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28.xml"/>
  <Override ContentType="application/vnd.openxmlformats-officedocument.spreadsheetml.worksheet+xml" PartName="/xl/worksheets/sheet23.xml"/>
  <Override ContentType="application/vnd.openxmlformats-officedocument.spreadsheetml.worksheet+xml" PartName="/xl/worksheets/sheet10.xml"/>
  <Override ContentType="application/vnd.openxmlformats-officedocument.spreadsheetml.worksheet+xml" PartName="/xl/worksheets/sheet15.xml"/>
  <Override ContentType="application/vnd.openxmlformats-officedocument.spreadsheetml.worksheet+xml" PartName="/xl/worksheets/sheet19.xml"/>
  <Override ContentType="application/vnd.openxmlformats-officedocument.spreadsheetml.worksheet+xml" PartName="/xl/worksheets/sheet32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29.xml"/>
  <Override ContentType="application/vnd.openxmlformats-officedocument.spreadsheetml.worksheet+xml" PartName="/xl/worksheets/sheet20.xml"/>
  <Override ContentType="application/vnd.openxmlformats-officedocument.spreadsheetml.worksheet+xml" PartName="/xl/worksheets/sheet1.xml"/>
  <Override ContentType="application/vnd.openxmlformats-officedocument.spreadsheetml.worksheet+xml" PartName="/xl/worksheets/sheet24.xml"/>
  <Override ContentType="application/vnd.openxmlformats-officedocument.spreadsheetml.worksheet+xml" PartName="/xl/worksheets/sheet9.xml"/>
  <Override ContentType="application/vnd.openxmlformats-officedocument.spreadsheetml.worksheet+xml" PartName="/xl/worksheets/sheet33.xml"/>
  <Override ContentType="application/vnd.openxmlformats-officedocument.spreadsheetml.worksheet+xml" PartName="/xl/worksheets/sheet4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25.xml"/>
  <Override ContentType="application/vnd.openxmlformats-officedocument.spreadsheetml.worksheet+xml" PartName="/xl/worksheets/sheet8.xml"/>
  <Override ContentType="application/vnd.openxmlformats-officedocument.spreadsheetml.worksheet+xml" PartName="/xl/worksheets/sheet34.xml"/>
  <Override ContentType="application/vnd.openxmlformats-officedocument.spreadsheetml.worksheet+xml" PartName="/xl/worksheets/sheet21.xml"/>
  <Override ContentType="application/vnd.openxmlformats-officedocument.spreadsheetml.worksheet+xml" PartName="/xl/worksheets/sheet30.xml"/>
  <Override ContentType="application/vnd.openxmlformats-officedocument.spreadsheetml.worksheet+xml" PartName="/xl/worksheets/sheet27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8.xml"/>
  <Override ContentType="application/vnd.openxmlformats-officedocument.spreadsheetml.worksheet+xml" PartName="/xl/worksheets/sheet26.xml"/>
  <Override ContentType="application/vnd.openxmlformats-officedocument.spreadsheetml.worksheet+xml" PartName="/xl/worksheets/sheet31.xml"/>
  <Override ContentType="application/vnd.openxmlformats-officedocument.spreadsheetml.worksheet+xml" PartName="/xl/worksheets/sheet3.xml"/>
  <Override ContentType="application/vnd.openxmlformats-officedocument.spreadsheetml.worksheet+xml" PartName="/xl/worksheets/sheet22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26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25.xml"/>
  <Override ContentType="application/vnd.openxmlformats-officedocument.drawing+xml" PartName="/xl/drawings/drawing30.xml"/>
  <Override ContentType="application/vnd.openxmlformats-officedocument.drawing+xml" PartName="/xl/drawings/drawing34.xml"/>
  <Override ContentType="application/vnd.openxmlformats-officedocument.drawing+xml" PartName="/xl/drawings/drawing21.xml"/>
  <Override ContentType="application/vnd.openxmlformats-officedocument.drawing+xml" PartName="/xl/drawings/drawing27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31.xml"/>
  <Override ContentType="application/vnd.openxmlformats-officedocument.drawing+xml" PartName="/xl/drawings/drawing22.xml"/>
  <Override ContentType="application/vnd.openxmlformats-officedocument.drawing+xml" PartName="/xl/drawings/drawing10.xml"/>
  <Override ContentType="application/vnd.openxmlformats-officedocument.drawing+xml" PartName="/xl/drawings/drawing28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32.xml"/>
  <Override ContentType="application/vnd.openxmlformats-officedocument.drawing+xml" PartName="/xl/drawings/drawing23.xml"/>
  <Override ContentType="application/vnd.openxmlformats-officedocument.drawing+xml" PartName="/xl/drawings/drawing33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5.xml"/>
  <Override ContentType="application/vnd.openxmlformats-officedocument.drawing+xml" PartName="/xl/drawings/drawing29.xml"/>
  <Override ContentType="application/vnd.openxmlformats-officedocument.drawing+xml" PartName="/xl/drawings/drawing24.xml"/>
  <Override ContentType="application/vnd.openxmlformats-officedocument.drawing+xml" PartName="/xl/drawings/drawing11.xml"/>
  <Override ContentType="application/vnd.openxmlformats-officedocument.drawing+xml" PartName="/xl/drawings/drawing20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drawingml.chart+xml" PartName="/xl/charts/chart4.xml"/>
  <Override ContentType="application/vnd.openxmlformats-officedocument.drawingml.chart+xml" PartName="/xl/charts/chart3.xml"/>
  <Override ContentType="application/vnd.openxmlformats-officedocument.drawingml.chart+xml" PartName="/xl/charts/chart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ỔNG THÁNG 08" sheetId="1" r:id="rId5"/>
    <sheet state="visible" name="01 - T7" sheetId="2" r:id="rId6"/>
    <sheet state="visible" name="02 - CN" sheetId="3" r:id="rId7"/>
    <sheet state="visible" name="03 - T2" sheetId="4" r:id="rId8"/>
    <sheet state="visible" name="04 - T3" sheetId="5" r:id="rId9"/>
    <sheet state="visible" name="05 - T4" sheetId="6" r:id="rId10"/>
    <sheet state="visible" name="06 - T5" sheetId="7" r:id="rId11"/>
    <sheet state="visible" name="07 - T6" sheetId="8" r:id="rId12"/>
    <sheet state="visible" name="08 - T7" sheetId="9" r:id="rId13"/>
    <sheet state="visible" name="09 - CN" sheetId="10" r:id="rId14"/>
    <sheet state="visible" name="10 - T2" sheetId="11" r:id="rId15"/>
    <sheet state="visible" name="11 - T3" sheetId="12" r:id="rId16"/>
    <sheet state="visible" name="12 - T4" sheetId="13" r:id="rId17"/>
    <sheet state="visible" name="13 - T5" sheetId="14" r:id="rId18"/>
    <sheet state="visible" name="14 - T6" sheetId="15" r:id="rId19"/>
    <sheet state="visible" name="15 - T7" sheetId="16" r:id="rId20"/>
    <sheet state="visible" name="16 - CN" sheetId="17" r:id="rId21"/>
    <sheet state="visible" name="17 - T2" sheetId="18" r:id="rId22"/>
    <sheet state="visible" name="18 - T3" sheetId="19" r:id="rId23"/>
    <sheet state="visible" name="19 - T4" sheetId="20" r:id="rId24"/>
    <sheet state="visible" name="20 - T5" sheetId="21" r:id="rId25"/>
    <sheet state="visible" name="21 - T6" sheetId="22" r:id="rId26"/>
    <sheet state="visible" name="22 - T7" sheetId="23" r:id="rId27"/>
    <sheet state="visible" name="23 - CN" sheetId="24" r:id="rId28"/>
    <sheet state="visible" name="24 - T2" sheetId="25" r:id="rId29"/>
    <sheet state="visible" name="25 - T3" sheetId="26" r:id="rId30"/>
    <sheet state="visible" name="26 - T4" sheetId="27" r:id="rId31"/>
    <sheet state="visible" name="27 - T5" sheetId="28" r:id="rId32"/>
    <sheet state="visible" name="28 - T6" sheetId="29" r:id="rId33"/>
    <sheet state="visible" name="29 - T7" sheetId="30" r:id="rId34"/>
    <sheet state="visible" name="30 - CN" sheetId="31" r:id="rId35"/>
    <sheet state="visible" name="31 - T2" sheetId="32" r:id="rId36"/>
    <sheet state="visible" name="HƯỚNG DẪN" sheetId="33" r:id="rId37"/>
    <sheet state="visible" name="DANH MỤC" sheetId="34" r:id="rId38"/>
  </sheets>
  <definedNames/>
  <calcPr/>
</workbook>
</file>

<file path=xl/sharedStrings.xml><?xml version="1.0" encoding="utf-8"?>
<sst xmlns="http://schemas.openxmlformats.org/spreadsheetml/2006/main" count="4835" uniqueCount="349">
  <si>
    <t>🚚  XE BEN 03 THÁNG 08 [ THỨ 2 ]</t>
  </si>
  <si>
    <t>🚚  XE BEN 02 THÁNG 08 [ CHỦ NHẬT ]</t>
  </si>
  <si>
    <t>🚚  XE BEN 01 THÁNG 08 [ THỨ 7 ]</t>
  </si>
  <si>
    <t>TỔNG XE NM</t>
  </si>
  <si>
    <t>TT</t>
  </si>
  <si>
    <t>n</t>
  </si>
  <si>
    <t>STT</t>
  </si>
  <si>
    <t>Biển số</t>
  </si>
  <si>
    <t>Tuyến / Ghi chú</t>
  </si>
  <si>
    <t>Loại hàng 1</t>
  </si>
  <si>
    <t>Chủ hàng 1</t>
  </si>
  <si>
    <t>Loại hàng 2</t>
  </si>
  <si>
    <t>Chủ hàng 2</t>
  </si>
  <si>
    <t>Loại hàng 3</t>
  </si>
  <si>
    <t>Chủ hàng 3</t>
  </si>
  <si>
    <t>Chủ hàng</t>
  </si>
  <si>
    <t>Chuyến</t>
  </si>
  <si>
    <t>%</t>
  </si>
  <si>
    <t>HOẠT ĐỘNG</t>
  </si>
  <si>
    <t>63H04273</t>
  </si>
  <si>
    <t>Quốc Tế Long An =&gt; CP Bầu Xéo</t>
  </si>
  <si>
    <t>Phú Mỹ =&gt; Hải Đại Vĩnh Long</t>
  </si>
  <si>
    <t>Bã nành</t>
  </si>
  <si>
    <t>Lúa Vàng</t>
  </si>
  <si>
    <t>HDVL</t>
  </si>
  <si>
    <t>Khai Anh</t>
  </si>
  <si>
    <t>TRỐNG LỊCH</t>
  </si>
  <si>
    <t>63G00286</t>
  </si>
  <si>
    <t xml:space="preserve">SPPSA =&gt; CP Bầu Xéo 
 SPPSA =&gt; CP Bầu Xéo </t>
  </si>
  <si>
    <t xml:space="preserve">SPPSA =&gt; CP Bầu Xéo </t>
  </si>
  <si>
    <t>Hoàng Mạnh Thắng</t>
  </si>
  <si>
    <t>Kim Bàng</t>
  </si>
  <si>
    <t>Cảng Thị Vải =&gt; CP Bầu Xéo</t>
  </si>
  <si>
    <t>Bắp</t>
  </si>
  <si>
    <t>CHUYỂN ĐIỂM</t>
  </si>
  <si>
    <t>63E01156</t>
  </si>
  <si>
    <t>Phú Mỹ =&gt; Newhope Sài Gòn</t>
  </si>
  <si>
    <t>Quốc Tế Long An =&gt; ANT Đồng Nai</t>
  </si>
  <si>
    <t>Cám cọ</t>
  </si>
  <si>
    <t>Vưu Đức Phát</t>
  </si>
  <si>
    <t>RỚT NHÀ MÁY</t>
  </si>
  <si>
    <t>63E01117</t>
  </si>
  <si>
    <t>Phương Trang</t>
  </si>
  <si>
    <t>TÀI XẾ NGHỈ</t>
  </si>
  <si>
    <t>63E01108</t>
  </si>
  <si>
    <t xml:space="preserve">SPPSA =&gt; CP Bầu Xéo 
Kho Tùng Lâm =&gt; CP Bầu Xéo </t>
  </si>
  <si>
    <t>DDGS</t>
  </si>
  <si>
    <t>Thuận An</t>
  </si>
  <si>
    <t>63F00528</t>
  </si>
  <si>
    <t>sửa xe</t>
  </si>
  <si>
    <t>Nam Phong =&gt; CP Bình Dương</t>
  </si>
  <si>
    <t>Hồng Nga</t>
  </si>
  <si>
    <t>TỔNG THÁNG 08</t>
  </si>
  <si>
    <t>SỐ CHUYẾN THEO CHỦ HÀNG</t>
  </si>
  <si>
    <t>Phú Mỹ =&gt; Japfa Long An ( bắp )</t>
  </si>
  <si>
    <t>TRẠNG THÁI</t>
  </si>
  <si>
    <t>ĐÁNH GIÁ</t>
  </si>
  <si>
    <t>TỔNG</t>
  </si>
  <si>
    <t>SIM</t>
  </si>
  <si>
    <t>THẢO AN</t>
  </si>
  <si>
    <t>Emivest</t>
  </si>
  <si>
    <t>LTP</t>
  </si>
  <si>
    <t>RICO</t>
  </si>
  <si>
    <t>Nhất Thành</t>
  </si>
  <si>
    <t>TRANSIN</t>
  </si>
  <si>
    <t>Ngày chạy</t>
  </si>
  <si>
    <t>% HĐ</t>
  </si>
  <si>
    <t>Hạng</t>
  </si>
  <si>
    <t>63G00262</t>
  </si>
  <si>
    <t>Sửa xe</t>
  </si>
  <si>
    <t>63H04239</t>
  </si>
  <si>
    <t>63E01276</t>
  </si>
  <si>
    <t>Phú Mỹ =&gt; EH Long An ( bắp )</t>
  </si>
  <si>
    <t>Cảng Thị Vải =&gt; CP Bầu Xéo 
Nam Phong =&gt; CP Đồng Nai</t>
  </si>
  <si>
    <t>63E01103</t>
  </si>
  <si>
    <t xml:space="preserve">Kho Elmundo ĐN =&gt; CP Bầu Xéo 
 Phú Mỹ =&gt; EH Long An </t>
  </si>
  <si>
    <t>63E01118</t>
  </si>
  <si>
    <t>Cảng Thị Vải =&gt; CP Bầu Xéo 
Phú Mỹ =&gt; Hải Đại Vĩnh Long</t>
  </si>
  <si>
    <t>63F00511</t>
  </si>
  <si>
    <t>SPPSA =&gt; CP Bầu Xéo 
Nam Phong =&gt; CP Bình Dương</t>
  </si>
  <si>
    <t>63H04234</t>
  </si>
  <si>
    <t>Phú Mỹ =&gt; Vina Mặt Trời 
Phú Mỹ =&gt; Hải Đại Vĩnh Long</t>
  </si>
  <si>
    <t>QTLA =&gt; Greenfeed Long An</t>
  </si>
  <si>
    <t>63E01235</t>
  </si>
  <si>
    <t>Nam Phong =&gt; CP Bầu Xéo</t>
  </si>
  <si>
    <t>63H04236</t>
  </si>
  <si>
    <t>🚛  XE CÔNG DÀI 03 THÁNG 08 [ THỨ 2 ]</t>
  </si>
  <si>
    <t>63F00512</t>
  </si>
  <si>
    <t>TONG CHENG 701=&gt; Hải Đại Vĩnh Long</t>
  </si>
  <si>
    <t>Hàng Ngoài</t>
  </si>
  <si>
    <t>🚛  XE CÔNG DÀI 01 THÁNG 08 [ THỨ 7 ]</t>
  </si>
  <si>
    <t>🚛  XE CÔNG DÀI 02 THÁNG 08 [ CHỦ NHẬT ]</t>
  </si>
  <si>
    <t>Nam Phong =&gt; Greenfeed ĐN ( bao )</t>
  </si>
  <si>
    <t>Bao</t>
  </si>
  <si>
    <t>63F00538</t>
  </si>
  <si>
    <t>63E01212</t>
  </si>
  <si>
    <t>TỔNG CHUYẾN (chính)</t>
  </si>
  <si>
    <t>63E01141</t>
  </si>
  <si>
    <t>63E01132</t>
  </si>
  <si>
    <t>QTLA =&gt; Cargill Bình Dương ( Bã Cọ )</t>
  </si>
  <si>
    <t>QTLA =&gt; Cargill Bình Dương</t>
  </si>
  <si>
    <t>63E01201</t>
  </si>
  <si>
    <t>TÌNH TRẠNG</t>
  </si>
  <si>
    <t>Xe</t>
  </si>
  <si>
    <t>Quốc Tế Long An =&gt; USF DT</t>
  </si>
  <si>
    <t>63F00516</t>
  </si>
  <si>
    <t>63G00297</t>
  </si>
  <si>
    <t>63G00280</t>
  </si>
  <si>
    <t>66H08348</t>
  </si>
  <si>
    <t>Nam Phong =&gt; CP Bình Phước</t>
  </si>
  <si>
    <t>XE CHƯA ĐĂNG KÝ</t>
  </si>
  <si>
    <t>🔁  TĂNG BO — XE BEN (riêng) — THÁNG 08</t>
  </si>
  <si>
    <t>Loại hàng</t>
  </si>
  <si>
    <t>Số chuyến</t>
  </si>
  <si>
    <t>(bảng tăng bo tính riêng, không cộng vào Tổng chuyến chính)</t>
  </si>
  <si>
    <t>Bournbon =&gt; Nam Phong</t>
  </si>
  <si>
    <t>TỔNG SỐ CHUYẾN TĂNG BO</t>
  </si>
  <si>
    <t>🚚  XE BEN 04 THÁNG 08 [ THỨ 3 ]</t>
  </si>
  <si>
    <t xml:space="preserve">SPPSA =&gt; CP Bầu Xéo 
PTSC =&gt; Hải Đại Vĩnh Long </t>
  </si>
  <si>
    <t xml:space="preserve">SPPSA =&gt; CP Bầu Xéo 
 SPPSA =&gt; CP Bầu Xéo
 Phú Mỹ =&gt; Thăng Long Thịnh Phát </t>
  </si>
  <si>
    <t>SPPSA =&gt; CP Bầu Xéo 
Kho Tùng Lâm =&gt; CP Bầu Xéo</t>
  </si>
  <si>
    <t>🚚  XE BEN 05 THÁNG 08 [ THỨ 4 ]</t>
  </si>
  <si>
    <t>Phú Mỹ =&gt; Thăng Long Thịnh Phát ( bã nành</t>
  </si>
  <si>
    <t>Chưa nhận được ( Thăng Long ) Khai Anh</t>
  </si>
  <si>
    <t>Phú Mỹ =&gt; CP Bầu Xéo ( Lúa Mì )</t>
  </si>
  <si>
    <t>Lúa mì</t>
  </si>
  <si>
    <t>SPPSA =&gt; CP Bầu Xéo ( bã nành ) Phú Mỹ =&gt; Thăng Long Thịnh Phát ( bã nành )</t>
  </si>
  <si>
    <t>SPPSA =&gt; CP Bầu Xéo ( bã nành ) Phú Mỹ =&gt; Nông Lâm Vina ( bắp )</t>
  </si>
  <si>
    <t>SPPSA =&gt; CP Bầu Xéo ( bã nành )</t>
  </si>
  <si>
    <t>🚚  XE BEN 06 THÁNG 08 [ THỨ 5 ]</t>
  </si>
  <si>
    <t>SPPSA =&gt; CP Bầu Xéo ( bã nành ) PTSC =&gt; Hải Đại Vĩnh Long ( bã nành )</t>
  </si>
  <si>
    <t>ODA =&gt; CP Bầu Xéo
ODA =&gt; CP Bầu Xéo</t>
  </si>
  <si>
    <t>🚛  XE CÔNG DÀI 04 THÁNG 08 [ THỨ 3 ]</t>
  </si>
  <si>
    <t>Nam Phong =&gt; CP Đồng Nai</t>
  </si>
  <si>
    <t>TONG CHENG 701=&gt; Hải Đại Vĩnh Long
 TONG CHENG 701=&gt; Hải Đại Vĩnh Long</t>
  </si>
  <si>
    <t>Phú Mỹ =&gt; Thăng Long Thịnh Phát (</t>
  </si>
  <si>
    <t xml:space="preserve">ODA =&gt; CP Bầu Xéo 
Kho Tùng Lâm =&gt; CP Bầu Xéo </t>
  </si>
  <si>
    <t xml:space="preserve">Kho Tùng Lâm =&gt; CP Bầu Xéo </t>
  </si>
  <si>
    <t>Nam Phong =&gt; Greenfeed Đồng Nai (BAO )</t>
  </si>
  <si>
    <t>Quốc Tế Long An =&gt; Vina Mặt Trời</t>
  </si>
  <si>
    <t xml:space="preserve">Phú Mỹ =&gt; Thăng Long Thịnh Phát </t>
  </si>
  <si>
    <t>TỔNG THEO LOẠI HÀNG</t>
  </si>
  <si>
    <t>🚛  XE CÔNG DÀI 05 THÁNG 08 [ THỨ 4 ]</t>
  </si>
  <si>
    <t>Phú Mỹ =&gt; CJ Long An</t>
  </si>
  <si>
    <t>Chưa nhận được ( CJ Long An ) Khai Anh</t>
  </si>
  <si>
    <t>🚛  XE CÔNG DÀI 06 THÁNG 08 [ THỨ 5 ]</t>
  </si>
  <si>
    <t>Quốc Tế Long An =&gt; Deheus HG</t>
  </si>
  <si>
    <t>Quốc Tế Long An =&gt; Usf Đồng Tháp</t>
  </si>
  <si>
    <t>Phú Mỹ =&gt; Thăng Long Thịnh Phát ( bã nành )</t>
  </si>
  <si>
    <t>Quốc Tế Long An =&gt; Nam Phong</t>
  </si>
  <si>
    <t>Bả cải</t>
  </si>
  <si>
    <t>ĐÁNH GIÁ TĂNG BO — XE BEN</t>
  </si>
  <si>
    <t>Chuyến tăng bo</t>
  </si>
  <si>
    <t>TỔNG TĂNG BO THÁNG</t>
  </si>
  <si>
    <t>Tự cộng từ 30 tab ngày. Nhập 1 chủ hàng 2–3 lần/xe = 2–3 chuyến. %HĐ đỏ = xe chạy thấp (&lt;60%). Tăng bo tính RIÊNG.</t>
  </si>
  <si>
    <t>🚚  XE BEN 07 THÁNG 08 [ THỨ 6 ]</t>
  </si>
  <si>
    <t>ODA =&gt; CP Bầu Xéo 
Phú Mỹ =&gt; Greenfeed Đồng Nai</t>
  </si>
  <si>
    <t>ODA =&gt; CP Bầu Xéo 
Phú Mỹ =&gt; CJ Long An</t>
  </si>
  <si>
    <t xml:space="preserve">ODA =&gt; CP Bầu Xéo </t>
  </si>
  <si>
    <t>🚚  XE BEN 08 THÁNG 08 [ THỨ 7 ]</t>
  </si>
  <si>
    <t>Phú Mỹ =&gt; Hải Đại Vĩnh Long ( bã cải)</t>
  </si>
  <si>
    <t>🚚  XE BEN 09 THÁNG 08 [ CHỦ NHẬT ]</t>
  </si>
  <si>
    <t>Rớt Greenfeed Đồng Nai ( KHAI ANH )</t>
  </si>
  <si>
    <t>ODA =&gt; CP Bầu Xéo</t>
  </si>
  <si>
    <t>Phú Mỹ =&gt; Cargill Long An ( lót bạt )</t>
  </si>
  <si>
    <t xml:space="preserve">Phú Mỹ =&gt; CP Bầu Xéo
ODA =&gt; CP Bầu Xéo </t>
  </si>
  <si>
    <t>🚛  XE CÔNG DÀI 07 THÁNG 08 [ THỨ 6 ]</t>
  </si>
  <si>
    <t>Phú Mỹ =&gt; Emivest TG ( nành )</t>
  </si>
  <si>
    <t>ODA =&gt; CP Bầu Xéo 
Phú Mỹ =&gt; Hải Đại Vĩnh Long ( bã cải)</t>
  </si>
  <si>
    <t>ODA =&gt; CP Bình Phước</t>
  </si>
  <si>
    <t>Cảng 202 =&gt; Emivest Tiền Giang</t>
  </si>
  <si>
    <t>Phú Mỹ =&gt; Uni Bình Dương ( bắp )</t>
  </si>
  <si>
    <t>Phú Mỹ =&gt; Greenfeed Đồng Nai ( Lúa Mì ) rớt nhà máy</t>
  </si>
  <si>
    <t>Phú Mỹ =&gt; CJ Long An
Phú Mỹ =&gt; Uni Bình Dương ( bắp )</t>
  </si>
  <si>
    <t>🚛  XE CÔNG DÀI 08 THÁNG 08 [ THỨ 7 ]</t>
  </si>
  <si>
    <t xml:space="preserve">Cảng 202 =&gt; Emivest Tiền Giang </t>
  </si>
  <si>
    <t xml:space="preserve">Quốc Tế Long An =&gt; CP Bầu Xéo </t>
  </si>
  <si>
    <t>🚛  XE CÔNG DÀI 09 THÁNG 08 [ CHỦ NHẬT ]</t>
  </si>
  <si>
    <t xml:space="preserve">Phú Mỹ =&gt; CJ Long An </t>
  </si>
  <si>
    <t xml:space="preserve">ODA =&gt; CP Bình Dương
</t>
  </si>
  <si>
    <t xml:space="preserve">Phú Mỹ =&gt; Newhope Sài Gòn </t>
  </si>
  <si>
    <t>Phú Mỹ =&gt; Thăng Long Thịnh Phát</t>
  </si>
  <si>
    <t>Phú Mỹ =&gt; Nông Lâm Vina ( Bến Lức )</t>
  </si>
  <si>
    <t>🚚  XE BEN 10 THÁNG 08 [ THỨ 2 ]</t>
  </si>
  <si>
    <t>CHUYỂN GIAO CPBD KHAI ANH</t>
  </si>
  <si>
    <t xml:space="preserve">Nam Phong =&gt; CP Bình Phước </t>
  </si>
  <si>
    <t xml:space="preserve">ODA =&gt; CP Bầu Xéo 
Phú Mỹ =&gt; Vina Mặt Trời </t>
  </si>
  <si>
    <t xml:space="preserve">Phú Mỹ =&gt; Japfa Long An </t>
  </si>
  <si>
    <t xml:space="preserve">Nam Phong =&gt; CP Bình Dương </t>
  </si>
  <si>
    <t xml:space="preserve">Quốc Tế Long An =&gt; Sojitz Long An </t>
  </si>
  <si>
    <t xml:space="preserve">Quốc Tế Long An =&gt; woosung Đồng Nai </t>
  </si>
  <si>
    <t xml:space="preserve">Cảng 202 =&gt; Emivest Tiền Giang 
Cảng 202 =&gt; Emivest Tiền Giang </t>
  </si>
  <si>
    <t>ODA =&gt; CP Bầu Xéo 
kho Tùng Lâm =&gt; Kho Elmundo =&gt; CP Bầu Xéo</t>
  </si>
  <si>
    <t>Cám Mì Viên</t>
  </si>
  <si>
    <t xml:space="preserve">Phú Mỹ =&gt; Sunjin Tiền Giang </t>
  </si>
  <si>
    <t>🚛  XE CÔNG DÀI 10 THÁNG 08 [ THỨ 2 ]</t>
  </si>
  <si>
    <t>Quốc Tế Long An =&gt;Usf Đồng Tháp</t>
  </si>
  <si>
    <t>Quốc Tế Long An =&gt; Deheus Vĩnh Long 2</t>
  </si>
  <si>
    <t xml:space="preserve">Nam Phong =&gt; CP Tiền Giang
Phú Mỹ =&gt; Japfa Long An </t>
  </si>
  <si>
    <t>🚚  XE BEN 11 THÁNG 08 [ THỨ 3 ]</t>
  </si>
  <si>
    <t>🚚  XE BEN 12 THÁNG 08 [ THỨ 4 ]</t>
  </si>
  <si>
    <t>kho An Phú Linh =&gt; RICO ĐN
Phú Mỹ =&gt; CP Bầu Xéo</t>
  </si>
  <si>
    <t>🚚  XE BEN 13 THÁNG 08 [ THỨ 5 ]</t>
  </si>
  <si>
    <t xml:space="preserve">Nam Phong =&gt; ANT Long An </t>
  </si>
  <si>
    <t xml:space="preserve">Chuyển CP Đồng Nai đi CP Bình Dương </t>
  </si>
  <si>
    <t>kho Tùng Lâm =&gt; Kho Elmundo =&gt; CP Bầu Xéo</t>
  </si>
  <si>
    <t>Phú Mỹ =&gt; Vina Mặt Trời</t>
  </si>
  <si>
    <t>Quốc Tế Long An =&gt; CJ Long An</t>
  </si>
  <si>
    <t>Phú Mỹ =&gt; Emivest Tiền Giang</t>
  </si>
  <si>
    <t xml:space="preserve">Nam Phong =&gt; CP Đồng Nai </t>
  </si>
  <si>
    <t>Quốc Tế Long An =&gt; CP Đồng Nai</t>
  </si>
  <si>
    <t>Quốc Tế Long An =&gt; Cargill Long An</t>
  </si>
  <si>
    <t>🚛  XE CÔNG DÀI 11 THÁNG 08 [ THỨ 3 ]</t>
  </si>
  <si>
    <t>🚛  XE CÔNG DÀI 12 THÁNG 08 [ THỨ 4 ]</t>
  </si>
  <si>
    <t xml:space="preserve">Quốc Tế Long An =&gt; Vina Mặt Trời </t>
  </si>
  <si>
    <t>🚛  XE CÔNG DÀI 13 THÁNG 08 [ THỨ 5 ]</t>
  </si>
  <si>
    <t>Quốc Tế Long An =&gt; USF Đồng Tháp</t>
  </si>
  <si>
    <t>Phú Mỹ =&gt; Thăng Long Đức Hoà</t>
  </si>
  <si>
    <t>Phú Mỹ =&gt; Thăng Long Tiền Giang</t>
  </si>
  <si>
    <t>Quốc Tế Long An =&gt; Deheus Đồng Nai</t>
  </si>
  <si>
    <t>🚚  XE BEN 14 THÁNG 08 [ THỨ 6 ]</t>
  </si>
  <si>
    <t>Phú Mỹ =&gt; Nông Lâm Vina</t>
  </si>
  <si>
    <t>Phú Mỹ =&gt; Uni Bình Dương</t>
  </si>
  <si>
    <t>cảng 202 =&gt; Emivest Tiền Giang</t>
  </si>
  <si>
    <t>cảng 202 =&gt; Emivest Tiền Giang
Phú Mỹ =&gt; Hoàng Long Tam Nông</t>
  </si>
  <si>
    <t xml:space="preserve">cảng 202 =&gt; Emivest Tiền Giang
Phú Mỹ =&gt; EH Long An </t>
  </si>
  <si>
    <t>Phú Mỹ =&gt; Hoàng Long Tam Nông</t>
  </si>
  <si>
    <t>🚛  XE CÔNG DÀI 14 THÁNG 08 [ THỨ 6 ]</t>
  </si>
  <si>
    <t>cảng 202 =&gt; Emivest Tiền Giang
Phú Mỹ =&gt; Thăng Long Đức Hoà</t>
  </si>
  <si>
    <t>Phú Mỹ =&gt; Japfa Long An</t>
  </si>
  <si>
    <t>RỚT DEHEUS DN</t>
  </si>
  <si>
    <t>🚚  XE BEN 15 THÁNG 08 [ THỨ 7 ]</t>
  </si>
  <si>
    <t>🚚  XE BEN 16 THÁNG 08 [ CHỦ NHẬT ]</t>
  </si>
  <si>
    <t>🚚  XE BEN 17 THÁNG 08 [ THỨ 2 ]</t>
  </si>
  <si>
    <t>Phú Mỹ =&gt; Vina Mặt Trời 
Kho Elmundo Trảng Bom =&gt; CP Bầu Xéo</t>
  </si>
  <si>
    <t>Nam Phong =&gt; USF Đồng Tháp</t>
  </si>
  <si>
    <t xml:space="preserve">Nam Phong =&gt; CP Bầu Xéo </t>
  </si>
  <si>
    <t>🚛  XE CÔNG DÀI 15 THÁNG 08 [ THỨ 7 ]</t>
  </si>
  <si>
    <t xml:space="preserve">Phú Mỹ =&gt; EH LONG AN </t>
  </si>
  <si>
    <t xml:space="preserve">Phú Mỹ =&gt; Vina Mặt Trời </t>
  </si>
  <si>
    <t xml:space="preserve">Phú Mỹ =&gt; CJ LONG AN </t>
  </si>
  <si>
    <t>Nam Phong =&gt; Deheus Đồng Nai</t>
  </si>
  <si>
    <t>Nam Phong =&gt;  CP Đồng Nai</t>
  </si>
  <si>
    <t>🚛  XE CÔNG DÀI 16 THÁNG 08 [ CHỦ NHẬT ]</t>
  </si>
  <si>
    <t>Nam Phong =&gt;  Greenfeed Vĩnh Long</t>
  </si>
  <si>
    <t>Nam Phong =&gt; CP Tiền Giang</t>
  </si>
  <si>
    <t>🚛  XE CÔNG DÀI 17 THÁNG 08 [ THỨ 2 ]</t>
  </si>
  <si>
    <t>cảng 202 =&gt; Emivest Tiền Giang
cảng 202 =&gt; Emivest Tiền Giang</t>
  </si>
  <si>
    <t>Nam Phong =&gt; Greenfeed Đồng Nai</t>
  </si>
  <si>
    <t>🚚  XE BEN 18 THÁNG 08 [ THỨ 3 ]</t>
  </si>
  <si>
    <t>Nam Phong =&gt;  CP Bầu Xéo</t>
  </si>
  <si>
    <t>Phú Mỹ =&gt; EH Đồng Nai
Kho Elmundo Trảng Bom =&gt; CP Bầu Xéo</t>
  </si>
  <si>
    <t>Phú Mỹ =&gt; Greenfeed Đồng Nai</t>
  </si>
  <si>
    <t>Phú Mỹ =&gt; EH Đồng Nai</t>
  </si>
  <si>
    <t>RỚT CP Đồng Nai =&gt; Bình Dương</t>
  </si>
  <si>
    <t xml:space="preserve">Quốc Tế Long An =&gt; Newhope Đồng Tháp </t>
  </si>
  <si>
    <t xml:space="preserve">Quốc Tế Long An =&gt; Cargill Long An </t>
  </si>
  <si>
    <t>🚛  XE CÔNG DÀI 18 THÁNG 08 [ THỨ 3 ]</t>
  </si>
  <si>
    <t>Phú Mỹ =&gt; Rico Đồng Nai</t>
  </si>
  <si>
    <t>Phú Mỹ =&gt; EH Long An</t>
  </si>
  <si>
    <t>🚚  XE BEN 19 THÁNG 08 [ THỨ 4 ]</t>
  </si>
  <si>
    <t xml:space="preserve">Nam Phong =&gt; CP Tiền Giang </t>
  </si>
  <si>
    <t xml:space="preserve">Phú Mỹ =&gt; Vina Mặt Trời 
Phú Mỹ =&gt; EH Đồng Nai </t>
  </si>
  <si>
    <t>Rớt CP Bình Dương =&gt; Greenfeed Long An</t>
  </si>
  <si>
    <t>🚛  XE CÔNG DÀI 19 THÁNG 08 [ THỨ 4 ]</t>
  </si>
  <si>
    <t xml:space="preserve">Kho Elmundo Long An =&gt; Woosung Đồng Nai </t>
  </si>
  <si>
    <t xml:space="preserve">Phú Mỹ =&gt; Deheus HG </t>
  </si>
  <si>
    <t xml:space="preserve">Phú Mỹ =&gt; CP Bình Phước </t>
  </si>
  <si>
    <t>Cảng Bournbon =&gt; Kho Elmundo =&gt; EU Feed Bến Lức</t>
  </si>
  <si>
    <t xml:space="preserve">cảng 202 =&gt; Emivest Tiền Giang
Nam Phong =&gt; CP Bình Dương </t>
  </si>
  <si>
    <t xml:space="preserve">cảng 202 =&gt; Emivest Tiền Giang
Nam Phong =&gt; ANT Bình Dương </t>
  </si>
  <si>
    <t>🚚  XE BEN 20 THÁNG 08 [ THỨ 5 ]</t>
  </si>
  <si>
    <t>🚚  XE BEN 21 THÁNG 08 [ THỨ 6 ]</t>
  </si>
  <si>
    <t>Phú Mỹ =&gt; CP Bầu Xéo</t>
  </si>
  <si>
    <t>Kho Elmundo =&gt; CP Bầu Xéo</t>
  </si>
  <si>
    <t>Phú Mỹ =&gt; Woosung Đồng Nai</t>
  </si>
  <si>
    <t>Phú Mỹ =&gt; CP Đồng Nai</t>
  </si>
  <si>
    <t>Phú Mỹ =&gt; Japfa Bình Thuận</t>
  </si>
  <si>
    <t>🚛  XE CÔNG DÀI 20 THÁNG 08 [ THỨ 5 ]</t>
  </si>
  <si>
    <t>Rớt Woosung Kim Bàng</t>
  </si>
  <si>
    <t>Kho Thanh Bình =&gt; CP Đồng Nai
Phú Mỹ =&gt; CP Đồng Nai</t>
  </si>
  <si>
    <t>Phú Mỹ =&gt; CP Bình Dương</t>
  </si>
  <si>
    <t>🚛  XE CÔNG DÀI 21 THÁNG 08 [ THỨ 6 ]</t>
  </si>
  <si>
    <t>Phú Mỹ =&gt; WOOSUNG Đồng Nai</t>
  </si>
  <si>
    <t>🚚  XE BEN 22 THÁNG 08 [ THỨ 7 ]</t>
  </si>
  <si>
    <t>Phú Mỹ =&gt; Deheus HG</t>
  </si>
  <si>
    <t xml:space="preserve">Kho Thanh Bình =&gt; CP Đồng Nai </t>
  </si>
  <si>
    <t xml:space="preserve">Phú Mỹ =&gt; Hải Đại Vĩnh Long </t>
  </si>
  <si>
    <t>🚛  XE CÔNG DÀI 22 THÁNG 08 [ THỨ 7 ]</t>
  </si>
  <si>
    <t>HƯNG THÁI =&gt; Việt Thăng Long</t>
  </si>
  <si>
    <t>🚚  XE BEN 23 THÁNG 08 [ CHỦ NHẬT ]</t>
  </si>
  <si>
    <t>RỚT CP Đồng Nai Khai Anh</t>
  </si>
  <si>
    <t>RỚT VINA MẶT TRỜI Khai Anh</t>
  </si>
  <si>
    <t>RỚT CP Đồng Nai Kim Bàng</t>
  </si>
  <si>
    <t>🚛  XE CÔNG DÀI 23 THÁNG 08 [ CHỦ NHẬT ]</t>
  </si>
  <si>
    <t>ĐĂNG KIẺM XE</t>
  </si>
  <si>
    <t>🚚  XE BEN 24 THÁNG 08 [ THỨ 2 ]</t>
  </si>
  <si>
    <t xml:space="preserve">NAM PHONG =&gt; Bournbon </t>
  </si>
  <si>
    <t xml:space="preserve">Phú Mỹ = Sunjin Đồng Nai </t>
  </si>
  <si>
    <t>Kho Tùng Lâm =&gt; Kho Elmundo =&gt; CP Bầu Xéo</t>
  </si>
  <si>
    <t>🚚  XE BEN 25 THÁNG 08 [ THỨ 3 ]</t>
  </si>
  <si>
    <t>Phú Mỹ =&gt; nông lâm Vina</t>
  </si>
  <si>
    <t>Phú Mỹ =&gt; Thăng Long Long An</t>
  </si>
  <si>
    <t>🚛  XE CÔNG DÀI 24 THÁNG 08 [ THỨ 2 ]</t>
  </si>
  <si>
    <t xml:space="preserve">Phú Mỹ =&gt; Uni Bình Dương </t>
  </si>
  <si>
    <t>🚚  XE BEN 26 THÁNG 08 [ THỨ 4 ]</t>
  </si>
  <si>
    <t>🚛  XE CÔNG DÀI 25 THÁNG 08 [ THỨ 3 ]</t>
  </si>
  <si>
    <t>Nam Phong =&gt; DEHEUS HG</t>
  </si>
  <si>
    <t xml:space="preserve">Phú Mỹ =&gt; Thăng Long Đức Hoà </t>
  </si>
  <si>
    <t>Quốc Tế Long An =&gt;Cargill Long An</t>
  </si>
  <si>
    <t>🚛  XE CÔNG DÀI 26 THÁNG 08 [ THỨ 4 ]</t>
  </si>
  <si>
    <t>Nam Phong =&gt;  Usf Đồng Tháp</t>
  </si>
  <si>
    <t xml:space="preserve">Phú Mỹ =&gt; Rico Đồng Nai </t>
  </si>
  <si>
    <t>Phú Mỹ =&gt; CP Bình Phước</t>
  </si>
  <si>
    <t>KHO TÙNG LÂM =&gt; Rico Đồng Nai</t>
  </si>
  <si>
    <t>🚚  XE BEN 27 THÁNG 08 [ THỨ 5 ]</t>
  </si>
  <si>
    <t>Kho Thanh Bình =&gt; Hưng Thái 
Phú Mỹ =&gt; Thăng Long Long An</t>
  </si>
  <si>
    <t>Kho Thanh Bình =&gt; Hưng Thái 
Phú Mỹ =&gt; EH Đồng Nai</t>
  </si>
  <si>
    <t xml:space="preserve">Kho Thanh Bình =&gt; Hưng Thái 
Phú Mỹ =&gt; Rico Đồng Nai </t>
  </si>
  <si>
    <t xml:space="preserve">Quốc Tế Long An =&gt; Deheus Bình Dương </t>
  </si>
  <si>
    <t>Phú Mỹ =&gt; Greenfeed Vĩnh Long 2</t>
  </si>
  <si>
    <t>🚛  XE CÔNG DÀI 27 THÁNG 08 [ THỨ 5 ]</t>
  </si>
  <si>
    <t>🚚  XE BEN 28 THÁNG 08 [ THỨ 6 ]</t>
  </si>
  <si>
    <t>Phú Mỹ =&gt; DEHEUS Hậu Giang</t>
  </si>
  <si>
    <t>Kho Tùng Lâm =&gt; Rico Đồng Nai</t>
  </si>
  <si>
    <t>🚚  XE BEN 29 THÁNG 08 [ THỨ 7 ]</t>
  </si>
  <si>
    <t>🚚  XE BEN 30 THÁNG 08 [ CHỦ NHẬT ]</t>
  </si>
  <si>
    <t xml:space="preserve">Quốc Tế Long An =&gt; Nam Phong </t>
  </si>
  <si>
    <t xml:space="preserve">Phú Mỹ =&gt; Japfa Bình Thuận </t>
  </si>
  <si>
    <t>🚛  XE CÔNG DÀI 28 THÁNG 08 [ THỨ 6 ]</t>
  </si>
  <si>
    <t xml:space="preserve">Kho Tùng Lâm =&gt; Bournbon </t>
  </si>
  <si>
    <t>🚛  XE CÔNG DÀI 29 THÁNG 08 [ THỨ 7 ]</t>
  </si>
  <si>
    <t>Phú Mỹ =&gt; Japfa Bình Phước</t>
  </si>
  <si>
    <t>Nam Phong =&gt; Uni Bình Dương</t>
  </si>
  <si>
    <t>🚛  XE CÔNG DÀI 30 THÁNG 08 [ CHỦ NHẬT ]</t>
  </si>
  <si>
    <t>🚚  XE BEN 31 THÁNG 08 [ THỨ 2 ]</t>
  </si>
  <si>
    <t>🚛  XE CÔNG DÀI 31 THÁNG 08 [ THỨ 2 ]</t>
  </si>
  <si>
    <t>HƯỚNG DẪN – XE THÁNG 08/2026 (bản v4)</t>
  </si>
  <si>
    <t>• Mỗi chuyến: ghi TUYẾN → chọn LOẠI HÀNG → chọn CHỦ HÀNG. Mỗi xe 3 chuyến. Nhập 1 chủ hàng 2–3 lần = 2–3 chuyến.</t>
  </si>
  <si>
    <t>• Bảng TỔNG XE NM có cột %: mỗi chủ hàng chiếm bao nhiêu % chuyến trong ngày.</t>
  </si>
  <si>
    <t>• Khối TĂNG BO — XE BEN (màu cam) giống khối đường dài: chọn Biển số, Loại hàng, Chủ hàng + Số chuyến; có TỔNG số chuyến tăng bo. Tính RIÊNG, không cộng vào Tổng chuyến chính.</t>
  </si>
  <si>
    <t>• Xe thùng có sẵn dòng số 11 trống để thêm xe mới.</t>
  </si>
  <si>
    <t>• Tab TỔNG THÁNG: pivot xe × chủ hàng + trạng thái; Tổng chuyến, Ngày chạy, %HĐ (đỏ&lt;60%), Hạng; bảng TỔNG THEO LOẠI HÀNG; bảng ĐÁNH GIÁ TĂNG BO theo từng xe ben; và 4 biểu đồ.</t>
  </si>
  <si>
    <t>• Menu chủ hàng / loại hàng / xe ben sửa ở tab DANH MỤC.</t>
  </si>
  <si>
    <t>Đưa vào Google: mở bằng Google Trang tính là dùng được trên điện thoại.</t>
  </si>
  <si>
    <t>CHỦ HÀNG (16)</t>
  </si>
  <si>
    <t>MENU CHỦ HÀNG (21)</t>
  </si>
  <si>
    <t>LOẠI HÀNG (7)</t>
  </si>
  <si>
    <t>XE BEN (15)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</si>
</sst>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4">
    <font>
      <sz val="11.0"/>
      <color theme="1"/>
      <name val="Calibri"/>
      <scheme val="minor"/>
    </font>
    <font>
      <b/>
      <sz val="12.0"/>
      <color rgb="FFFFFFFF"/>
      <name val="Arial"/>
    </font>
    <font/>
    <font>
      <color theme="1"/>
      <name val="Calibri"/>
      <scheme val="minor"/>
    </font>
    <font>
      <b/>
      <sz val="11.0"/>
      <color rgb="FFFFFFFF"/>
      <name val="Arial"/>
    </font>
    <font>
      <b/>
      <sz val="8.0"/>
      <color rgb="FF1B2A3A"/>
      <name val="Arial"/>
    </font>
    <font>
      <b/>
      <sz val="8.0"/>
      <color rgb="FF1B4F8A"/>
      <name val="Arial"/>
    </font>
    <font>
      <b/>
      <sz val="9.0"/>
      <color rgb="FF1B4F8A"/>
      <name val="Arial"/>
    </font>
    <font>
      <sz val="8.0"/>
      <color rgb="FF1B2A3A"/>
      <name val="Arial"/>
    </font>
    <font>
      <sz val="9.0"/>
      <color rgb="FF1B2A3A"/>
      <name val="Arial"/>
    </font>
    <font>
      <b/>
      <sz val="10.0"/>
      <color rgb="FF1B2A3A"/>
      <name val="Arial"/>
    </font>
    <font>
      <b/>
      <sz val="9.0"/>
      <color rgb="FF1B2A3A"/>
      <name val="Arial"/>
    </font>
    <font>
      <sz val="11.0"/>
      <color theme="1"/>
      <name val="Calibri"/>
    </font>
    <font>
      <b/>
      <sz val="13.0"/>
      <color rgb="FFFFFFFF"/>
      <name val="Arial"/>
    </font>
    <font>
      <b/>
      <sz val="10.0"/>
      <color rgb="FFFFFFFF"/>
      <name val="Arial"/>
    </font>
    <font>
      <b/>
      <sz val="9.0"/>
      <color rgb="FFFFFFFF"/>
      <name val="Arial"/>
    </font>
    <font>
      <b/>
      <sz val="7.0"/>
      <color rgb="FF1B4F8A"/>
      <name val="Arial"/>
    </font>
    <font>
      <sz val="10.0"/>
      <color rgb="FF1B2A3A"/>
      <name val="Arial"/>
    </font>
    <font>
      <b/>
      <sz val="10.0"/>
      <color rgb="FF9C6500"/>
      <name val="Arial"/>
    </font>
    <font>
      <b/>
      <sz val="16.0"/>
      <color rgb="FFC0392B"/>
      <name val="Arial"/>
    </font>
    <font>
      <b/>
      <sz val="9.0"/>
      <color rgb="FF9C6500"/>
      <name val="Arial"/>
    </font>
    <font>
      <sz val="12.0"/>
      <color rgb="FF1B2A3A"/>
      <name val="Arial"/>
    </font>
    <font>
      <b/>
      <sz val="12.0"/>
      <color rgb="FF1B2A3A"/>
      <name val="Arial"/>
    </font>
    <font>
      <b/>
      <sz val="12.0"/>
      <color rgb="FFC0392B"/>
      <name val="Arial"/>
    </font>
    <font>
      <sz val="12.0"/>
      <color theme="1"/>
      <name val="Calibri"/>
      <scheme val="minor"/>
    </font>
    <font>
      <sz val="12.0"/>
      <color theme="1"/>
      <name val="Calibri"/>
    </font>
    <font>
      <b/>
      <sz val="32.0"/>
      <color rgb="FF11694E"/>
      <name val="Arial"/>
    </font>
    <font>
      <b/>
      <sz val="9.0"/>
      <color rgb="FF274E13"/>
      <name val="Arial"/>
    </font>
    <font>
      <b/>
      <sz val="10.0"/>
      <color rgb="FF274E13"/>
      <name val="Arial"/>
    </font>
    <font>
      <b/>
      <sz val="9.0"/>
      <color rgb="FF7F6000"/>
      <name val="Arial"/>
    </font>
    <font>
      <b/>
      <sz val="10.0"/>
      <color rgb="FF7F6000"/>
      <name val="Arial"/>
    </font>
    <font>
      <sz val="8.0"/>
      <color rgb="FF7F8C8D"/>
      <name val="Arial"/>
    </font>
    <font>
      <b/>
      <sz val="11.0"/>
      <color rgb="FF9C6500"/>
      <name val="Arial"/>
    </font>
    <font>
      <b/>
      <sz val="12.0"/>
      <color rgb="FF9C6500"/>
      <name val="Arial"/>
    </font>
    <font>
      <sz val="9.0"/>
      <color rgb="FF566573"/>
      <name val="Arial"/>
    </font>
    <font>
      <b/>
      <color rgb="FF274E13"/>
      <name val="Calibri"/>
      <scheme val="minor"/>
    </font>
    <font>
      <b/>
      <color rgb="FF7F6000"/>
      <name val="Calibri"/>
      <scheme val="minor"/>
    </font>
    <font>
      <b/>
      <sz val="10.0"/>
      <color rgb="FF000000"/>
      <name val="Arial"/>
    </font>
    <font>
      <b/>
      <sz val="11.0"/>
      <color rgb="FF1B2A3A"/>
      <name val="Arial"/>
    </font>
    <font>
      <b/>
      <color rgb="FF1B2A3A"/>
      <name val="Arial"/>
    </font>
    <font>
      <b/>
      <sz val="14.0"/>
      <color rgb="FF1F3A5F"/>
      <name val="Arial"/>
    </font>
    <font>
      <sz val="10.0"/>
      <color theme="1"/>
      <name val="Arial"/>
    </font>
    <font>
      <sz val="11.0"/>
      <color theme="1"/>
      <name val="Arial"/>
    </font>
    <font>
      <sz val="11.0"/>
      <color rgb="FF1B4F8A"/>
      <name val="Arial"/>
    </font>
  </fonts>
  <fills count="27">
    <fill>
      <patternFill patternType="none"/>
    </fill>
    <fill>
      <patternFill patternType="lightGray"/>
    </fill>
    <fill>
      <patternFill patternType="solid">
        <fgColor rgb="FF1F3A5F"/>
        <bgColor rgb="FF1F3A5F"/>
      </patternFill>
    </fill>
    <fill>
      <patternFill patternType="solid">
        <fgColor rgb="FF2E86DE"/>
        <bgColor rgb="FF2E86DE"/>
      </patternFill>
    </fill>
    <fill>
      <patternFill patternType="solid">
        <fgColor rgb="FFE8EFF7"/>
        <bgColor rgb="FFE8EFF7"/>
      </patternFill>
    </fill>
    <fill>
      <patternFill patternType="solid">
        <fgColor rgb="FFFFFFFF"/>
        <bgColor rgb="FFFFFFFF"/>
      </patternFill>
    </fill>
    <fill>
      <patternFill patternType="solid">
        <fgColor rgb="FFFFF6E6"/>
        <bgColor rgb="FFFFF6E6"/>
      </patternFill>
    </fill>
    <fill>
      <patternFill patternType="solid">
        <fgColor rgb="FFF4F7FB"/>
        <bgColor rgb="FFF4F7FB"/>
      </patternFill>
    </fill>
    <fill>
      <patternFill patternType="solid">
        <fgColor rgb="FF2C4A70"/>
        <bgColor rgb="FF2C4A70"/>
      </patternFill>
    </fill>
    <fill>
      <patternFill patternType="solid">
        <fgColor rgb="FF16A085"/>
        <bgColor rgb="FF16A085"/>
      </patternFill>
    </fill>
    <fill>
      <patternFill patternType="solid">
        <fgColor rgb="FFFFF3CD"/>
        <bgColor rgb="FFFFF3CD"/>
      </patternFill>
    </fill>
    <fill>
      <patternFill patternType="solid">
        <fgColor rgb="FFEAD1DC"/>
        <bgColor rgb="FFEAD1DC"/>
      </patternFill>
    </fill>
    <fill>
      <patternFill patternType="solid">
        <fgColor rgb="FFEAF6F2"/>
        <bgColor rgb="FFEAF6F2"/>
      </patternFill>
    </fill>
    <fill>
      <patternFill patternType="solid">
        <fgColor rgb="FFEAECEE"/>
        <bgColor rgb="FFEAECEE"/>
      </patternFill>
    </fill>
    <fill>
      <patternFill patternType="solid">
        <fgColor rgb="FFD6EAF8"/>
        <bgColor rgb="FFD6EAF8"/>
      </patternFill>
    </fill>
    <fill>
      <patternFill patternType="solid">
        <fgColor rgb="FFFDEBD0"/>
        <bgColor rgb="FFFDEBD0"/>
      </patternFill>
    </fill>
    <fill>
      <patternFill patternType="solid">
        <fgColor rgb="FFFADBD8"/>
        <bgColor rgb="FFFADBD8"/>
      </patternFill>
    </fill>
    <fill>
      <patternFill patternType="solid">
        <fgColor rgb="FFD9EAD3"/>
        <bgColor rgb="FFD9EAD3"/>
      </patternFill>
    </fill>
    <fill>
      <patternFill patternType="solid">
        <fgColor rgb="FFF9CB9C"/>
        <bgColor rgb="FFF9CB9C"/>
      </patternFill>
    </fill>
    <fill>
      <patternFill patternType="solid">
        <fgColor rgb="FFB9770E"/>
        <bgColor rgb="FFB9770E"/>
      </patternFill>
    </fill>
    <fill>
      <patternFill patternType="solid">
        <fgColor rgb="FFFCEFDD"/>
        <bgColor rgb="FFFCEFDD"/>
      </patternFill>
    </fill>
    <fill>
      <patternFill patternType="solid">
        <fgColor rgb="FFFCE5CD"/>
        <bgColor rgb="FFFCE5CD"/>
      </patternFill>
    </fill>
    <fill>
      <patternFill patternType="solid">
        <fgColor rgb="FFD5A6BD"/>
        <bgColor rgb="FFD5A6BD"/>
      </patternFill>
    </fill>
    <fill>
      <patternFill patternType="solid">
        <fgColor rgb="FFFDEDEC"/>
        <bgColor rgb="FFFDEDEC"/>
      </patternFill>
    </fill>
    <fill>
      <patternFill patternType="solid">
        <fgColor rgb="FFFFFF00"/>
        <bgColor rgb="FFFFFF00"/>
      </patternFill>
    </fill>
    <fill>
      <patternFill patternType="solid">
        <fgColor rgb="FFFCF3CF"/>
        <bgColor rgb="FFFCF3CF"/>
      </patternFill>
    </fill>
    <fill>
      <patternFill patternType="solid">
        <fgColor rgb="FFEAF2F8"/>
        <bgColor rgb="FFEAF2F8"/>
      </patternFill>
    </fill>
  </fills>
  <borders count="12">
    <border/>
    <border>
      <left style="thin">
        <color rgb="FFD5DBE3"/>
      </left>
      <top style="thin">
        <color rgb="FFD5DBE3"/>
      </top>
      <bottom style="thin">
        <color rgb="FFD5DBE3"/>
      </bottom>
    </border>
    <border>
      <top style="thin">
        <color rgb="FFD5DBE3"/>
      </top>
      <bottom style="thin">
        <color rgb="FFD5DBE3"/>
      </bottom>
    </border>
    <border>
      <right style="thin">
        <color rgb="FFD5DBE3"/>
      </right>
      <top style="thin">
        <color rgb="FFD5DBE3"/>
      </top>
      <bottom style="thin">
        <color rgb="FFD5DBE3"/>
      </bottom>
    </border>
    <border>
      <left style="thin">
        <color rgb="FFD5DBE3"/>
      </left>
      <right style="thin">
        <color rgb="FFD5DBE3"/>
      </right>
      <top style="thin">
        <color rgb="FFD5DBE3"/>
      </top>
      <bottom style="thin">
        <color rgb="FFD5DBE3"/>
      </bottom>
    </border>
    <border>
      <right/>
      <top style="thin">
        <color rgb="FFD5DBE3"/>
      </top>
      <bottom style="thin">
        <color rgb="FFD5DBE3"/>
      </bottom>
    </border>
    <border>
      <left style="thin">
        <color rgb="FFD5DBE3"/>
      </left>
      <top style="thin">
        <color rgb="FFD5DBE3"/>
      </top>
    </border>
    <border>
      <top style="thin">
        <color rgb="FFD5DBE3"/>
      </top>
    </border>
    <border>
      <right/>
      <top style="thin">
        <color rgb="FFD5DBE3"/>
      </top>
    </border>
    <border>
      <left style="thin">
        <color rgb="FFD5DBE3"/>
      </left>
      <bottom/>
    </border>
    <border>
      <bottom/>
    </border>
    <border>
      <right/>
      <bottom/>
    </border>
  </borders>
  <cellStyleXfs count="1">
    <xf borderId="0" fillId="0" fontId="0" numFmtId="0" applyAlignment="1" applyFont="1"/>
  </cellStyleXfs>
  <cellXfs count="154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 shrinkToFit="0" vertical="center" wrapText="1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horizontal="center"/>
    </xf>
    <xf borderId="1" fillId="3" fontId="4" numFmtId="0" xfId="0" applyAlignment="1" applyBorder="1" applyFill="1" applyFont="1">
      <alignment horizontal="center" shrinkToFit="0" vertical="center" wrapText="1"/>
    </xf>
    <xf borderId="4" fillId="4" fontId="5" numFmtId="0" xfId="0" applyAlignment="1" applyBorder="1" applyFill="1" applyFont="1">
      <alignment horizontal="center" shrinkToFit="0" vertical="center" wrapText="1"/>
    </xf>
    <xf borderId="0" fillId="0" fontId="3" numFmtId="49" xfId="0" applyFont="1" applyNumberFormat="1"/>
    <xf borderId="4" fillId="4" fontId="6" numFmtId="0" xfId="0" applyAlignment="1" applyBorder="1" applyFill="1" applyFont="1">
      <alignment horizontal="center" shrinkToFit="0" vertical="center" wrapText="1"/>
    </xf>
    <xf borderId="4" fillId="4" fontId="7" numFmtId="0" xfId="0" applyAlignment="1" applyBorder="1" applyFill="1" applyFont="1">
      <alignment horizontal="center" shrinkToFit="0" vertical="center" wrapText="1"/>
    </xf>
    <xf borderId="4" fillId="5" fontId="8" numFmtId="0" xfId="0" applyAlignment="1" applyBorder="1" applyFill="1" applyFont="1">
      <alignment horizontal="center" shrinkToFit="0" vertical="center" wrapText="1"/>
    </xf>
    <xf borderId="0" fillId="0" fontId="3" numFmtId="9" xfId="0" applyFont="1" applyNumberFormat="1"/>
    <xf borderId="4" fillId="5" fontId="9" numFmtId="0" xfId="0" applyAlignment="1" applyBorder="1" applyFill="1" applyFont="1">
      <alignment horizontal="center" shrinkToFit="0" vertical="center" wrapText="1"/>
    </xf>
    <xf borderId="4" fillId="5" fontId="10" numFmtId="0" xfId="0" applyAlignment="1" applyBorder="1" applyFill="1" applyFont="1">
      <alignment horizontal="center" shrinkToFit="0" vertical="center" wrapText="1"/>
    </xf>
    <xf borderId="4" fillId="6" fontId="8" numFmtId="0" xfId="0" applyAlignment="1" applyBorder="1" applyFill="1" applyFont="1">
      <alignment horizontal="center" shrinkToFit="0" vertical="center" wrapText="1"/>
    </xf>
    <xf borderId="4" fillId="6" fontId="8" numFmtId="0" xfId="0" applyAlignment="1" applyBorder="1" applyFill="1" applyFont="1">
      <alignment horizontal="center" readingOrder="0" shrinkToFit="0" vertical="center" wrapText="1"/>
    </xf>
    <xf borderId="4" fillId="5" fontId="11" numFmtId="0" xfId="0" applyAlignment="1" applyBorder="1" applyFill="1" applyFont="1">
      <alignment horizontal="center" shrinkToFit="0" vertical="center" wrapText="1"/>
    </xf>
    <xf borderId="4" fillId="5" fontId="9" numFmtId="9" xfId="0" applyAlignment="1" applyBorder="1" applyFill="1" applyFont="1" applyNumberFormat="1">
      <alignment horizontal="center" shrinkToFit="0" vertical="center" wrapText="1"/>
    </xf>
    <xf borderId="0" fillId="0" fontId="12" numFmtId="0" xfId="0" applyAlignment="1" applyFont="1">
      <alignment horizontal="center" shrinkToFit="0" vertical="bottom" wrapText="0"/>
    </xf>
    <xf borderId="4" fillId="7" fontId="9" numFmtId="0" xfId="0" applyAlignment="1" applyBorder="1" applyFill="1" applyFont="1">
      <alignment horizontal="center" shrinkToFit="0" vertical="center" wrapText="1"/>
    </xf>
    <xf borderId="4" fillId="7" fontId="10" numFmtId="0" xfId="0" applyAlignment="1" applyBorder="1" applyFill="1" applyFont="1">
      <alignment horizontal="center" shrinkToFit="0" vertical="center" wrapText="1"/>
    </xf>
    <xf borderId="4" fillId="7" fontId="9" numFmtId="0" xfId="0" applyAlignment="1" applyBorder="1" applyFill="1" applyFont="1">
      <alignment horizontal="center" readingOrder="0" shrinkToFit="0" vertical="center" wrapText="1"/>
    </xf>
    <xf borderId="4" fillId="7" fontId="11" numFmtId="0" xfId="0" applyAlignment="1" applyBorder="1" applyFill="1" applyFont="1">
      <alignment horizontal="center" shrinkToFit="0" vertical="center" wrapText="1"/>
    </xf>
    <xf borderId="4" fillId="7" fontId="9" numFmtId="9" xfId="0" applyAlignment="1" applyBorder="1" applyFill="1" applyFont="1" applyNumberFormat="1">
      <alignment horizontal="center" shrinkToFit="0" vertical="center" wrapText="1"/>
    </xf>
    <xf borderId="4" fillId="5" fontId="9" numFmtId="0" xfId="0" applyAlignment="1" applyBorder="1" applyFill="1" applyFont="1">
      <alignment horizontal="center" readingOrder="0" shrinkToFit="0" vertical="center" wrapText="1"/>
    </xf>
    <xf borderId="1" fillId="2" fontId="13" numFmtId="0" xfId="0" applyAlignment="1" applyBorder="1" applyFill="1" applyFont="1">
      <alignment horizontal="center" shrinkToFit="0" vertical="center" wrapText="1"/>
    </xf>
    <xf borderId="5" fillId="0" fontId="2" numFmtId="0" xfId="0" applyBorder="1" applyFont="1"/>
    <xf borderId="1" fillId="3" fontId="14" numFmtId="0" xfId="0" applyAlignment="1" applyBorder="1" applyFill="1" applyFont="1">
      <alignment horizontal="center" shrinkToFit="0" vertical="center" wrapText="1"/>
    </xf>
    <xf borderId="1" fillId="8" fontId="15" numFmtId="0" xfId="0" applyAlignment="1" applyBorder="1" applyFill="1" applyFont="1">
      <alignment horizontal="center" shrinkToFit="0" vertical="center" wrapText="1"/>
    </xf>
    <xf borderId="1" fillId="9" fontId="15" numFmtId="0" xfId="0" applyAlignment="1" applyBorder="1" applyFill="1" applyFont="1">
      <alignment horizontal="center" shrinkToFit="0" vertical="center" wrapText="1"/>
    </xf>
    <xf borderId="4" fillId="4" fontId="16" numFmtId="0" xfId="0" applyAlignment="1" applyBorder="1" applyFill="1" applyFont="1">
      <alignment horizontal="center" shrinkToFit="0" vertical="center" wrapText="1"/>
    </xf>
    <xf borderId="4" fillId="10" fontId="17" numFmtId="0" xfId="0" applyAlignment="1" applyBorder="1" applyFill="1" applyFont="1">
      <alignment horizontal="center" shrinkToFit="0" vertical="center" wrapText="1"/>
    </xf>
    <xf borderId="4" fillId="10" fontId="18" numFmtId="0" xfId="0" applyAlignment="1" applyBorder="1" applyFill="1" applyFont="1">
      <alignment horizontal="center" shrinkToFit="0" vertical="center" wrapText="1"/>
    </xf>
    <xf borderId="4" fillId="10" fontId="19" numFmtId="0" xfId="0" applyAlignment="1" applyBorder="1" applyFill="1" applyFont="1">
      <alignment horizontal="center" shrinkToFit="0" vertical="center" wrapText="1"/>
    </xf>
    <xf borderId="4" fillId="5" fontId="10" numFmtId="0" xfId="0" applyAlignment="1" applyBorder="1" applyFill="1" applyFont="1">
      <alignment horizontal="center" readingOrder="0" shrinkToFit="0" vertical="center" wrapText="1"/>
    </xf>
    <xf borderId="4" fillId="10" fontId="20" numFmtId="0" xfId="0" applyAlignment="1" applyBorder="1" applyFill="1" applyFont="1">
      <alignment horizontal="center" shrinkToFit="0" vertical="center" wrapText="1"/>
    </xf>
    <xf borderId="4" fillId="7" fontId="21" numFmtId="0" xfId="0" applyAlignment="1" applyBorder="1" applyFill="1" applyFont="1">
      <alignment horizontal="center" shrinkToFit="0" vertical="center" wrapText="1"/>
    </xf>
    <xf borderId="4" fillId="11" fontId="22" numFmtId="0" xfId="0" applyAlignment="1" applyBorder="1" applyFill="1" applyFont="1">
      <alignment horizontal="center" shrinkToFit="0" vertical="center" wrapText="1"/>
    </xf>
    <xf borderId="4" fillId="7" fontId="23" numFmtId="0" xfId="0" applyAlignment="1" applyBorder="1" applyFill="1" applyFont="1">
      <alignment horizontal="center" shrinkToFit="0" vertical="center" wrapText="1"/>
    </xf>
    <xf borderId="0" fillId="0" fontId="24" numFmtId="0" xfId="0" applyFont="1"/>
    <xf borderId="4" fillId="7" fontId="22" numFmtId="0" xfId="0" applyAlignment="1" applyBorder="1" applyFill="1" applyFont="1">
      <alignment horizontal="center" shrinkToFit="0" vertical="center" wrapText="1"/>
    </xf>
    <xf borderId="4" fillId="7" fontId="22" numFmtId="9" xfId="0" applyAlignment="1" applyBorder="1" applyFill="1" applyFont="1" applyNumberFormat="1">
      <alignment horizontal="center" shrinkToFit="0" vertical="center" wrapText="1"/>
    </xf>
    <xf borderId="0" fillId="0" fontId="25" numFmtId="0" xfId="0" applyAlignment="1" applyFont="1">
      <alignment shrinkToFit="0" vertical="bottom" wrapText="0"/>
    </xf>
    <xf borderId="4" fillId="5" fontId="21" numFmtId="0" xfId="0" applyAlignment="1" applyBorder="1" applyFill="1" applyFont="1">
      <alignment horizontal="center" shrinkToFit="0" vertical="center" wrapText="1"/>
    </xf>
    <xf borderId="4" fillId="5" fontId="23" numFmtId="0" xfId="0" applyAlignment="1" applyBorder="1" applyFill="1" applyFont="1">
      <alignment horizontal="center" shrinkToFit="0" vertical="center" wrapText="1"/>
    </xf>
    <xf borderId="4" fillId="5" fontId="22" numFmtId="0" xfId="0" applyAlignment="1" applyBorder="1" applyFill="1" applyFont="1">
      <alignment horizontal="center" shrinkToFit="0" vertical="center" wrapText="1"/>
    </xf>
    <xf borderId="4" fillId="5" fontId="22" numFmtId="9" xfId="0" applyAlignment="1" applyBorder="1" applyFill="1" applyFont="1" applyNumberFormat="1">
      <alignment horizontal="center" shrinkToFit="0" vertical="center" wrapText="1"/>
    </xf>
    <xf borderId="1" fillId="8" fontId="1" numFmtId="0" xfId="0" applyAlignment="1" applyBorder="1" applyFill="1" applyFont="1">
      <alignment horizontal="center" readingOrder="0" shrinkToFit="0" vertical="center" wrapText="1"/>
    </xf>
    <xf borderId="4" fillId="7" fontId="10" numFmtId="0" xfId="0" applyAlignment="1" applyBorder="1" applyFill="1" applyFont="1">
      <alignment horizontal="center" readingOrder="0" shrinkToFit="0" vertical="center" wrapText="1"/>
    </xf>
    <xf borderId="1" fillId="9" fontId="14" numFmtId="0" xfId="0" applyAlignment="1" applyBorder="1" applyFill="1" applyFont="1">
      <alignment horizontal="center" shrinkToFit="0" vertical="center" wrapText="1"/>
    </xf>
    <xf borderId="6" fillId="12" fontId="26" numFmtId="0" xfId="0" applyAlignment="1" applyBorder="1" applyFill="1" applyFont="1">
      <alignment horizontal="center" shrinkToFit="0" vertical="center" wrapText="1"/>
    </xf>
    <xf borderId="7" fillId="0" fontId="2" numFmtId="0" xfId="0" applyBorder="1" applyFont="1"/>
    <xf borderId="8" fillId="0" fontId="2" numFmtId="0" xfId="0" applyBorder="1" applyFont="1"/>
    <xf borderId="9" fillId="0" fontId="2" numFmtId="0" xfId="0" applyBorder="1" applyFont="1"/>
    <xf borderId="10" fillId="0" fontId="2" numFmtId="0" xfId="0" applyBorder="1" applyFont="1"/>
    <xf borderId="11" fillId="0" fontId="2" numFmtId="0" xfId="0" applyBorder="1" applyFont="1"/>
    <xf borderId="4" fillId="4" fontId="7" numFmtId="49" xfId="0" applyAlignment="1" applyBorder="1" applyFill="1" applyFont="1" applyNumberFormat="1">
      <alignment horizontal="center" readingOrder="0" shrinkToFit="0" vertical="center" wrapText="1"/>
    </xf>
    <xf borderId="4" fillId="13" fontId="11" numFmtId="0" xfId="0" applyAlignment="1" applyBorder="1" applyFill="1" applyFont="1">
      <alignment horizontal="center" shrinkToFit="0" vertical="center" wrapText="1"/>
    </xf>
    <xf borderId="4" fillId="5" fontId="10" numFmtId="9" xfId="0" applyAlignment="1" applyBorder="1" applyFill="1" applyFont="1" applyNumberFormat="1">
      <alignment horizontal="center" shrinkToFit="0" vertical="center" wrapText="1"/>
    </xf>
    <xf borderId="4" fillId="14" fontId="11" numFmtId="0" xfId="0" applyAlignment="1" applyBorder="1" applyFill="1" applyFont="1">
      <alignment horizontal="center" shrinkToFit="0" vertical="center" wrapText="1"/>
    </xf>
    <xf borderId="4" fillId="15" fontId="11" numFmtId="0" xfId="0" applyAlignment="1" applyBorder="1" applyFill="1" applyFont="1">
      <alignment horizontal="center" shrinkToFit="0" vertical="center" wrapText="1"/>
    </xf>
    <xf borderId="4" fillId="16" fontId="11" numFmtId="0" xfId="0" applyAlignment="1" applyBorder="1" applyFill="1" applyFont="1">
      <alignment horizontal="center" shrinkToFit="0" vertical="center" wrapText="1"/>
    </xf>
    <xf borderId="4" fillId="17" fontId="27" numFmtId="0" xfId="0" applyAlignment="1" applyBorder="1" applyFill="1" applyFont="1">
      <alignment horizontal="center" readingOrder="0" shrinkToFit="0" vertical="center" wrapText="1"/>
    </xf>
    <xf borderId="4" fillId="17" fontId="28" numFmtId="0" xfId="0" applyAlignment="1" applyBorder="1" applyFill="1" applyFont="1">
      <alignment horizontal="center" shrinkToFit="0" vertical="center" wrapText="1"/>
    </xf>
    <xf borderId="4" fillId="17" fontId="28" numFmtId="9" xfId="0" applyAlignment="1" applyBorder="1" applyFill="1" applyFont="1" applyNumberFormat="1">
      <alignment horizontal="center" shrinkToFit="0" vertical="center" wrapText="1"/>
    </xf>
    <xf borderId="4" fillId="18" fontId="29" numFmtId="0" xfId="0" applyAlignment="1" applyBorder="1" applyFill="1" applyFont="1">
      <alignment horizontal="center" readingOrder="0" shrinkToFit="0" vertical="center" wrapText="1"/>
    </xf>
    <xf borderId="4" fillId="18" fontId="30" numFmtId="0" xfId="0" applyAlignment="1" applyBorder="1" applyFill="1" applyFont="1">
      <alignment horizontal="center" shrinkToFit="0" vertical="center" wrapText="1"/>
    </xf>
    <xf borderId="4" fillId="18" fontId="30" numFmtId="9" xfId="0" applyAlignment="1" applyBorder="1" applyFill="1" applyFont="1" applyNumberFormat="1">
      <alignment horizontal="center" shrinkToFit="0" vertical="center" wrapText="1"/>
    </xf>
    <xf borderId="1" fillId="19" fontId="1" numFmtId="0" xfId="0" applyAlignment="1" applyBorder="1" applyFill="1" applyFont="1">
      <alignment horizontal="center" shrinkToFit="0" vertical="center" wrapText="1"/>
    </xf>
    <xf borderId="1" fillId="4" fontId="31" numFmtId="0" xfId="0" applyAlignment="1" applyBorder="1" applyFill="1" applyFont="1">
      <alignment horizontal="center" shrinkToFit="0" vertical="center" wrapText="1"/>
    </xf>
    <xf borderId="4" fillId="5" fontId="17" numFmtId="0" xfId="0" applyAlignment="1" applyBorder="1" applyFill="1" applyFont="1">
      <alignment horizontal="center" shrinkToFit="0" vertical="center" wrapText="1"/>
    </xf>
    <xf borderId="4" fillId="20" fontId="9" numFmtId="0" xfId="0" applyAlignment="1" applyBorder="1" applyFill="1" applyFont="1">
      <alignment horizontal="center" shrinkToFit="0" vertical="center" wrapText="1"/>
    </xf>
    <xf borderId="4" fillId="20" fontId="10" numFmtId="0" xfId="0" applyAlignment="1" applyBorder="1" applyFill="1" applyFont="1">
      <alignment horizontal="center" shrinkToFit="0" vertical="center" wrapText="1"/>
    </xf>
    <xf borderId="4" fillId="20" fontId="8" numFmtId="0" xfId="0" applyAlignment="1" applyBorder="1" applyFill="1" applyFont="1">
      <alignment horizontal="center" shrinkToFit="0" vertical="center" wrapText="1"/>
    </xf>
    <xf borderId="4" fillId="20" fontId="10" numFmtId="0" xfId="0" applyAlignment="1" applyBorder="1" applyFill="1" applyFont="1">
      <alignment horizontal="center" readingOrder="0" shrinkToFit="0" vertical="center" wrapText="1"/>
    </xf>
    <xf borderId="4" fillId="20" fontId="17" numFmtId="0" xfId="0" applyAlignment="1" applyBorder="1" applyFill="1" applyFont="1">
      <alignment horizontal="center" shrinkToFit="0" vertical="center" wrapText="1"/>
    </xf>
    <xf borderId="1" fillId="15" fontId="32" numFmtId="0" xfId="0" applyAlignment="1" applyBorder="1" applyFill="1" applyFont="1">
      <alignment horizontal="center" shrinkToFit="0" vertical="center" wrapText="1"/>
    </xf>
    <xf borderId="4" fillId="15" fontId="33" numFmtId="0" xfId="0" applyAlignment="1" applyBorder="1" applyFill="1" applyFont="1">
      <alignment horizontal="center" shrinkToFit="0" vertical="center" wrapText="1"/>
    </xf>
    <xf borderId="4" fillId="15" fontId="17" numFmtId="0" xfId="0" applyAlignment="1" applyBorder="1" applyFill="1" applyFont="1">
      <alignment horizontal="center" shrinkToFit="0" vertical="center" wrapText="1"/>
    </xf>
    <xf borderId="1" fillId="19" fontId="14" numFmtId="0" xfId="0" applyAlignment="1" applyBorder="1" applyFill="1" applyFont="1">
      <alignment horizontal="center" shrinkToFit="0" vertical="center" wrapText="1"/>
    </xf>
    <xf borderId="4" fillId="5" fontId="11" numFmtId="0" xfId="0" applyAlignment="1" applyBorder="1" applyFill="1" applyFont="1">
      <alignment horizontal="left" shrinkToFit="0" vertical="center" wrapText="1"/>
    </xf>
    <xf borderId="4" fillId="7" fontId="11" numFmtId="0" xfId="0" applyAlignment="1" applyBorder="1" applyFill="1" applyFont="1">
      <alignment horizontal="left" shrinkToFit="0" vertical="center" wrapText="1"/>
    </xf>
    <xf borderId="4" fillId="5" fontId="8" numFmtId="0" xfId="0" applyAlignment="1" applyBorder="1" applyFill="1" applyFont="1">
      <alignment horizontal="center" readingOrder="0" shrinkToFit="0" vertical="center" wrapText="1"/>
    </xf>
    <xf borderId="4" fillId="15" fontId="18" numFmtId="0" xfId="0" applyAlignment="1" applyBorder="1" applyFill="1" applyFont="1">
      <alignment horizontal="center" shrinkToFit="0" vertical="center" wrapText="1"/>
    </xf>
    <xf borderId="4" fillId="15" fontId="32" numFmtId="0" xfId="0" applyAlignment="1" applyBorder="1" applyFill="1" applyFont="1">
      <alignment horizontal="center" shrinkToFit="0" vertical="center" wrapText="1"/>
    </xf>
    <xf borderId="4" fillId="20" fontId="11" numFmtId="0" xfId="0" applyAlignment="1" applyBorder="1" applyFill="1" applyFont="1">
      <alignment horizontal="left" shrinkToFit="0" vertical="center" wrapText="1"/>
    </xf>
    <xf borderId="4" fillId="20" fontId="9" numFmtId="9" xfId="0" applyAlignment="1" applyBorder="1" applyFill="1" applyFont="1" applyNumberFormat="1">
      <alignment horizontal="center" shrinkToFit="0" vertical="center" wrapText="1"/>
    </xf>
    <xf borderId="0" fillId="0" fontId="34" numFmtId="0" xfId="0" applyAlignment="1" applyFont="1">
      <alignment horizontal="left" shrinkToFit="0" vertical="center" wrapText="1"/>
    </xf>
    <xf borderId="4" fillId="21" fontId="10" numFmtId="0" xfId="0" applyAlignment="1" applyBorder="1" applyFill="1" applyFont="1">
      <alignment horizontal="center" shrinkToFit="0" vertical="center" wrapText="1"/>
    </xf>
    <xf borderId="4" fillId="0" fontId="9" numFmtId="0" xfId="0" applyAlignment="1" applyBorder="1" applyFont="1">
      <alignment horizontal="center" readingOrder="0" shrinkToFit="0" vertical="center" wrapText="1"/>
    </xf>
    <xf borderId="0" fillId="17" fontId="35" numFmtId="0" xfId="0" applyAlignment="1" applyFill="1" applyFont="1">
      <alignment horizontal="center" vertical="center"/>
    </xf>
    <xf borderId="0" fillId="17" fontId="35" numFmtId="9" xfId="0" applyAlignment="1" applyFill="1" applyFont="1" applyNumberFormat="1">
      <alignment horizontal="center" vertical="center"/>
    </xf>
    <xf borderId="0" fillId="18" fontId="36" numFmtId="0" xfId="0" applyAlignment="1" applyFill="1" applyFont="1">
      <alignment horizontal="center" vertical="center"/>
    </xf>
    <xf borderId="0" fillId="18" fontId="36" numFmtId="9" xfId="0" applyAlignment="1" applyFill="1" applyFont="1" applyNumberFormat="1">
      <alignment horizontal="center" vertical="center"/>
    </xf>
    <xf borderId="4" fillId="22" fontId="10" numFmtId="0" xfId="0" applyAlignment="1" applyBorder="1" applyFill="1" applyFont="1">
      <alignment horizontal="center" shrinkToFit="0" vertical="center" wrapText="1"/>
    </xf>
    <xf borderId="4" fillId="11" fontId="10" numFmtId="0" xfId="0" applyAlignment="1" applyBorder="1" applyFill="1" applyFont="1">
      <alignment horizontal="center" shrinkToFit="0" vertical="center" wrapText="1"/>
    </xf>
    <xf borderId="4" fillId="0" fontId="9" numFmtId="0" xfId="0" applyAlignment="1" applyBorder="1" applyFont="1">
      <alignment horizontal="center" shrinkToFit="0" vertical="center" wrapText="1"/>
    </xf>
    <xf borderId="4" fillId="22" fontId="37" numFmtId="0" xfId="0" applyAlignment="1" applyBorder="1" applyFill="1" applyFont="1">
      <alignment horizontal="center" shrinkToFit="0" vertical="center" wrapText="1"/>
    </xf>
    <xf borderId="4" fillId="0" fontId="10" numFmtId="0" xfId="0" applyAlignment="1" applyBorder="1" applyFont="1">
      <alignment horizontal="center" shrinkToFit="0" vertical="center" wrapText="1"/>
    </xf>
    <xf borderId="4" fillId="20" fontId="9" numFmtId="0" xfId="0" applyAlignment="1" applyBorder="1" applyFill="1" applyFont="1">
      <alignment horizontal="center" readingOrder="0" shrinkToFit="0" vertical="center" wrapText="1"/>
    </xf>
    <xf borderId="4" fillId="20" fontId="8" numFmtId="0" xfId="0" applyAlignment="1" applyBorder="1" applyFill="1" applyFont="1">
      <alignment horizontal="center" readingOrder="0" shrinkToFit="0" vertical="center" wrapText="1"/>
    </xf>
    <xf borderId="4" fillId="5" fontId="17" numFmtId="0" xfId="0" applyAlignment="1" applyBorder="1" applyFill="1" applyFont="1">
      <alignment horizontal="center" readingOrder="0" shrinkToFit="0" vertical="center" wrapText="1"/>
    </xf>
    <xf borderId="4" fillId="0" fontId="8" numFmtId="0" xfId="0" applyAlignment="1" applyBorder="1" applyFont="1">
      <alignment horizontal="center" readingOrder="0" shrinkToFit="0" vertical="center" wrapText="1"/>
    </xf>
    <xf borderId="4" fillId="0" fontId="10" numFmtId="0" xfId="0" applyAlignment="1" applyBorder="1" applyFont="1">
      <alignment horizontal="center" readingOrder="0" shrinkToFit="0" vertical="center" wrapText="1"/>
    </xf>
    <xf borderId="0" fillId="0" fontId="3" numFmtId="49" xfId="0" applyAlignment="1" applyFont="1" applyNumberFormat="1">
      <alignment horizontal="center"/>
    </xf>
    <xf borderId="0" fillId="0" fontId="3" numFmtId="9" xfId="0" applyAlignment="1" applyFont="1" applyNumberFormat="1">
      <alignment horizontal="center"/>
    </xf>
    <xf borderId="4" fillId="4" fontId="5" numFmtId="0" xfId="0" applyAlignment="1" applyBorder="1" applyFill="1" applyFont="1">
      <alignment horizontal="left" shrinkToFit="0" vertical="center" wrapText="1"/>
    </xf>
    <xf borderId="4" fillId="4" fontId="6" numFmtId="0" xfId="0" applyAlignment="1" applyBorder="1" applyFill="1" applyFont="1">
      <alignment horizontal="left" shrinkToFit="0" vertical="center" wrapText="1"/>
    </xf>
    <xf borderId="4" fillId="5" fontId="8" numFmtId="0" xfId="0" applyAlignment="1" applyBorder="1" applyFill="1" applyFont="1">
      <alignment horizontal="left" shrinkToFit="0" vertical="center" wrapText="1"/>
    </xf>
    <xf borderId="4" fillId="5" fontId="9" numFmtId="0" xfId="0" applyAlignment="1" applyBorder="1" applyFill="1" applyFont="1">
      <alignment horizontal="left" shrinkToFit="0" vertical="center" wrapText="1"/>
    </xf>
    <xf borderId="4" fillId="6" fontId="8" numFmtId="0" xfId="0" applyAlignment="1" applyBorder="1" applyFill="1" applyFont="1">
      <alignment horizontal="left" shrinkToFit="0" vertical="center" wrapText="1"/>
    </xf>
    <xf borderId="0" fillId="0" fontId="12" numFmtId="0" xfId="0" applyAlignment="1" applyFont="1">
      <alignment shrinkToFit="0" vertical="bottom" wrapText="0"/>
    </xf>
    <xf borderId="4" fillId="7" fontId="9" numFmtId="0" xfId="0" applyAlignment="1" applyBorder="1" applyFill="1" applyFont="1">
      <alignment horizontal="left" shrinkToFit="0" vertical="center" wrapText="1"/>
    </xf>
    <xf borderId="4" fillId="6" fontId="8" numFmtId="0" xfId="0" applyAlignment="1" applyBorder="1" applyFill="1" applyFont="1">
      <alignment horizontal="left" readingOrder="0" shrinkToFit="0" vertical="center" wrapText="1"/>
    </xf>
    <xf borderId="4" fillId="7" fontId="10" numFmtId="0" xfId="0" applyAlignment="1" applyBorder="1" applyFill="1" applyFont="1">
      <alignment horizontal="left" readingOrder="0" shrinkToFit="0" vertical="center" wrapText="1"/>
    </xf>
    <xf borderId="4" fillId="13" fontId="11" numFmtId="0" xfId="0" applyAlignment="1" applyBorder="1" applyFill="1" applyFont="1">
      <alignment horizontal="left" shrinkToFit="0" vertical="center" wrapText="1"/>
    </xf>
    <xf borderId="4" fillId="14" fontId="11" numFmtId="0" xfId="0" applyAlignment="1" applyBorder="1" applyFill="1" applyFont="1">
      <alignment horizontal="left" shrinkToFit="0" vertical="center" wrapText="1"/>
    </xf>
    <xf borderId="4" fillId="15" fontId="11" numFmtId="0" xfId="0" applyAlignment="1" applyBorder="1" applyFill="1" applyFont="1">
      <alignment horizontal="left" shrinkToFit="0" vertical="center" wrapText="1"/>
    </xf>
    <xf borderId="4" fillId="16" fontId="11" numFmtId="0" xfId="0" applyAlignment="1" applyBorder="1" applyFill="1" applyFont="1">
      <alignment horizontal="left" shrinkToFit="0" vertical="center" wrapText="1"/>
    </xf>
    <xf borderId="4" fillId="4" fontId="7" numFmtId="0" xfId="0" applyAlignment="1" applyBorder="1" applyFill="1" applyFont="1">
      <alignment horizontal="left" shrinkToFit="0" vertical="center" wrapText="1"/>
    </xf>
    <xf borderId="1" fillId="4" fontId="31" numFmtId="0" xfId="0" applyAlignment="1" applyBorder="1" applyFill="1" applyFont="1">
      <alignment horizontal="left" shrinkToFit="0" vertical="center" wrapText="1"/>
    </xf>
    <xf borderId="4" fillId="20" fontId="9" numFmtId="0" xfId="0" applyAlignment="1" applyBorder="1" applyFill="1" applyFont="1">
      <alignment horizontal="left" shrinkToFit="0" vertical="center" wrapText="1"/>
    </xf>
    <xf borderId="4" fillId="20" fontId="8" numFmtId="0" xfId="0" applyAlignment="1" applyBorder="1" applyFill="1" applyFont="1">
      <alignment horizontal="left" shrinkToFit="0" vertical="center" wrapText="1"/>
    </xf>
    <xf borderId="4" fillId="6" fontId="8" numFmtId="0" xfId="0" applyAlignment="1" applyBorder="1" applyFill="1" applyFont="1">
      <alignment horizontal="center" shrinkToFit="0" wrapText="1"/>
    </xf>
    <xf borderId="4" fillId="23" fontId="11" numFmtId="0" xfId="0" applyAlignment="1" applyBorder="1" applyFill="1" applyFont="1">
      <alignment horizontal="center" shrinkToFit="0" wrapText="1"/>
    </xf>
    <xf borderId="4" fillId="5" fontId="10" numFmtId="0" xfId="0" applyAlignment="1" applyBorder="1" applyFill="1" applyFont="1">
      <alignment horizontal="left" readingOrder="0" shrinkToFit="0" vertical="center" wrapText="1"/>
    </xf>
    <xf borderId="4" fillId="6" fontId="8" numFmtId="0" xfId="0" applyAlignment="1" applyBorder="1" applyFill="1" applyFont="1">
      <alignment horizontal="center" readingOrder="0" shrinkToFit="0" wrapText="1"/>
    </xf>
    <xf borderId="4" fillId="5" fontId="9" numFmtId="0" xfId="0" applyAlignment="1" applyBorder="1" applyFill="1" applyFont="1">
      <alignment horizontal="center" readingOrder="0" shrinkToFit="0" wrapText="1"/>
    </xf>
    <xf borderId="4" fillId="6" fontId="12" numFmtId="0" xfId="0" applyAlignment="1" applyBorder="1" applyFill="1" applyFont="1">
      <alignment readingOrder="0"/>
    </xf>
    <xf borderId="4" fillId="5" fontId="38" numFmtId="0" xfId="0" applyAlignment="1" applyBorder="1" applyFill="1" applyFont="1">
      <alignment horizontal="center" readingOrder="0" shrinkToFit="0" vertical="center" wrapText="1"/>
    </xf>
    <xf borderId="4" fillId="24" fontId="10" numFmtId="0" xfId="0" applyAlignment="1" applyBorder="1" applyFill="1" applyFont="1">
      <alignment horizontal="center" shrinkToFit="0" vertical="center" wrapText="1"/>
    </xf>
    <xf borderId="4" fillId="25" fontId="11" numFmtId="0" xfId="0" applyAlignment="1" applyBorder="1" applyFill="1" applyFont="1">
      <alignment horizontal="center" readingOrder="0" shrinkToFit="0" wrapText="1"/>
    </xf>
    <xf borderId="4" fillId="5" fontId="11" numFmtId="0" xfId="0" applyAlignment="1" applyBorder="1" applyFill="1" applyFont="1">
      <alignment horizontal="center" readingOrder="0" shrinkToFit="0" wrapText="1"/>
    </xf>
    <xf borderId="4" fillId="6" fontId="8" numFmtId="0" xfId="0" applyAlignment="1" applyBorder="1" applyFill="1" applyFont="1">
      <alignment horizontal="center" shrinkToFit="0" wrapText="1"/>
    </xf>
    <xf borderId="4" fillId="5" fontId="9" numFmtId="0" xfId="0" applyAlignment="1" applyBorder="1" applyFill="1" applyFont="1">
      <alignment horizontal="center" shrinkToFit="0" wrapText="1"/>
    </xf>
    <xf borderId="4" fillId="25" fontId="11" numFmtId="0" xfId="0" applyAlignment="1" applyBorder="1" applyFill="1" applyFont="1">
      <alignment horizontal="center" shrinkToFit="0" wrapText="1"/>
    </xf>
    <xf borderId="4" fillId="7" fontId="10" numFmtId="0" xfId="0" applyAlignment="1" applyBorder="1" applyFill="1" applyFont="1">
      <alignment horizontal="left" shrinkToFit="0" vertical="center" wrapText="1"/>
    </xf>
    <xf borderId="4" fillId="24" fontId="37" numFmtId="0" xfId="0" applyAlignment="1" applyBorder="1" applyFill="1" applyFont="1">
      <alignment horizontal="center" shrinkToFit="0" vertical="center" wrapText="1"/>
    </xf>
    <xf borderId="4" fillId="5" fontId="39" numFmtId="0" xfId="0" applyAlignment="1" applyBorder="1" applyFill="1" applyFont="1">
      <alignment horizontal="center" shrinkToFit="0" wrapText="1"/>
    </xf>
    <xf borderId="4" fillId="26" fontId="11" numFmtId="0" xfId="0" applyAlignment="1" applyBorder="1" applyFill="1" applyFont="1">
      <alignment horizontal="center" shrinkToFit="0" wrapText="1"/>
    </xf>
    <xf borderId="4" fillId="17" fontId="27" numFmtId="0" xfId="0" applyAlignment="1" applyBorder="1" applyFill="1" applyFont="1">
      <alignment horizontal="left" readingOrder="0" shrinkToFit="0" vertical="center" wrapText="1"/>
    </xf>
    <xf borderId="4" fillId="18" fontId="29" numFmtId="0" xfId="0" applyAlignment="1" applyBorder="1" applyFill="1" applyFont="1">
      <alignment horizontal="left" readingOrder="0" shrinkToFit="0" vertical="center" wrapText="1"/>
    </xf>
    <xf borderId="0" fillId="0" fontId="40" numFmtId="0" xfId="0" applyAlignment="1" applyFont="1">
      <alignment shrinkToFit="0" vertical="center" wrapText="1"/>
    </xf>
    <xf borderId="0" fillId="0" fontId="41" numFmtId="0" xfId="0" applyAlignment="1" applyFont="1">
      <alignment shrinkToFit="0" vertical="center" wrapText="1"/>
    </xf>
    <xf borderId="0" fillId="0" fontId="42" numFmtId="0" xfId="0" applyAlignment="1" applyFont="1">
      <alignment shrinkToFit="0" vertical="center" wrapText="1"/>
    </xf>
    <xf borderId="0" fillId="0" fontId="43" numFmtId="0" xfId="0" applyAlignment="1" applyFont="1">
      <alignment shrinkToFit="0" vertical="center" wrapText="1"/>
    </xf>
    <xf borderId="4" fillId="3" fontId="14" numFmtId="0" xfId="0" applyAlignment="1" applyBorder="1" applyFill="1" applyFont="1">
      <alignment horizontal="center" shrinkToFit="0" vertical="center" wrapText="1"/>
    </xf>
    <xf borderId="4" fillId="8" fontId="14" numFmtId="0" xfId="0" applyAlignment="1" applyBorder="1" applyFill="1" applyFont="1">
      <alignment horizontal="center" shrinkToFit="0" vertical="center" wrapText="1"/>
    </xf>
    <xf borderId="4" fillId="9" fontId="15" numFmtId="0" xfId="0" applyAlignment="1" applyBorder="1" applyFill="1" applyFont="1">
      <alignment horizontal="center" shrinkToFit="0" vertical="center" wrapText="1"/>
    </xf>
    <xf borderId="4" fillId="19" fontId="14" numFmtId="0" xfId="0" applyAlignment="1" applyBorder="1" applyFill="1" applyFont="1">
      <alignment horizontal="center" shrinkToFit="0" vertical="center" wrapText="1"/>
    </xf>
    <xf borderId="4" fillId="2" fontId="15" numFmtId="0" xfId="0" applyAlignment="1" applyBorder="1" applyFill="1" applyFont="1">
      <alignment horizontal="center" shrinkToFit="0" vertical="center" wrapText="1"/>
    </xf>
    <xf borderId="4" fillId="5" fontId="17" numFmtId="0" xfId="0" applyAlignment="1" applyBorder="1" applyFill="1" applyFont="1">
      <alignment horizontal="left" shrinkToFit="0" vertical="center" wrapText="1"/>
    </xf>
    <xf borderId="4" fillId="7" fontId="17" numFmtId="0" xfId="0" applyAlignment="1" applyBorder="1" applyFill="1" applyFont="1">
      <alignment horizontal="left" shrinkToFit="0" vertical="center" wrapText="1"/>
    </xf>
    <xf borderId="0" fillId="0" fontId="3" numFmtId="0" xfId="0" applyAlignment="1" applyFont="1">
      <alignment readingOrder="0"/>
    </xf>
  </cellXfs>
  <cellStyles count="1">
    <cellStyle xfId="0" name="Normal" builtinId="0"/>
  </cellStyles>
  <dxfs count="21">
    <dxf>
      <font>
        <b/>
        <sz val="9.0"/>
        <color rgb="FF1B2A3A"/>
        <name val="Arial"/>
      </font>
      <fill>
        <patternFill patternType="solid">
          <fgColor rgb="FFD6EAF8"/>
          <bgColor rgb="FFD6EAF8"/>
        </patternFill>
      </fill>
      <border/>
    </dxf>
    <dxf>
      <font>
        <b/>
        <sz val="9.0"/>
        <color rgb="FF1B2A3A"/>
        <name val="Arial"/>
      </font>
      <fill>
        <patternFill patternType="solid">
          <fgColor rgb="FFD1F2EB"/>
          <bgColor rgb="FFD1F2EB"/>
        </patternFill>
      </fill>
      <border/>
    </dxf>
    <dxf>
      <font>
        <b/>
        <sz val="9.0"/>
        <color rgb="FF1B2A3A"/>
        <name val="Arial"/>
      </font>
      <fill>
        <patternFill patternType="solid">
          <fgColor rgb="FFFCF3CF"/>
          <bgColor rgb="FFFCF3CF"/>
        </patternFill>
      </fill>
      <border/>
    </dxf>
    <dxf>
      <font>
        <b/>
        <sz val="9.0"/>
        <color rgb="FF1B2A3A"/>
        <name val="Arial"/>
      </font>
      <fill>
        <patternFill patternType="solid">
          <fgColor rgb="FFFADBD8"/>
          <bgColor rgb="FFFADBD8"/>
        </patternFill>
      </fill>
      <border/>
    </dxf>
    <dxf>
      <font>
        <b/>
        <sz val="9.0"/>
        <color rgb="FF1B2A3A"/>
        <name val="Arial"/>
      </font>
      <fill>
        <patternFill patternType="solid">
          <fgColor rgb="FFFDEBD0"/>
          <bgColor rgb="FFFDEBD0"/>
        </patternFill>
      </fill>
      <border/>
    </dxf>
    <dxf>
      <font>
        <b/>
        <sz val="9.0"/>
        <color rgb="FF1B2A3A"/>
        <name val="Arial"/>
      </font>
      <fill>
        <patternFill patternType="solid">
          <fgColor rgb="FFF5EEF8"/>
          <bgColor rgb="FFF5EEF8"/>
        </patternFill>
      </fill>
      <border/>
    </dxf>
    <dxf>
      <font>
        <b/>
        <sz val="9.0"/>
        <color rgb="FF1B2A3A"/>
        <name val="Arial"/>
      </font>
      <fill>
        <patternFill patternType="solid">
          <fgColor rgb="FFEBDEF0"/>
          <bgColor rgb="FFEBDEF0"/>
        </patternFill>
      </fill>
      <border/>
    </dxf>
    <dxf>
      <font>
        <b/>
        <sz val="9.0"/>
        <color rgb="FF1B2A3A"/>
        <name val="Arial"/>
      </font>
      <fill>
        <patternFill patternType="solid">
          <fgColor rgb="FFE8F8F5"/>
          <bgColor rgb="FFE8F8F5"/>
        </patternFill>
      </fill>
      <border/>
    </dxf>
    <dxf>
      <font>
        <b/>
        <sz val="9.0"/>
        <color rgb="FF1B2A3A"/>
        <name val="Arial"/>
      </font>
      <fill>
        <patternFill patternType="solid">
          <fgColor rgb="FFFEF9E7"/>
          <bgColor rgb="FFFEF9E7"/>
        </patternFill>
      </fill>
      <border/>
    </dxf>
    <dxf>
      <font>
        <b/>
        <sz val="9.0"/>
        <color rgb="FF1B2A3A"/>
        <name val="Arial"/>
      </font>
      <fill>
        <patternFill patternType="solid">
          <fgColor rgb="FFFDEDEC"/>
          <bgColor rgb="FFFDEDEC"/>
        </patternFill>
      </fill>
      <border/>
    </dxf>
    <dxf>
      <font>
        <b/>
        <sz val="9.0"/>
        <color rgb="FF1B2A3A"/>
        <name val="Arial"/>
      </font>
      <fill>
        <patternFill patternType="solid">
          <fgColor rgb="FFEAF2F8"/>
          <bgColor rgb="FFEAF2F8"/>
        </patternFill>
      </fill>
      <border/>
    </dxf>
    <dxf>
      <font>
        <b/>
        <sz val="9.0"/>
        <color rgb="FF1B2A3A"/>
        <name val="Arial"/>
      </font>
      <fill>
        <patternFill patternType="solid">
          <fgColor rgb="FFD4E6F1"/>
          <bgColor rgb="FFD4E6F1"/>
        </patternFill>
      </fill>
      <border/>
    </dxf>
    <dxf>
      <font>
        <b/>
        <sz val="9.0"/>
        <color rgb="FF1B2A3A"/>
        <name val="Arial"/>
      </font>
      <fill>
        <patternFill patternType="solid">
          <fgColor rgb="FFE8DAEF"/>
          <bgColor rgb="FFE8DAEF"/>
        </patternFill>
      </fill>
      <border/>
    </dxf>
    <dxf>
      <font>
        <b/>
        <sz val="9.0"/>
        <color rgb="FF1B2A3A"/>
        <name val="Arial"/>
      </font>
      <fill>
        <patternFill patternType="solid">
          <fgColor rgb="FFD0ECE7"/>
          <bgColor rgb="FFD0ECE7"/>
        </patternFill>
      </fill>
      <border/>
    </dxf>
    <dxf>
      <font>
        <b/>
        <sz val="9.0"/>
        <color rgb="FF1B2A3A"/>
        <name val="Arial"/>
      </font>
      <fill>
        <patternFill patternType="solid">
          <fgColor rgb="FFD6DBDF"/>
          <bgColor rgb="FFD6DBDF"/>
        </patternFill>
      </fill>
      <border/>
    </dxf>
    <dxf>
      <font>
        <b/>
        <sz val="9.0"/>
        <color rgb="FF1B2A3A"/>
        <name val="Arial"/>
      </font>
      <fill>
        <patternFill patternType="solid">
          <fgColor rgb="FFFCE4D6"/>
          <bgColor rgb="FFFCE4D6"/>
        </patternFill>
      </fill>
      <border/>
    </dxf>
    <dxf>
      <font>
        <b/>
        <sz val="9.0"/>
        <color rgb="FF1B2A3A"/>
        <name val="Arial"/>
      </font>
      <fill>
        <patternFill patternType="solid">
          <fgColor rgb="FFEAECEE"/>
          <bgColor rgb="FFEAECEE"/>
        </patternFill>
      </fill>
      <border/>
    </dxf>
    <dxf>
      <font>
        <b/>
        <sz val="9.0"/>
        <color rgb="FFC0392B"/>
        <name val="Arial"/>
      </font>
      <fill>
        <patternFill patternType="solid">
          <fgColor rgb="FFFDEBD0"/>
          <bgColor rgb="FFFDEBD0"/>
        </patternFill>
      </fill>
      <border/>
    </dxf>
    <dxf>
      <font>
        <b/>
        <sz val="9.0"/>
        <color rgb="FFC0392B"/>
        <name val="Arial"/>
      </font>
      <fill>
        <patternFill patternType="solid">
          <fgColor rgb="FFFADBD8"/>
          <bgColor rgb="FFFADBD8"/>
        </patternFill>
      </fill>
      <border/>
    </dxf>
    <dxf>
      <font>
        <b/>
        <sz val="9.0"/>
        <color rgb="FF922B21"/>
        <name val="Arial"/>
      </font>
      <fill>
        <patternFill patternType="solid">
          <fgColor rgb="FFF5B7B1"/>
          <bgColor rgb="FFF5B7B1"/>
        </patternFill>
      </fill>
      <border/>
    </dxf>
    <dxf>
      <font>
        <b/>
        <sz val="9.0"/>
        <color rgb="FF1E7E34"/>
        <name val="Arial"/>
      </font>
      <fill>
        <patternFill patternType="solid">
          <fgColor rgb="FFABEBC6"/>
          <bgColor rgb="FFABEBC6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6.xml"/><Relationship Id="rId22" Type="http://schemas.openxmlformats.org/officeDocument/2006/relationships/worksheet" Target="worksheets/sheet18.xml"/><Relationship Id="rId21" Type="http://schemas.openxmlformats.org/officeDocument/2006/relationships/worksheet" Target="worksheets/sheet17.xml"/><Relationship Id="rId24" Type="http://schemas.openxmlformats.org/officeDocument/2006/relationships/worksheet" Target="worksheets/sheet20.xml"/><Relationship Id="rId23" Type="http://schemas.openxmlformats.org/officeDocument/2006/relationships/worksheet" Target="worksheets/sheet19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26" Type="http://schemas.openxmlformats.org/officeDocument/2006/relationships/worksheet" Target="worksheets/sheet22.xml"/><Relationship Id="rId25" Type="http://schemas.openxmlformats.org/officeDocument/2006/relationships/worksheet" Target="worksheets/sheet21.xml"/><Relationship Id="rId28" Type="http://schemas.openxmlformats.org/officeDocument/2006/relationships/worksheet" Target="worksheets/sheet24.xml"/><Relationship Id="rId27" Type="http://schemas.openxmlformats.org/officeDocument/2006/relationships/worksheet" Target="worksheets/sheet23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29" Type="http://schemas.openxmlformats.org/officeDocument/2006/relationships/worksheet" Target="worksheets/sheet25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Relationship Id="rId31" Type="http://schemas.openxmlformats.org/officeDocument/2006/relationships/worksheet" Target="worksheets/sheet27.xml"/><Relationship Id="rId30" Type="http://schemas.openxmlformats.org/officeDocument/2006/relationships/worksheet" Target="worksheets/sheet26.xml"/><Relationship Id="rId11" Type="http://schemas.openxmlformats.org/officeDocument/2006/relationships/worksheet" Target="worksheets/sheet7.xml"/><Relationship Id="rId33" Type="http://schemas.openxmlformats.org/officeDocument/2006/relationships/worksheet" Target="worksheets/sheet29.xml"/><Relationship Id="rId10" Type="http://schemas.openxmlformats.org/officeDocument/2006/relationships/worksheet" Target="worksheets/sheet6.xml"/><Relationship Id="rId32" Type="http://schemas.openxmlformats.org/officeDocument/2006/relationships/worksheet" Target="worksheets/sheet28.xml"/><Relationship Id="rId13" Type="http://schemas.openxmlformats.org/officeDocument/2006/relationships/worksheet" Target="worksheets/sheet9.xml"/><Relationship Id="rId35" Type="http://schemas.openxmlformats.org/officeDocument/2006/relationships/worksheet" Target="worksheets/sheet31.xml"/><Relationship Id="rId12" Type="http://schemas.openxmlformats.org/officeDocument/2006/relationships/worksheet" Target="worksheets/sheet8.xml"/><Relationship Id="rId34" Type="http://schemas.openxmlformats.org/officeDocument/2006/relationships/worksheet" Target="worksheets/sheet30.xml"/><Relationship Id="rId15" Type="http://schemas.openxmlformats.org/officeDocument/2006/relationships/worksheet" Target="worksheets/sheet11.xml"/><Relationship Id="rId37" Type="http://schemas.openxmlformats.org/officeDocument/2006/relationships/worksheet" Target="worksheets/sheet33.xml"/><Relationship Id="rId14" Type="http://schemas.openxmlformats.org/officeDocument/2006/relationships/worksheet" Target="worksheets/sheet10.xml"/><Relationship Id="rId36" Type="http://schemas.openxmlformats.org/officeDocument/2006/relationships/worksheet" Target="worksheets/sheet32.xml"/><Relationship Id="rId17" Type="http://schemas.openxmlformats.org/officeDocument/2006/relationships/worksheet" Target="worksheets/sheet13.xml"/><Relationship Id="rId16" Type="http://schemas.openxmlformats.org/officeDocument/2006/relationships/worksheet" Target="worksheets/sheet12.xml"/><Relationship Id="rId38" Type="http://schemas.openxmlformats.org/officeDocument/2006/relationships/worksheet" Target="worksheets/sheet34.xml"/><Relationship Id="rId19" Type="http://schemas.openxmlformats.org/officeDocument/2006/relationships/worksheet" Target="worksheets/sheet15.xml"/><Relationship Id="rId18" Type="http://schemas.openxmlformats.org/officeDocument/2006/relationships/worksheet" Target="worksheets/sheet14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TỔNG so với Biển số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spPr>
            <a:solidFill>
              <a:schemeClr val="accent1"/>
            </a:solidFill>
            <a:ln cmpd="sng">
              <a:noFill/>
            </a:ln>
          </c:spPr>
          <c:cat>
            <c:strRef>
              <c:f>'TỔNG THÁNG 08'!$D$2:$S$2</c:f>
            </c:strRef>
          </c:cat>
          <c:val>
            <c:numRef>
              <c:f>'TỔNG THÁNG 08'!$D$3:$S$3</c:f>
              <c:numCache/>
            </c:numRef>
          </c:val>
        </c:ser>
        <c:axId val="1040791514"/>
        <c:axId val="431725791"/>
      </c:barChart>
      <c:catAx>
        <c:axId val="1040791514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Biển số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431725791"/>
      </c:catAx>
      <c:valAx>
        <c:axId val="431725791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TỔNG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040791514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i="0" sz="1800">
                <a:solidFill>
                  <a:srgbClr val="000000"/>
                </a:solidFill>
                <a:latin typeface="Calibri"/>
              </a:defRPr>
            </a:pPr>
            <a:r>
              <a:rPr b="1" i="0" sz="1800">
                <a:solidFill>
                  <a:srgbClr val="000000"/>
                </a:solidFill>
                <a:latin typeface="Calibri"/>
              </a:rPr>
              <a:t>Chuyến theo loại hàng</a:t>
            </a:r>
          </a:p>
        </c:rich>
      </c:tx>
      <c:overlay val="0"/>
    </c:title>
    <c:plotArea>
      <c:layout/>
      <c:barChart>
        <c:barDir val="bar"/>
        <c:ser>
          <c:idx val="0"/>
          <c:order val="0"/>
          <c:spPr>
            <a:solidFill>
              <a:srgbClr val="B9770E"/>
            </a:solidFill>
            <a:ln cmpd="sng">
              <a:noFill/>
            </a:ln>
          </c:spPr>
          <c:cat>
            <c:strRef>
              <c:f>'TỔNG THÁNG 08'!$A$35:$A$41</c:f>
            </c:strRef>
          </c:cat>
          <c:val>
            <c:numRef>
              <c:f>'TỔNG THÁNG 08'!$B$34:$B$41</c:f>
              <c:numCache/>
            </c:numRef>
          </c:val>
        </c:ser>
        <c:axId val="455350682"/>
        <c:axId val="249855959"/>
      </c:barChart>
      <c:catAx>
        <c:axId val="455350682"/>
        <c:scaling>
          <c:orientation val="maxMin"/>
        </c:scaling>
        <c:delete val="0"/>
        <c:axPos val="l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 i="0" sz="1000">
                <a:solidFill>
                  <a:srgbClr val="000000"/>
                </a:solidFill>
                <a:latin typeface="Calibri"/>
              </a:defRPr>
            </a:pPr>
          </a:p>
        </c:txPr>
        <c:crossAx val="249855959"/>
      </c:catAx>
      <c:valAx>
        <c:axId val="249855959"/>
        <c:scaling>
          <c:orientation val="minMax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 i="0" sz="1000">
                <a:solidFill>
                  <a:srgbClr val="000000"/>
                </a:solidFill>
                <a:latin typeface="Calibri"/>
              </a:defRPr>
            </a:pPr>
          </a:p>
        </c:txPr>
        <c:crossAx val="455350682"/>
        <c:crosses val="max"/>
      </c:valAx>
    </c:plotArea>
    <c:plotVisOnly val="1"/>
  </c:chart>
  <c:spPr>
    <a:solidFill>
      <a:srgbClr val="FFFFFF"/>
    </a:solidFill>
  </c:spPr>
</c:chartSpace>
</file>

<file path=xl/charts/chart3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i="0" sz="1800">
                <a:solidFill>
                  <a:srgbClr val="000000"/>
                </a:solidFill>
                <a:latin typeface="Calibri"/>
              </a:defRPr>
            </a:pPr>
            <a:r>
              <a:rPr b="1" i="0" sz="1800">
                <a:solidFill>
                  <a:srgbClr val="000000"/>
                </a:solidFill>
                <a:latin typeface="Calibri"/>
              </a:rPr>
              <a:t>Tổng chuyến theo xe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spPr>
            <a:solidFill>
              <a:srgbClr val="16A085"/>
            </a:solidFill>
            <a:ln cmpd="sng">
              <a:noFill/>
            </a:ln>
          </c:spPr>
          <c:cat>
            <c:strRef>
              <c:f>'TỔNG THÁNG 08'!$B$5:$B$30</c:f>
            </c:strRef>
          </c:cat>
          <c:val>
            <c:numRef>
              <c:f>'TỔNG THÁNG 08'!$C$4:$C$30</c:f>
              <c:numCache/>
            </c:numRef>
          </c:val>
        </c:ser>
        <c:axId val="573830264"/>
        <c:axId val="1571268095"/>
      </c:barChart>
      <c:catAx>
        <c:axId val="573830264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 i="0" sz="1000">
                <a:solidFill>
                  <a:srgbClr val="000000"/>
                </a:solidFill>
                <a:latin typeface="Calibri"/>
              </a:defRPr>
            </a:pPr>
          </a:p>
        </c:txPr>
        <c:crossAx val="1571268095"/>
      </c:catAx>
      <c:valAx>
        <c:axId val="1571268095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 i="0" sz="1000">
                <a:solidFill>
                  <a:srgbClr val="000000"/>
                </a:solidFill>
                <a:latin typeface="Calibri"/>
              </a:defRPr>
            </a:pPr>
          </a:p>
        </c:txPr>
        <c:crossAx val="573830264"/>
      </c:valAx>
    </c:plotArea>
    <c:plotVisOnly val="1"/>
  </c:chart>
  <c:spPr>
    <a:solidFill>
      <a:srgbClr val="FFFFFF"/>
    </a:solidFill>
  </c:spPr>
</c:chartSpace>
</file>

<file path=xl/charts/chart4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Chuyến tăng bo so với Biển số</a:t>
            </a:r>
          </a:p>
        </c:rich>
      </c:tx>
      <c:overlay val="0"/>
    </c:title>
    <c:plotArea>
      <c:layout/>
      <c:barChart>
        <c:barDir val="bar"/>
        <c:ser>
          <c:idx val="0"/>
          <c:order val="0"/>
          <c:tx>
            <c:strRef>
              <c:f>'TỔNG THÁNG 08'!$B$44:$B$45</c:f>
            </c:strRef>
          </c:tx>
          <c:spPr>
            <a:solidFill>
              <a:schemeClr val="accent1"/>
            </a:solidFill>
            <a:ln cmpd="sng">
              <a:noFill/>
            </a:ln>
          </c:spPr>
          <c:cat>
            <c:strRef>
              <c:f>'TỔNG THÁNG 08'!$A$46:$A$60</c:f>
            </c:strRef>
          </c:cat>
          <c:val>
            <c:numRef>
              <c:f>'TỔNG THÁNG 08'!$B$46:$B$60</c:f>
              <c:numCache/>
            </c:numRef>
          </c:val>
        </c:ser>
        <c:axId val="1497164299"/>
        <c:axId val="1553357398"/>
      </c:barChart>
      <c:catAx>
        <c:axId val="1497164299"/>
        <c:scaling>
          <c:orientation val="maxMin"/>
        </c:scaling>
        <c:delete val="0"/>
        <c:axPos val="l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Biển số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553357398"/>
      </c:catAx>
      <c:valAx>
        <c:axId val="1553357398"/>
        <c:scaling>
          <c:orientation val="minMax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Chuyến tăng bo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497164299"/>
        <c:crosses val="max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4</xdr:col>
      <xdr:colOff>0</xdr:colOff>
      <xdr:row>32</xdr:row>
      <xdr:rowOff>0</xdr:rowOff>
    </xdr:from>
    <xdr:ext cx="4733925" cy="2466975"/>
    <xdr:graphicFrame>
      <xdr:nvGraphicFramePr>
        <xdr:cNvPr id="1" name="Chart 1" title="Biểu đồ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4</xdr:col>
      <xdr:colOff>0</xdr:colOff>
      <xdr:row>45</xdr:row>
      <xdr:rowOff>95250</xdr:rowOff>
    </xdr:from>
    <xdr:ext cx="4324350" cy="2886075"/>
    <xdr:graphicFrame>
      <xdr:nvGraphicFramePr>
        <xdr:cNvPr id="2" name="Chart 2" title="Biểu đồ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  <xdr:oneCellAnchor>
    <xdr:from>
      <xdr:col>15</xdr:col>
      <xdr:colOff>285750</xdr:colOff>
      <xdr:row>32</xdr:row>
      <xdr:rowOff>0</xdr:rowOff>
    </xdr:from>
    <xdr:ext cx="5762625" cy="2466975"/>
    <xdr:graphicFrame>
      <xdr:nvGraphicFramePr>
        <xdr:cNvPr id="3" name="Chart 3" title="Biểu đồ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3"/>
        </a:graphicData>
      </a:graphic>
    </xdr:graphicFrame>
    <xdr:clientData fLocksWithSheet="0"/>
  </xdr:oneCellAnchor>
  <xdr:oneCellAnchor>
    <xdr:from>
      <xdr:col>14</xdr:col>
      <xdr:colOff>228600</xdr:colOff>
      <xdr:row>45</xdr:row>
      <xdr:rowOff>95250</xdr:rowOff>
    </xdr:from>
    <xdr:ext cx="6143625" cy="2886075"/>
    <xdr:graphicFrame>
      <xdr:nvGraphicFramePr>
        <xdr:cNvPr id="4" name="Chart 4" title="Biểu đồ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4"/>
        </a:graphicData>
      </a:graphic>
    </xdr:graphicFrame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0.xml"/></Relationships>
</file>

<file path=xl/worksheets/_rels/sheet2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1.xml"/></Relationships>
</file>

<file path=xl/worksheets/_rels/sheet2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2.xml"/></Relationships>
</file>

<file path=xl/worksheets/_rels/sheet2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3.xml"/></Relationships>
</file>

<file path=xl/worksheets/_rels/sheet2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4.xml"/></Relationships>
</file>

<file path=xl/worksheets/_rels/sheet2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5.xml"/></Relationships>
</file>

<file path=xl/worksheets/_rels/sheet2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6.xml"/></Relationships>
</file>

<file path=xl/worksheets/_rels/sheet2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7.xml"/></Relationships>
</file>

<file path=xl/worksheets/_rels/sheet2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8.xml"/></Relationships>
</file>

<file path=xl/worksheets/_rels/sheet2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9.xml"/></Relationships>
</file>

<file path=xl/worksheets/_rels/sheet3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0.xml"/></Relationships>
</file>

<file path=xl/worksheets/_rels/sheet3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1.xml"/></Relationships>
</file>

<file path=xl/worksheets/_rels/sheet3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2.xml"/></Relationships>
</file>

<file path=xl/worksheets/_rels/sheet3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3.xml"/></Relationships>
</file>

<file path=xl/worksheets/_rels/sheet3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1F3A5F"/>
    <pageSetUpPr fitToPage="1"/>
  </sheetPr>
  <sheetViews>
    <sheetView showGridLines="0" workbookViewId="0">
      <pane ySplit="4.0" topLeftCell="A5" activePane="bottomLeft" state="frozen"/>
      <selection activeCell="B6" sqref="B6" pane="bottomLeft"/>
    </sheetView>
  </sheetViews>
  <sheetFormatPr customHeight="1" defaultColWidth="14.43" defaultRowHeight="15.0"/>
  <cols>
    <col customWidth="1" min="1" max="1" width="12.0"/>
    <col customWidth="1" min="2" max="2" width="13.29"/>
    <col customWidth="1" min="3" max="28" width="7.57"/>
    <col customWidth="1" min="29" max="39" width="8.71"/>
    <col customWidth="1" hidden="1" min="40" max="132" width="13.0"/>
  </cols>
  <sheetData>
    <row r="1" ht="21.75" customHeight="1">
      <c r="A1" s="25" t="s">
        <v>52</v>
      </c>
      <c r="B1" s="2"/>
      <c r="C1" s="26"/>
      <c r="D1" s="27" t="s">
        <v>53</v>
      </c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3"/>
      <c r="U1" s="28" t="s">
        <v>55</v>
      </c>
      <c r="V1" s="2"/>
      <c r="W1" s="2"/>
      <c r="X1" s="3"/>
      <c r="Z1" s="29" t="s">
        <v>56</v>
      </c>
      <c r="AA1" s="2"/>
      <c r="AB1" s="3"/>
    </row>
    <row r="2" ht="25.5" customHeight="1">
      <c r="A2" s="9" t="s">
        <v>6</v>
      </c>
      <c r="B2" s="9" t="s">
        <v>7</v>
      </c>
      <c r="C2" s="9" t="s">
        <v>57</v>
      </c>
      <c r="D2" s="30" t="s">
        <v>25</v>
      </c>
      <c r="E2" s="30" t="s">
        <v>31</v>
      </c>
      <c r="F2" s="30" t="s">
        <v>39</v>
      </c>
      <c r="G2" s="30" t="s">
        <v>42</v>
      </c>
      <c r="H2" s="30" t="s">
        <v>23</v>
      </c>
      <c r="I2" s="30" t="s">
        <v>51</v>
      </c>
      <c r="J2" s="30" t="s">
        <v>47</v>
      </c>
      <c r="K2" s="30" t="s">
        <v>58</v>
      </c>
      <c r="L2" s="30" t="s">
        <v>59</v>
      </c>
      <c r="M2" s="30" t="s">
        <v>60</v>
      </c>
      <c r="N2" s="30" t="s">
        <v>61</v>
      </c>
      <c r="O2" s="30" t="s">
        <v>62</v>
      </c>
      <c r="P2" s="30" t="s">
        <v>63</v>
      </c>
      <c r="Q2" s="30" t="s">
        <v>30</v>
      </c>
      <c r="R2" s="30" t="s">
        <v>64</v>
      </c>
      <c r="S2" s="30" t="s">
        <v>24</v>
      </c>
      <c r="U2" s="30" t="s">
        <v>26</v>
      </c>
      <c r="V2" s="30" t="s">
        <v>34</v>
      </c>
      <c r="W2" s="30" t="s">
        <v>40</v>
      </c>
      <c r="X2" s="30" t="s">
        <v>43</v>
      </c>
      <c r="Z2" s="8" t="s">
        <v>65</v>
      </c>
      <c r="AA2" s="8" t="s">
        <v>66</v>
      </c>
      <c r="AB2" s="8" t="s">
        <v>67</v>
      </c>
    </row>
    <row r="3" ht="24.0" customHeight="1">
      <c r="A3" s="31"/>
      <c r="B3" s="32" t="s">
        <v>57</v>
      </c>
      <c r="C3" s="33">
        <f>SUM(D3:S3)</f>
        <v>629</v>
      </c>
      <c r="D3" s="32">
        <f t="shared" ref="D3:S3" si="1">SUM(D5:D30)</f>
        <v>348</v>
      </c>
      <c r="E3" s="32">
        <f t="shared" si="1"/>
        <v>7</v>
      </c>
      <c r="F3" s="32">
        <f t="shared" si="1"/>
        <v>28</v>
      </c>
      <c r="G3" s="32">
        <f t="shared" si="1"/>
        <v>5</v>
      </c>
      <c r="H3" s="32">
        <f t="shared" si="1"/>
        <v>10</v>
      </c>
      <c r="I3" s="32">
        <f t="shared" si="1"/>
        <v>0</v>
      </c>
      <c r="J3" s="32">
        <f t="shared" si="1"/>
        <v>50</v>
      </c>
      <c r="K3" s="32">
        <f t="shared" si="1"/>
        <v>0</v>
      </c>
      <c r="L3" s="32">
        <f t="shared" si="1"/>
        <v>0</v>
      </c>
      <c r="M3" s="32">
        <f t="shared" si="1"/>
        <v>49</v>
      </c>
      <c r="N3" s="32">
        <f t="shared" si="1"/>
        <v>7</v>
      </c>
      <c r="O3" s="32">
        <f t="shared" si="1"/>
        <v>4</v>
      </c>
      <c r="P3" s="32">
        <f t="shared" si="1"/>
        <v>0</v>
      </c>
      <c r="Q3" s="32">
        <f t="shared" si="1"/>
        <v>66</v>
      </c>
      <c r="R3" s="32">
        <f t="shared" si="1"/>
        <v>0</v>
      </c>
      <c r="S3" s="32">
        <f t="shared" si="1"/>
        <v>55</v>
      </c>
      <c r="U3" s="35">
        <f t="shared" ref="U3:X3" si="2">SUM(U5:U30)</f>
        <v>13</v>
      </c>
      <c r="V3" s="35">
        <f t="shared" si="2"/>
        <v>7</v>
      </c>
      <c r="W3" s="35">
        <f t="shared" si="2"/>
        <v>18</v>
      </c>
      <c r="X3" s="35">
        <f t="shared" si="2"/>
        <v>60</v>
      </c>
      <c r="Z3" s="35">
        <f>SUM(Z5:Z30)</f>
        <v>570</v>
      </c>
      <c r="AA3" s="31"/>
      <c r="AB3" s="31"/>
    </row>
    <row r="5" ht="38.25" customHeight="1">
      <c r="A5" s="36">
        <v>1.0</v>
      </c>
      <c r="B5" s="37" t="s">
        <v>19</v>
      </c>
      <c r="C5" s="38">
        <f t="shared" ref="C5:C30" si="5">SUM(D5:S5)</f>
        <v>24</v>
      </c>
      <c r="D5" s="36">
        <f t="shared" ref="D5:S5" si="3">COUNTIF($AN5:$EB5,D$2)</f>
        <v>12</v>
      </c>
      <c r="E5" s="36">
        <f t="shared" si="3"/>
        <v>0</v>
      </c>
      <c r="F5" s="36">
        <f t="shared" si="3"/>
        <v>2</v>
      </c>
      <c r="G5" s="36">
        <f t="shared" si="3"/>
        <v>0</v>
      </c>
      <c r="H5" s="36">
        <f t="shared" si="3"/>
        <v>2</v>
      </c>
      <c r="I5" s="36">
        <f t="shared" si="3"/>
        <v>0</v>
      </c>
      <c r="J5" s="36">
        <f t="shared" si="3"/>
        <v>2</v>
      </c>
      <c r="K5" s="36">
        <f t="shared" si="3"/>
        <v>0</v>
      </c>
      <c r="L5" s="36">
        <f t="shared" si="3"/>
        <v>0</v>
      </c>
      <c r="M5" s="36">
        <f t="shared" si="3"/>
        <v>0</v>
      </c>
      <c r="N5" s="36">
        <f t="shared" si="3"/>
        <v>0</v>
      </c>
      <c r="O5" s="36">
        <f t="shared" si="3"/>
        <v>0</v>
      </c>
      <c r="P5" s="36">
        <f t="shared" si="3"/>
        <v>0</v>
      </c>
      <c r="Q5" s="36">
        <f t="shared" si="3"/>
        <v>2</v>
      </c>
      <c r="R5" s="36">
        <f t="shared" si="3"/>
        <v>0</v>
      </c>
      <c r="S5" s="36">
        <f t="shared" si="3"/>
        <v>4</v>
      </c>
      <c r="T5" s="39"/>
      <c r="U5" s="36">
        <f t="shared" ref="U5:X5" si="4">COUNTIF($AN5:$EB5,U$2)</f>
        <v>0</v>
      </c>
      <c r="V5" s="36">
        <f t="shared" si="4"/>
        <v>1</v>
      </c>
      <c r="W5" s="36">
        <f t="shared" si="4"/>
        <v>1</v>
      </c>
      <c r="X5" s="36">
        <f t="shared" si="4"/>
        <v>0</v>
      </c>
      <c r="Y5" s="39"/>
      <c r="Z5" s="40">
        <f>'01 - T7'!$N$3+'02 - CN'!$N$3+'03 - T2'!$N$3+'04 - T3'!$N$3+'05 - T4'!$N$3+'06 - T5'!$N$3+'07 - T6'!$N$3+'08 - T7'!$N$3+'09 - CN'!$N$3+'10 - T2'!$N$3+'11 - T3'!$N$3+'12 - T4'!$N$3+'13 - T5'!$N$3+'14 - T6'!$N$3+'15 - T7'!$N$3+'16 - CN'!$N$3+'17 - T2'!$N$3+'18 - T3'!$N$3+'19 - T4'!$N$3+'20 - T5'!$N$3+'21 - T6'!$N$3+'22 - T7'!$N$3+'23 - CN'!$N$3+'24 - T2'!$N$3+'25 - T3'!$N$3+'26 - T4'!$N$3+'27 - T5'!$N$3+'28 - T6'!$N$3+'29 - T7'!$N$3+'30 - CN'!$N$3+'31 - T2'!$N$3</f>
        <v>22</v>
      </c>
      <c r="AA5" s="41">
        <f t="shared" ref="AA5:AA30" si="8">IF(B5="","",Z5/31)</f>
        <v>0.7096774194</v>
      </c>
      <c r="AB5" s="40">
        <f t="shared" ref="AB5:AB30" si="9">IF(B5="","",RANK(C5,$C$5:$C$30,0))</f>
        <v>17</v>
      </c>
      <c r="AC5" s="39"/>
      <c r="AD5" s="39"/>
      <c r="AE5" s="39"/>
      <c r="AF5" s="39"/>
      <c r="AG5" s="39"/>
      <c r="AH5" s="39"/>
      <c r="AI5" s="39"/>
      <c r="AJ5" s="39"/>
      <c r="AK5" s="39"/>
      <c r="AL5" s="39"/>
      <c r="AM5" s="39"/>
      <c r="AN5" s="39" t="str">
        <f>'01 - T7'!$E$3</f>
        <v>HDVL</v>
      </c>
      <c r="AO5" s="42" t="str">
        <f>'01 - T7'!$G$3</f>
        <v/>
      </c>
      <c r="AP5" s="42" t="str">
        <f>'01 - T7'!$I$3</f>
        <v/>
      </c>
      <c r="AQ5" s="42" t="str">
        <f>'02 - CN'!$E$3</f>
        <v/>
      </c>
      <c r="AR5" s="42" t="str">
        <f>'02 - CN'!$G$3</f>
        <v/>
      </c>
      <c r="AS5" s="42" t="str">
        <f>'02 - CN'!$I$3</f>
        <v/>
      </c>
      <c r="AT5" s="39" t="str">
        <f>'03 - T2'!$E$3</f>
        <v>Lúa Vàng</v>
      </c>
      <c r="AU5" s="42" t="str">
        <f>'03 - T2'!$G$3</f>
        <v/>
      </c>
      <c r="AV5" s="42" t="str">
        <f>'03 - T2'!$I$3</f>
        <v/>
      </c>
      <c r="AW5" s="39" t="str">
        <f>'04 - T3'!$E$3</f>
        <v>Hoàng Mạnh Thắng</v>
      </c>
      <c r="AX5" s="39" t="str">
        <f>'04 - T3'!$G$3</f>
        <v>HDVL</v>
      </c>
      <c r="AY5" s="42" t="str">
        <f>'04 - T3'!$I$3</f>
        <v/>
      </c>
      <c r="AZ5" s="42" t="str">
        <f>'05 - T4'!$E$3</f>
        <v/>
      </c>
      <c r="BA5" s="42" t="str">
        <f>'05 - T4'!$G$3</f>
        <v/>
      </c>
      <c r="BB5" s="42" t="str">
        <f>'05 - T4'!$I$3</f>
        <v/>
      </c>
      <c r="BC5" s="39" t="str">
        <f>'06 - T5'!$E$3</f>
        <v>HDVL</v>
      </c>
      <c r="BD5" s="42" t="str">
        <f>'06 - T5'!$G$3</f>
        <v/>
      </c>
      <c r="BE5" s="42" t="str">
        <f>'06 - T5'!$I$3</f>
        <v/>
      </c>
      <c r="BF5" s="39" t="str">
        <f>'07 - T6'!$E$3</f>
        <v>Khai Anh</v>
      </c>
      <c r="BG5" s="42" t="str">
        <f>'07 - T6'!$G$3</f>
        <v/>
      </c>
      <c r="BH5" s="42" t="str">
        <f>'07 - T6'!$I$3</f>
        <v/>
      </c>
      <c r="BI5" s="42" t="str">
        <f>'08 - T7'!$E$3</f>
        <v>HDVL</v>
      </c>
      <c r="BJ5" s="42" t="str">
        <f>'08 - T7'!$G$3</f>
        <v/>
      </c>
      <c r="BK5" s="42" t="str">
        <f>'08 - T7'!$I$3</f>
        <v/>
      </c>
      <c r="BL5" s="42" t="str">
        <f>'09 - CN'!$E$3</f>
        <v>Khai Anh</v>
      </c>
      <c r="BM5" s="42" t="str">
        <f>'09 - CN'!$G$3</f>
        <v/>
      </c>
      <c r="BN5" s="42" t="str">
        <f>'09 - CN'!$I$3</f>
        <v/>
      </c>
      <c r="BO5" s="42" t="str">
        <f>'10 - T2'!$E$3</f>
        <v>CHUYỂN ĐIỂM</v>
      </c>
      <c r="BP5" s="42" t="str">
        <f>'10 - T2'!$G$3</f>
        <v/>
      </c>
      <c r="BQ5" s="42" t="str">
        <f>'10 - T2'!$I$3</f>
        <v/>
      </c>
      <c r="BR5" s="42" t="str">
        <f>'11 - T3'!$E$3</f>
        <v>Khai Anh</v>
      </c>
      <c r="BS5" s="42" t="str">
        <f>'11 - T3'!$G$3</f>
        <v/>
      </c>
      <c r="BT5" s="42" t="str">
        <f>'11 - T3'!$I$3</f>
        <v/>
      </c>
      <c r="BU5" s="42" t="str">
        <f>'12 - T4'!$E$3</f>
        <v/>
      </c>
      <c r="BV5" s="42" t="str">
        <f>'12 - T4'!$G$3</f>
        <v/>
      </c>
      <c r="BW5" s="42" t="str">
        <f>'12 - T4'!$I$3</f>
        <v/>
      </c>
      <c r="BX5" s="42" t="str">
        <f>'13 - T5'!$E$3</f>
        <v>Khai Anh</v>
      </c>
      <c r="BY5" s="42" t="str">
        <f>'13 - T5'!$G$3</f>
        <v/>
      </c>
      <c r="BZ5" s="42" t="str">
        <f>'13 - T5'!$I$3</f>
        <v/>
      </c>
      <c r="CA5" s="42" t="str">
        <f>'14 - T6'!$E$3</f>
        <v>Khai Anh</v>
      </c>
      <c r="CB5" s="42" t="str">
        <f>'14 - T6'!$G$3</f>
        <v/>
      </c>
      <c r="CC5" s="42" t="str">
        <f>'14 - T6'!$I$3</f>
        <v/>
      </c>
      <c r="CD5" s="42" t="str">
        <f>'15 - T7'!$E$3</f>
        <v/>
      </c>
      <c r="CE5" s="42" t="str">
        <f>'15 - T7'!$G$3</f>
        <v/>
      </c>
      <c r="CF5" s="42" t="str">
        <f>'15 - T7'!$I$3</f>
        <v/>
      </c>
      <c r="CG5" s="42" t="str">
        <f>'16 - CN'!$E$3</f>
        <v>Khai Anh</v>
      </c>
      <c r="CH5" s="42" t="str">
        <f>'16 - CN'!$G$3</f>
        <v/>
      </c>
      <c r="CI5" s="42" t="str">
        <f>'16 - CN'!$I$3</f>
        <v/>
      </c>
      <c r="CJ5" s="42" t="str">
        <f>'17 - T2'!$E$3</f>
        <v>Lúa Vàng</v>
      </c>
      <c r="CK5" s="42" t="str">
        <f>'17 - T2'!$G$3</f>
        <v/>
      </c>
      <c r="CL5" s="42" t="str">
        <f>'17 - T2'!$I$3</f>
        <v/>
      </c>
      <c r="CM5" s="42" t="str">
        <f>'18 - T3'!$E$3</f>
        <v>Khai Anh</v>
      </c>
      <c r="CN5" s="42" t="str">
        <f>'18 - T3'!$G$3</f>
        <v/>
      </c>
      <c r="CO5" s="42" t="str">
        <f>'18 - T3'!$I$3</f>
        <v/>
      </c>
      <c r="CP5" s="42" t="str">
        <f>'19 - T4'!$E$3</f>
        <v>Khai Anh</v>
      </c>
      <c r="CQ5" s="42" t="str">
        <f>'19 - T4'!$G$3</f>
        <v/>
      </c>
      <c r="CR5" s="42" t="str">
        <f>'19 - T4'!$I$3</f>
        <v/>
      </c>
      <c r="CS5" s="42" t="str">
        <f>'20 - T5'!$E$3</f>
        <v>Khai Anh</v>
      </c>
      <c r="CT5" s="42" t="str">
        <f>'20 - T5'!$G$3</f>
        <v/>
      </c>
      <c r="CU5" s="42" t="str">
        <f>'20 - T5'!$I$3</f>
        <v/>
      </c>
      <c r="CV5" s="42" t="str">
        <f>'21 - T6'!$E$3</f>
        <v>Khai Anh</v>
      </c>
      <c r="CW5" s="42" t="str">
        <f>'21 - T6'!$G$3</f>
        <v/>
      </c>
      <c r="CX5" s="42" t="str">
        <f>'21 - T6'!$I$3</f>
        <v/>
      </c>
      <c r="CY5" s="42" t="str">
        <f>'22 - T7'!$E$3</f>
        <v/>
      </c>
      <c r="CZ5" s="42" t="str">
        <f>'22 - T7'!$G$3</f>
        <v/>
      </c>
      <c r="DA5" s="42" t="str">
        <f>'22 - T7'!$I$3</f>
        <v/>
      </c>
      <c r="DB5" s="42" t="str">
        <f>'23 - CN'!$E$3</f>
        <v>RỚT NHÀ MÁY</v>
      </c>
      <c r="DC5" s="42" t="str">
        <f>'23 - CN'!$G$3</f>
        <v/>
      </c>
      <c r="DD5" s="42" t="str">
        <f>'23 - CN'!$I$3</f>
        <v/>
      </c>
      <c r="DE5" s="42" t="str">
        <f>'24 - T2'!$E$3</f>
        <v>Vưu Đức Phát</v>
      </c>
      <c r="DF5" s="42" t="str">
        <f>'24 - T2'!$G$3</f>
        <v/>
      </c>
      <c r="DG5" s="42" t="str">
        <f>'24 - T2'!$I$3</f>
        <v/>
      </c>
      <c r="DH5" s="42" t="str">
        <f>'25 - T3'!$E$3</f>
        <v>Khai Anh</v>
      </c>
      <c r="DI5" s="42" t="str">
        <f>'25 - T3'!$G$3</f>
        <v/>
      </c>
      <c r="DJ5" s="42" t="str">
        <f>'25 - T3'!$I$3</f>
        <v/>
      </c>
      <c r="DK5" s="42" t="str">
        <f>'26 - T4'!$E$3</f>
        <v>Thuận An</v>
      </c>
      <c r="DL5" s="42" t="str">
        <f>'26 - T4'!$G$3</f>
        <v/>
      </c>
      <c r="DM5" s="42" t="str">
        <f>'26 - T4'!$I$3</f>
        <v/>
      </c>
      <c r="DN5" s="42" t="str">
        <f>'27 - T5'!$E$3</f>
        <v>Hoàng Mạnh Thắng</v>
      </c>
      <c r="DO5" s="42" t="str">
        <f>'27 - T5'!$G$3</f>
        <v>Khai Anh</v>
      </c>
      <c r="DP5" s="42" t="str">
        <f>'27 - T5'!$I$3</f>
        <v/>
      </c>
      <c r="DQ5" s="42" t="str">
        <f>'28 - T6'!$E$3</f>
        <v>Vưu Đức Phát</v>
      </c>
      <c r="DR5" s="42" t="str">
        <f>'28 - T6'!$G$3</f>
        <v/>
      </c>
      <c r="DS5" s="42" t="str">
        <f>'28 - T6'!$I$3</f>
        <v/>
      </c>
      <c r="DT5" s="42" t="str">
        <f>'29 - T7'!$E$3</f>
        <v>Thuận An</v>
      </c>
      <c r="DU5" s="42" t="str">
        <f>'29 - T7'!$G$3</f>
        <v/>
      </c>
      <c r="DV5" s="42" t="str">
        <f>'29 - T7'!$I$3</f>
        <v/>
      </c>
      <c r="DW5" s="42" t="str">
        <f>'30 - CN'!$E$3</f>
        <v/>
      </c>
      <c r="DX5" s="42" t="str">
        <f>'30 - CN'!$G$3</f>
        <v/>
      </c>
      <c r="DY5" s="42" t="str">
        <f>'30 - CN'!$I$3</f>
        <v/>
      </c>
      <c r="DZ5" s="42" t="str">
        <f>'31 - T2'!$E$3</f>
        <v/>
      </c>
      <c r="EA5" s="42" t="str">
        <f>'31 - T2'!$G$3</f>
        <v/>
      </c>
      <c r="EB5" s="42" t="str">
        <f>'31 - T2'!$I$3</f>
        <v/>
      </c>
    </row>
    <row r="6" ht="38.25" customHeight="1">
      <c r="A6" s="43">
        <v>2.0</v>
      </c>
      <c r="B6" s="37" t="s">
        <v>27</v>
      </c>
      <c r="C6" s="44">
        <f t="shared" si="5"/>
        <v>32</v>
      </c>
      <c r="D6" s="43">
        <f t="shared" ref="D6:S6" si="6">COUNTIF($AN6:$EB6,D$2)</f>
        <v>17</v>
      </c>
      <c r="E6" s="43">
        <f t="shared" si="6"/>
        <v>0</v>
      </c>
      <c r="F6" s="43">
        <f t="shared" si="6"/>
        <v>0</v>
      </c>
      <c r="G6" s="43">
        <f t="shared" si="6"/>
        <v>0</v>
      </c>
      <c r="H6" s="43">
        <f t="shared" si="6"/>
        <v>0</v>
      </c>
      <c r="I6" s="43">
        <f t="shared" si="6"/>
        <v>0</v>
      </c>
      <c r="J6" s="43">
        <f t="shared" si="6"/>
        <v>3</v>
      </c>
      <c r="K6" s="43">
        <f t="shared" si="6"/>
        <v>0</v>
      </c>
      <c r="L6" s="43">
        <f t="shared" si="6"/>
        <v>0</v>
      </c>
      <c r="M6" s="43">
        <f t="shared" si="6"/>
        <v>0</v>
      </c>
      <c r="N6" s="43">
        <f t="shared" si="6"/>
        <v>1</v>
      </c>
      <c r="O6" s="43">
        <f t="shared" si="6"/>
        <v>1</v>
      </c>
      <c r="P6" s="43">
        <f t="shared" si="6"/>
        <v>0</v>
      </c>
      <c r="Q6" s="43">
        <f t="shared" si="6"/>
        <v>10</v>
      </c>
      <c r="R6" s="43">
        <f t="shared" si="6"/>
        <v>0</v>
      </c>
      <c r="S6" s="43">
        <f t="shared" si="6"/>
        <v>0</v>
      </c>
      <c r="T6" s="39"/>
      <c r="U6" s="43">
        <f t="shared" ref="U6:X6" si="7">COUNTIF($AN6:$EB6,U$2)</f>
        <v>0</v>
      </c>
      <c r="V6" s="43">
        <f t="shared" si="7"/>
        <v>0</v>
      </c>
      <c r="W6" s="43">
        <f t="shared" si="7"/>
        <v>3</v>
      </c>
      <c r="X6" s="43">
        <f t="shared" si="7"/>
        <v>0</v>
      </c>
      <c r="Y6" s="39"/>
      <c r="Z6" s="45">
        <f>'01 - T7'!$N$4+'02 - CN'!$N$4+'03 - T2'!$N$4+'04 - T3'!$N$4+'05 - T4'!$N$4+'06 - T5'!$N$4+'07 - T6'!$N$4+'08 - T7'!$N$4+'09 - CN'!$N$4+'10 - T2'!$N$4+'11 - T3'!$N$4+'12 - T4'!$N$4+'13 - T5'!$N$4+'14 - T6'!$N$4+'15 - T7'!$N$4+'16 - CN'!$N$4+'17 - T2'!$N$4+'18 - T3'!$N$4+'19 - T4'!$N$4+'20 - T5'!$N$4+'21 - T6'!$N$4+'22 - T7'!$N$4+'23 - CN'!$N$4+'24 - T2'!$N$4+'25 - T3'!$N$4+'26 - T4'!$N$4+'27 - T5'!$N$4+'28 - T6'!$N$4+'29 - T7'!$N$4+'30 - CN'!$N$4+'31 - T2'!$N$4</f>
        <v>24</v>
      </c>
      <c r="AA6" s="46">
        <f t="shared" si="8"/>
        <v>0.7741935484</v>
      </c>
      <c r="AB6" s="45">
        <f t="shared" si="9"/>
        <v>1</v>
      </c>
      <c r="AC6" s="39"/>
      <c r="AD6" s="39"/>
      <c r="AE6" s="39"/>
      <c r="AF6" s="39"/>
      <c r="AG6" s="39"/>
      <c r="AH6" s="39"/>
      <c r="AI6" s="39"/>
      <c r="AJ6" s="39"/>
      <c r="AK6" s="39"/>
      <c r="AL6" s="39"/>
      <c r="AM6" s="39"/>
      <c r="AN6" s="39" t="str">
        <f>'01 - T7'!$E$4</f>
        <v>Hoàng Mạnh Thắng</v>
      </c>
      <c r="AO6" s="42" t="str">
        <f>'01 - T7'!$G$4</f>
        <v/>
      </c>
      <c r="AP6" s="42" t="str">
        <f>'01 - T7'!$I$4</f>
        <v/>
      </c>
      <c r="AQ6" s="39" t="str">
        <f>'02 - CN'!$E$4</f>
        <v>Hoàng Mạnh Thắng</v>
      </c>
      <c r="AR6" s="39" t="str">
        <f>'02 - CN'!$G$4</f>
        <v>Hoàng Mạnh Thắng</v>
      </c>
      <c r="AS6" s="42" t="str">
        <f>'02 - CN'!$I$4</f>
        <v/>
      </c>
      <c r="AT6" s="39" t="str">
        <f>'03 - T2'!$E$4</f>
        <v>Hoàng Mạnh Thắng</v>
      </c>
      <c r="AU6" s="42" t="str">
        <f>'03 - T2'!$G$4</f>
        <v/>
      </c>
      <c r="AV6" s="42" t="str">
        <f>'03 - T2'!$I$4</f>
        <v/>
      </c>
      <c r="AW6" s="39" t="str">
        <f>'04 - T3'!$E$4</f>
        <v>Hoàng Mạnh Thắng</v>
      </c>
      <c r="AX6" s="42" t="str">
        <f>'04 - T3'!$G$4</f>
        <v/>
      </c>
      <c r="AY6" s="42" t="str">
        <f>'04 - T3'!$I$4</f>
        <v/>
      </c>
      <c r="AZ6" s="39" t="str">
        <f>'05 - T4'!$E$4</f>
        <v>Khai Anh</v>
      </c>
      <c r="BA6" s="42" t="str">
        <f>'05 - T4'!$G$4</f>
        <v/>
      </c>
      <c r="BB6" s="42" t="str">
        <f>'05 - T4'!$I$4</f>
        <v/>
      </c>
      <c r="BC6" s="39" t="str">
        <f>'06 - T5'!$E$4</f>
        <v>Hoàng Mạnh Thắng</v>
      </c>
      <c r="BD6" s="42" t="str">
        <f>'06 - T5'!$G$4</f>
        <v>Hoàng Mạnh Thắng</v>
      </c>
      <c r="BE6" s="42" t="str">
        <f>'06 - T5'!$I$4</f>
        <v/>
      </c>
      <c r="BF6" s="39" t="str">
        <f>'07 - T6'!$E$4</f>
        <v>Hoàng Mạnh Thắng</v>
      </c>
      <c r="BG6" s="42" t="str">
        <f>'07 - T6'!$G$4</f>
        <v>Khai Anh</v>
      </c>
      <c r="BH6" s="42" t="str">
        <f>'07 - T6'!$I$4</f>
        <v/>
      </c>
      <c r="BI6" s="42" t="str">
        <f>'08 - T7'!$E$4</f>
        <v>RỚT NHÀ MÁY</v>
      </c>
      <c r="BJ6" s="42" t="str">
        <f>'08 - T7'!$G$4</f>
        <v/>
      </c>
      <c r="BK6" s="42" t="str">
        <f>'08 - T7'!$I$4</f>
        <v/>
      </c>
      <c r="BL6" s="42" t="str">
        <f>'09 - CN'!$E$4</f>
        <v>RỚT NHÀ MÁY</v>
      </c>
      <c r="BM6" s="42" t="str">
        <f>'09 - CN'!$G$4</f>
        <v/>
      </c>
      <c r="BN6" s="42" t="str">
        <f>'09 - CN'!$I$4</f>
        <v/>
      </c>
      <c r="BO6" s="42" t="str">
        <f>'10 - T2'!$E$4</f>
        <v>Hoàng Mạnh Thắng</v>
      </c>
      <c r="BP6" s="42" t="str">
        <f>'10 - T2'!$G$4</f>
        <v>Khai Anh</v>
      </c>
      <c r="BQ6" s="42" t="str">
        <f>'10 - T2'!$I$4</f>
        <v/>
      </c>
      <c r="BR6" s="42" t="str">
        <f>'11 - T3'!$E$4</f>
        <v>Khai Anh</v>
      </c>
      <c r="BS6" s="42" t="str">
        <f>'11 - T3'!$G$4</f>
        <v/>
      </c>
      <c r="BT6" s="42" t="str">
        <f>'11 - T3'!$I$4</f>
        <v/>
      </c>
      <c r="BU6" s="42" t="str">
        <f>'12 - T4'!$E$4</f>
        <v>RICO</v>
      </c>
      <c r="BV6" s="42" t="str">
        <f>'12 - T4'!$G$4</f>
        <v>Khai Anh</v>
      </c>
      <c r="BW6" s="42" t="str">
        <f>'12 - T4'!$I$4</f>
        <v/>
      </c>
      <c r="BX6" s="42" t="str">
        <f>'13 - T5'!$E$4</f>
        <v>Khai Anh</v>
      </c>
      <c r="BY6" s="42" t="str">
        <f>'13 - T5'!$G$4</f>
        <v/>
      </c>
      <c r="BZ6" s="42" t="str">
        <f>'13 - T5'!$I$4</f>
        <v/>
      </c>
      <c r="CA6" s="42" t="str">
        <f>'14 - T6'!$E$4</f>
        <v>Khai Anh</v>
      </c>
      <c r="CB6" s="42" t="str">
        <f>'14 - T6'!$G$4</f>
        <v/>
      </c>
      <c r="CC6" s="42" t="str">
        <f>'14 - T6'!$I$4</f>
        <v/>
      </c>
      <c r="CD6" s="42" t="str">
        <f>'15 - T7'!$E$4</f>
        <v/>
      </c>
      <c r="CE6" s="42" t="str">
        <f>'15 - T7'!$G$4</f>
        <v/>
      </c>
      <c r="CF6" s="42" t="str">
        <f>'15 - T7'!$I$4</f>
        <v/>
      </c>
      <c r="CG6" s="42" t="str">
        <f>'16 - CN'!$E$4</f>
        <v>Khai Anh</v>
      </c>
      <c r="CH6" s="42" t="str">
        <f>'16 - CN'!$G$4</f>
        <v/>
      </c>
      <c r="CI6" s="42" t="str">
        <f>'16 - CN'!$I$4</f>
        <v/>
      </c>
      <c r="CJ6" s="42" t="str">
        <f>'17 - T2'!$E$4</f>
        <v>Khai Anh</v>
      </c>
      <c r="CK6" s="42" t="str">
        <f>'17 - T2'!$G$4</f>
        <v>Thuận An</v>
      </c>
      <c r="CL6" s="42" t="str">
        <f>'17 - T2'!$I$4</f>
        <v/>
      </c>
      <c r="CM6" s="42" t="str">
        <f>'18 - T3'!$E$4</f>
        <v>Khai Anh</v>
      </c>
      <c r="CN6" s="42" t="str">
        <f>'18 - T3'!$G$4</f>
        <v/>
      </c>
      <c r="CO6" s="42" t="str">
        <f>'18 - T3'!$I$4</f>
        <v/>
      </c>
      <c r="CP6" s="42" t="str">
        <f>'19 - T4'!$E$4</f>
        <v>Khai Anh</v>
      </c>
      <c r="CQ6" s="42" t="str">
        <f>'19 - T4'!$G$4</f>
        <v>Khai Anh</v>
      </c>
      <c r="CR6" s="42" t="str">
        <f>'19 - T4'!$I$4</f>
        <v/>
      </c>
      <c r="CS6" s="42" t="str">
        <f>'20 - T5'!$E$4</f>
        <v>Khai Anh</v>
      </c>
      <c r="CT6" s="42" t="str">
        <f>'20 - T5'!$G$4</f>
        <v/>
      </c>
      <c r="CU6" s="42" t="str">
        <f>'20 - T5'!$I$4</f>
        <v/>
      </c>
      <c r="CV6" s="42" t="str">
        <f>'21 - T6'!$E$4</f>
        <v>Khai Anh</v>
      </c>
      <c r="CW6" s="42" t="str">
        <f>'21 - T6'!$G$4</f>
        <v/>
      </c>
      <c r="CX6" s="42" t="str">
        <f>'21 - T6'!$I$4</f>
        <v/>
      </c>
      <c r="CY6" s="42" t="str">
        <f>'22 - T7'!$E$4</f>
        <v/>
      </c>
      <c r="CZ6" s="42" t="str">
        <f>'22 - T7'!$G$4</f>
        <v/>
      </c>
      <c r="DA6" s="42" t="str">
        <f>'22 - T7'!$I$4</f>
        <v/>
      </c>
      <c r="DB6" s="42" t="str">
        <f>'23 - CN'!$E$4</f>
        <v>RỚT NHÀ MÁY</v>
      </c>
      <c r="DC6" s="42" t="str">
        <f>'23 - CN'!$G$4</f>
        <v/>
      </c>
      <c r="DD6" s="42" t="str">
        <f>'23 - CN'!$I$4</f>
        <v/>
      </c>
      <c r="DE6" s="42" t="str">
        <f>'24 - T2'!$E$4</f>
        <v>Khai Anh</v>
      </c>
      <c r="DF6" s="42" t="str">
        <f>'24 - T2'!$G$4</f>
        <v/>
      </c>
      <c r="DG6" s="42" t="str">
        <f>'24 - T2'!$I$4</f>
        <v/>
      </c>
      <c r="DH6" s="42" t="str">
        <f>'25 - T3'!$E$4</f>
        <v>Thuận An</v>
      </c>
      <c r="DI6" s="42" t="str">
        <f>'25 - T3'!$G$4</f>
        <v/>
      </c>
      <c r="DJ6" s="42" t="str">
        <f>'25 - T3'!$I$4</f>
        <v/>
      </c>
      <c r="DK6" s="42" t="str">
        <f>'26 - T4'!$E$4</f>
        <v>Khai Anh</v>
      </c>
      <c r="DL6" s="42" t="str">
        <f>'26 - T4'!$G$4</f>
        <v/>
      </c>
      <c r="DM6" s="42" t="str">
        <f>'26 - T4'!$I$4</f>
        <v/>
      </c>
      <c r="DN6" s="42" t="str">
        <f>'27 - T5'!$E$4</f>
        <v>Hoàng Mạnh Thắng</v>
      </c>
      <c r="DO6" s="42" t="str">
        <f>'27 - T5'!$G$4</f>
        <v>Khai Anh</v>
      </c>
      <c r="DP6" s="42" t="str">
        <f>'27 - T5'!$I$4</f>
        <v/>
      </c>
      <c r="DQ6" s="42" t="str">
        <f>'28 - T6'!$E$4</f>
        <v>Thuận An</v>
      </c>
      <c r="DR6" s="42" t="str">
        <f>'28 - T6'!$G$4</f>
        <v/>
      </c>
      <c r="DS6" s="42" t="str">
        <f>'28 - T6'!$I$4</f>
        <v/>
      </c>
      <c r="DT6" s="42" t="str">
        <f>'29 - T7'!$E$4</f>
        <v>LTP</v>
      </c>
      <c r="DU6" s="42" t="str">
        <f>'29 - T7'!$G$4</f>
        <v/>
      </c>
      <c r="DV6" s="42" t="str">
        <f>'29 - T7'!$I$4</f>
        <v/>
      </c>
      <c r="DW6" s="42" t="str">
        <f>'30 - CN'!$E$4</f>
        <v/>
      </c>
      <c r="DX6" s="42" t="str">
        <f>'30 - CN'!$G$4</f>
        <v/>
      </c>
      <c r="DY6" s="42" t="str">
        <f>'30 - CN'!$I$4</f>
        <v/>
      </c>
      <c r="DZ6" s="42" t="str">
        <f>'31 - T2'!$E$4</f>
        <v/>
      </c>
      <c r="EA6" s="42" t="str">
        <f>'31 - T2'!$G$4</f>
        <v/>
      </c>
      <c r="EB6" s="42" t="str">
        <f>'31 - T2'!$I$4</f>
        <v/>
      </c>
    </row>
    <row r="7" ht="38.25" customHeight="1">
      <c r="A7" s="36">
        <v>3.0</v>
      </c>
      <c r="B7" s="37" t="s">
        <v>35</v>
      </c>
      <c r="C7" s="38">
        <f t="shared" si="5"/>
        <v>31</v>
      </c>
      <c r="D7" s="36">
        <f t="shared" ref="D7:S7" si="10">COUNTIF($AN7:$EB7,D$2)</f>
        <v>19</v>
      </c>
      <c r="E7" s="36">
        <f t="shared" si="10"/>
        <v>0</v>
      </c>
      <c r="F7" s="36">
        <f t="shared" si="10"/>
        <v>0</v>
      </c>
      <c r="G7" s="36">
        <f t="shared" si="10"/>
        <v>0</v>
      </c>
      <c r="H7" s="36">
        <f t="shared" si="10"/>
        <v>1</v>
      </c>
      <c r="I7" s="36">
        <f t="shared" si="10"/>
        <v>0</v>
      </c>
      <c r="J7" s="36">
        <f t="shared" si="10"/>
        <v>2</v>
      </c>
      <c r="K7" s="36">
        <f t="shared" si="10"/>
        <v>0</v>
      </c>
      <c r="L7" s="36">
        <f t="shared" si="10"/>
        <v>0</v>
      </c>
      <c r="M7" s="36">
        <f t="shared" si="10"/>
        <v>0</v>
      </c>
      <c r="N7" s="36">
        <f t="shared" si="10"/>
        <v>0</v>
      </c>
      <c r="O7" s="36">
        <f t="shared" si="10"/>
        <v>0</v>
      </c>
      <c r="P7" s="36">
        <f t="shared" si="10"/>
        <v>0</v>
      </c>
      <c r="Q7" s="36">
        <f t="shared" si="10"/>
        <v>7</v>
      </c>
      <c r="R7" s="36">
        <f t="shared" si="10"/>
        <v>0</v>
      </c>
      <c r="S7" s="36">
        <f t="shared" si="10"/>
        <v>2</v>
      </c>
      <c r="T7" s="39"/>
      <c r="U7" s="36">
        <f t="shared" ref="U7:X7" si="11">COUNTIF($AN7:$EB7,U$2)</f>
        <v>0</v>
      </c>
      <c r="V7" s="36">
        <f t="shared" si="11"/>
        <v>0</v>
      </c>
      <c r="W7" s="36">
        <f t="shared" si="11"/>
        <v>0</v>
      </c>
      <c r="X7" s="36">
        <f t="shared" si="11"/>
        <v>0</v>
      </c>
      <c r="Y7" s="39"/>
      <c r="Z7" s="40">
        <f>'01 - T7'!$N$5+'02 - CN'!$N$5+'03 - T2'!$N$5+'04 - T3'!$N$5+'05 - T4'!$N$5+'06 - T5'!$N$5+'07 - T6'!$N$5+'08 - T7'!$N$5+'09 - CN'!$N$5+'10 - T2'!$N$5+'11 - T3'!$N$5+'12 - T4'!$N$5+'13 - T5'!$N$5+'14 - T6'!$N$5+'15 - T7'!$N$5+'16 - CN'!$N$5+'17 - T2'!$N$5+'18 - T3'!$N$5+'19 - T4'!$N$5+'20 - T5'!$N$5+'21 - T6'!$N$5+'22 - T7'!$N$5+'23 - CN'!$N$5+'24 - T2'!$N$5+'25 - T3'!$N$5+'26 - T4'!$N$5+'27 - T5'!$N$5+'28 - T6'!$N$5+'29 - T7'!$N$5+'30 - CN'!$N$5+'31 - T2'!$N$5</f>
        <v>27</v>
      </c>
      <c r="AA7" s="41">
        <f t="shared" si="8"/>
        <v>0.8709677419</v>
      </c>
      <c r="AB7" s="40">
        <f t="shared" si="9"/>
        <v>2</v>
      </c>
      <c r="AC7" s="39"/>
      <c r="AD7" s="39"/>
      <c r="AE7" s="39"/>
      <c r="AF7" s="39"/>
      <c r="AG7" s="39"/>
      <c r="AH7" s="39"/>
      <c r="AI7" s="39"/>
      <c r="AJ7" s="39"/>
      <c r="AK7" s="39"/>
      <c r="AL7" s="39"/>
      <c r="AM7" s="39"/>
      <c r="AN7" s="39" t="str">
        <f>'01 - T7'!$E$5</f>
        <v>Khai Anh</v>
      </c>
      <c r="AO7" s="42" t="str">
        <f>'01 - T7'!$G$5</f>
        <v/>
      </c>
      <c r="AP7" s="42" t="str">
        <f>'01 - T7'!$I$5</f>
        <v/>
      </c>
      <c r="AQ7" s="39" t="str">
        <f>'02 - CN'!$E$5</f>
        <v>Khai Anh</v>
      </c>
      <c r="AR7" s="42" t="str">
        <f>'02 - CN'!$G$5</f>
        <v/>
      </c>
      <c r="AS7" s="42" t="str">
        <f>'02 - CN'!$I$5</f>
        <v/>
      </c>
      <c r="AT7" s="39" t="str">
        <f>'03 - T2'!$E$5</f>
        <v>Hoàng Mạnh Thắng</v>
      </c>
      <c r="AU7" s="42" t="str">
        <f>'03 - T2'!$G$5</f>
        <v/>
      </c>
      <c r="AV7" s="42" t="str">
        <f>'03 - T2'!$I$5</f>
        <v/>
      </c>
      <c r="AW7" s="39" t="str">
        <f>'04 - T3'!$E$5</f>
        <v>Hoàng Mạnh Thắng</v>
      </c>
      <c r="AX7" s="39" t="str">
        <f>'04 - T3'!$G$5</f>
        <v>Hoàng Mạnh Thắng</v>
      </c>
      <c r="AY7" s="39" t="str">
        <f>'04 - T3'!$I$5</f>
        <v>Khai Anh</v>
      </c>
      <c r="AZ7" s="39" t="str">
        <f>'05 - T4'!$E$5</f>
        <v>HDVL</v>
      </c>
      <c r="BA7" s="42" t="str">
        <f>'05 - T4'!$G$5</f>
        <v/>
      </c>
      <c r="BB7" s="42" t="str">
        <f>'05 - T4'!$I$5</f>
        <v/>
      </c>
      <c r="BC7" s="39" t="str">
        <f>'06 - T5'!$E$5</f>
        <v>Khai Anh</v>
      </c>
      <c r="BD7" s="42" t="str">
        <f>'06 - T5'!$G$5</f>
        <v/>
      </c>
      <c r="BE7" s="42" t="str">
        <f>'06 - T5'!$I$5</f>
        <v/>
      </c>
      <c r="BF7" s="39" t="str">
        <f>'07 - T6'!$E$5</f>
        <v>Hoàng Mạnh Thắng</v>
      </c>
      <c r="BG7" s="42" t="str">
        <f>'07 - T6'!$G$5</f>
        <v>Khai Anh</v>
      </c>
      <c r="BH7" s="42" t="str">
        <f>'07 - T6'!$I$5</f>
        <v/>
      </c>
      <c r="BI7" s="42" t="str">
        <f>'08 - T7'!$E$5</f>
        <v>Hoàng Mạnh Thắng</v>
      </c>
      <c r="BJ7" s="42" t="str">
        <f>'08 - T7'!$G$5</f>
        <v/>
      </c>
      <c r="BK7" s="42" t="str">
        <f>'08 - T7'!$I$5</f>
        <v/>
      </c>
      <c r="BL7" s="42" t="str">
        <f>'09 - CN'!$E$5</f>
        <v>Hoàng Mạnh Thắng</v>
      </c>
      <c r="BM7" s="42" t="str">
        <f>'09 - CN'!$G$5</f>
        <v/>
      </c>
      <c r="BN7" s="42" t="str">
        <f>'09 - CN'!$I$5</f>
        <v/>
      </c>
      <c r="BO7" s="42" t="str">
        <f>'10 - T2'!$E$5</f>
        <v>Khai Anh</v>
      </c>
      <c r="BP7" s="42" t="str">
        <f>'10 - T2'!$G$5</f>
        <v/>
      </c>
      <c r="BQ7" s="42" t="str">
        <f>'10 - T2'!$I$5</f>
        <v/>
      </c>
      <c r="BR7" s="42" t="str">
        <f>'11 - T3'!$E$5</f>
        <v>Khai Anh</v>
      </c>
      <c r="BS7" s="42" t="str">
        <f>'11 - T3'!$G$5</f>
        <v/>
      </c>
      <c r="BT7" s="42" t="str">
        <f>'11 - T3'!$I$5</f>
        <v/>
      </c>
      <c r="BU7" s="42" t="str">
        <f>'12 - T4'!$E$5</f>
        <v>Khai Anh</v>
      </c>
      <c r="BV7" s="42" t="str">
        <f>'12 - T4'!$G$5</f>
        <v/>
      </c>
      <c r="BW7" s="42" t="str">
        <f>'12 - T4'!$I$5</f>
        <v/>
      </c>
      <c r="BX7" s="42" t="str">
        <f>'13 - T5'!$E$5</f>
        <v>Khai Anh</v>
      </c>
      <c r="BY7" s="42" t="str">
        <f>'13 - T5'!$G$5</f>
        <v/>
      </c>
      <c r="BZ7" s="42" t="str">
        <f>'13 - T5'!$I$5</f>
        <v/>
      </c>
      <c r="CA7" s="42" t="str">
        <f>'14 - T6'!$E$5</f>
        <v>Khai Anh</v>
      </c>
      <c r="CB7" s="42" t="str">
        <f>'14 - T6'!$G$5</f>
        <v/>
      </c>
      <c r="CC7" s="42" t="str">
        <f>'14 - T6'!$I$5</f>
        <v/>
      </c>
      <c r="CD7" s="42" t="str">
        <f>'15 - T7'!$E$5</f>
        <v/>
      </c>
      <c r="CE7" s="42" t="str">
        <f>'15 - T7'!$G$5</f>
        <v/>
      </c>
      <c r="CF7" s="42" t="str">
        <f>'15 - T7'!$I$5</f>
        <v/>
      </c>
      <c r="CG7" s="42" t="str">
        <f>'16 - CN'!$E$5</f>
        <v>Khai Anh</v>
      </c>
      <c r="CH7" s="42" t="str">
        <f>'16 - CN'!$G$5</f>
        <v/>
      </c>
      <c r="CI7" s="42" t="str">
        <f>'16 - CN'!$I$5</f>
        <v/>
      </c>
      <c r="CJ7" s="42" t="str">
        <f>'17 - T2'!$E$5</f>
        <v>Khai Anh</v>
      </c>
      <c r="CK7" s="42" t="str">
        <f>'17 - T2'!$G$5</f>
        <v/>
      </c>
      <c r="CL7" s="42" t="str">
        <f>'17 - T2'!$I$5</f>
        <v/>
      </c>
      <c r="CM7" s="42" t="str">
        <f>'18 - T3'!$E$5</f>
        <v>Khai Anh</v>
      </c>
      <c r="CN7" s="42" t="str">
        <f>'18 - T3'!$G$5</f>
        <v/>
      </c>
      <c r="CO7" s="42" t="str">
        <f>'18 - T3'!$I$5</f>
        <v/>
      </c>
      <c r="CP7" s="42" t="str">
        <f>'19 - T4'!$E$5</f>
        <v>Khai Anh</v>
      </c>
      <c r="CQ7" s="42" t="str">
        <f>'19 - T4'!$G$5</f>
        <v/>
      </c>
      <c r="CR7" s="42" t="str">
        <f>'19 - T4'!$I$5</f>
        <v/>
      </c>
      <c r="CS7" s="42" t="str">
        <f>'20 - T5'!$E$5</f>
        <v>Khai Anh</v>
      </c>
      <c r="CT7" s="42" t="str">
        <f>'20 - T5'!$G$5</f>
        <v/>
      </c>
      <c r="CU7" s="42" t="str">
        <f>'20 - T5'!$I$5</f>
        <v/>
      </c>
      <c r="CV7" s="42" t="str">
        <f>'21 - T6'!$E$5</f>
        <v>Khai Anh</v>
      </c>
      <c r="CW7" s="42" t="str">
        <f>'21 - T6'!$G$5</f>
        <v/>
      </c>
      <c r="CX7" s="42" t="str">
        <f>'21 - T6'!$I$5</f>
        <v/>
      </c>
      <c r="CY7" s="42" t="str">
        <f>'22 - T7'!$E$5</f>
        <v/>
      </c>
      <c r="CZ7" s="42" t="str">
        <f>'22 - T7'!$G$5</f>
        <v/>
      </c>
      <c r="DA7" s="42" t="str">
        <f>'22 - T7'!$I$5</f>
        <v/>
      </c>
      <c r="DB7" s="42" t="str">
        <f>'23 - CN'!$E$5</f>
        <v>Thuận An</v>
      </c>
      <c r="DC7" s="42" t="str">
        <f>'23 - CN'!$G$5</f>
        <v/>
      </c>
      <c r="DD7" s="42" t="str">
        <f>'23 - CN'!$I$5</f>
        <v/>
      </c>
      <c r="DE7" s="42" t="str">
        <f>'24 - T2'!$E$5</f>
        <v>Khai Anh</v>
      </c>
      <c r="DF7" s="42" t="str">
        <f>'24 - T2'!$G$5</f>
        <v/>
      </c>
      <c r="DG7" s="42" t="str">
        <f>'24 - T2'!$I$5</f>
        <v/>
      </c>
      <c r="DH7" s="42" t="str">
        <f>'25 - T3'!$E$5</f>
        <v>Khai Anh</v>
      </c>
      <c r="DI7" s="42" t="str">
        <f>'25 - T3'!$G$5</f>
        <v/>
      </c>
      <c r="DJ7" s="42" t="str">
        <f>'25 - T3'!$I$5</f>
        <v/>
      </c>
      <c r="DK7" s="42" t="str">
        <f>'26 - T4'!$E$5</f>
        <v>Lúa Vàng</v>
      </c>
      <c r="DL7" s="42" t="str">
        <f>'26 - T4'!$G$5</f>
        <v/>
      </c>
      <c r="DM7" s="42" t="str">
        <f>'26 - T4'!$I$5</f>
        <v/>
      </c>
      <c r="DN7" s="42" t="str">
        <f>'27 - T5'!$E$5</f>
        <v>Hoàng Mạnh Thắng</v>
      </c>
      <c r="DO7" s="42" t="str">
        <f>'27 - T5'!$G$5</f>
        <v>Khai Anh</v>
      </c>
      <c r="DP7" s="42" t="str">
        <f>'27 - T5'!$I$5</f>
        <v/>
      </c>
      <c r="DQ7" s="42" t="str">
        <f>'28 - T6'!$E$5</f>
        <v>Thuận An</v>
      </c>
      <c r="DR7" s="42" t="str">
        <f>'28 - T6'!$G$5</f>
        <v/>
      </c>
      <c r="DS7" s="42" t="str">
        <f>'28 - T6'!$I$5</f>
        <v/>
      </c>
      <c r="DT7" s="42" t="str">
        <f>'29 - T7'!$E$5</f>
        <v>HDVL</v>
      </c>
      <c r="DU7" s="42" t="str">
        <f>'29 - T7'!$G$5</f>
        <v/>
      </c>
      <c r="DV7" s="42" t="str">
        <f>'29 - T7'!$I$5</f>
        <v/>
      </c>
      <c r="DW7" s="42" t="str">
        <f>'30 - CN'!$E$5</f>
        <v/>
      </c>
      <c r="DX7" s="42" t="str">
        <f>'30 - CN'!$G$5</f>
        <v/>
      </c>
      <c r="DY7" s="42" t="str">
        <f>'30 - CN'!$I$5</f>
        <v/>
      </c>
      <c r="DZ7" s="42" t="str">
        <f>'31 - T2'!$E$5</f>
        <v/>
      </c>
      <c r="EA7" s="42" t="str">
        <f>'31 - T2'!$G$5</f>
        <v/>
      </c>
      <c r="EB7" s="42" t="str">
        <f>'31 - T2'!$I$5</f>
        <v/>
      </c>
    </row>
    <row r="8" ht="38.25" customHeight="1">
      <c r="A8" s="43">
        <v>4.0</v>
      </c>
      <c r="B8" s="45" t="s">
        <v>41</v>
      </c>
      <c r="C8" s="44">
        <f t="shared" si="5"/>
        <v>17</v>
      </c>
      <c r="D8" s="43">
        <f t="shared" ref="D8:S8" si="12">COUNTIF($AN8:$EB8,D$2)</f>
        <v>8</v>
      </c>
      <c r="E8" s="43">
        <f t="shared" si="12"/>
        <v>0</v>
      </c>
      <c r="F8" s="43">
        <f t="shared" si="12"/>
        <v>0</v>
      </c>
      <c r="G8" s="43">
        <f t="shared" si="12"/>
        <v>0</v>
      </c>
      <c r="H8" s="43">
        <f t="shared" si="12"/>
        <v>0</v>
      </c>
      <c r="I8" s="43">
        <f t="shared" si="12"/>
        <v>0</v>
      </c>
      <c r="J8" s="43">
        <f t="shared" si="12"/>
        <v>0</v>
      </c>
      <c r="K8" s="43">
        <f t="shared" si="12"/>
        <v>0</v>
      </c>
      <c r="L8" s="43">
        <f t="shared" si="12"/>
        <v>0</v>
      </c>
      <c r="M8" s="43">
        <f t="shared" si="12"/>
        <v>0</v>
      </c>
      <c r="N8" s="43">
        <f t="shared" si="12"/>
        <v>0</v>
      </c>
      <c r="O8" s="43">
        <f t="shared" si="12"/>
        <v>0</v>
      </c>
      <c r="P8" s="43">
        <f t="shared" si="12"/>
        <v>0</v>
      </c>
      <c r="Q8" s="43">
        <f t="shared" si="12"/>
        <v>8</v>
      </c>
      <c r="R8" s="43">
        <f t="shared" si="12"/>
        <v>0</v>
      </c>
      <c r="S8" s="43">
        <f t="shared" si="12"/>
        <v>1</v>
      </c>
      <c r="T8" s="39"/>
      <c r="U8" s="43">
        <f t="shared" ref="U8:X8" si="13">COUNTIF($AN8:$EB8,U$2)</f>
        <v>0</v>
      </c>
      <c r="V8" s="43">
        <f t="shared" si="13"/>
        <v>0</v>
      </c>
      <c r="W8" s="43">
        <f t="shared" si="13"/>
        <v>0</v>
      </c>
      <c r="X8" s="43">
        <f t="shared" si="13"/>
        <v>14</v>
      </c>
      <c r="Y8" s="39"/>
      <c r="Z8" s="45">
        <f>'01 - T7'!$N$6+'02 - CN'!$N$6+'03 - T2'!$N$6+'04 - T3'!$N$6+'05 - T4'!$N$6+'06 - T5'!$N$6+'07 - T6'!$N$6+'08 - T7'!$N$6+'09 - CN'!$N$6+'10 - T2'!$N$6+'11 - T3'!$N$6+'12 - T4'!$N$6+'13 - T5'!$N$6+'14 - T6'!$N$6+'15 - T7'!$N$6+'16 - CN'!$N$6+'17 - T2'!$N$6+'18 - T3'!$N$6+'19 - T4'!$N$6+'20 - T5'!$N$6+'21 - T6'!$N$6+'22 - T7'!$N$6+'23 - CN'!$N$6+'24 - T2'!$N$6+'25 - T3'!$N$6+'26 - T4'!$N$6+'27 - T5'!$N$6+'28 - T6'!$N$6+'29 - T7'!$N$6+'30 - CN'!$N$6+'31 - T2'!$N$6</f>
        <v>14</v>
      </c>
      <c r="AA8" s="46">
        <f t="shared" si="8"/>
        <v>0.4516129032</v>
      </c>
      <c r="AB8" s="45">
        <f t="shared" si="9"/>
        <v>24</v>
      </c>
      <c r="AC8" s="39"/>
      <c r="AD8" s="39"/>
      <c r="AE8" s="39"/>
      <c r="AF8" s="39"/>
      <c r="AG8" s="39"/>
      <c r="AH8" s="39"/>
      <c r="AI8" s="39"/>
      <c r="AJ8" s="39"/>
      <c r="AK8" s="39"/>
      <c r="AL8" s="39"/>
      <c r="AM8" s="39"/>
      <c r="AN8" s="39" t="str">
        <f>'01 - T7'!$E$6</f>
        <v>Hoàng Mạnh Thắng</v>
      </c>
      <c r="AO8" s="42" t="str">
        <f>'01 - T7'!$G$6</f>
        <v/>
      </c>
      <c r="AP8" s="42" t="str">
        <f>'01 - T7'!$I$6</f>
        <v/>
      </c>
      <c r="AQ8" s="39" t="str">
        <f>'02 - CN'!$E$6</f>
        <v>Hoàng Mạnh Thắng</v>
      </c>
      <c r="AR8" s="39" t="str">
        <f>'02 - CN'!$G$6</f>
        <v>Hoàng Mạnh Thắng</v>
      </c>
      <c r="AS8" s="42" t="str">
        <f>'02 - CN'!$I$6</f>
        <v/>
      </c>
      <c r="AT8" s="39" t="str">
        <f>'03 - T2'!$E$6</f>
        <v>Hoàng Mạnh Thắng</v>
      </c>
      <c r="AU8" s="42" t="str">
        <f>'03 - T2'!$G$6</f>
        <v/>
      </c>
      <c r="AV8" s="42" t="str">
        <f>'03 - T2'!$I$6</f>
        <v/>
      </c>
      <c r="AW8" s="39" t="str">
        <f>'04 - T3'!$E$6</f>
        <v>Hoàng Mạnh Thắng</v>
      </c>
      <c r="AX8" s="39" t="str">
        <f>'04 - T3'!$G$6</f>
        <v>Hoàng Mạnh Thắng</v>
      </c>
      <c r="AY8" s="39" t="str">
        <f>'04 - T3'!$I$6</f>
        <v>Khai Anh</v>
      </c>
      <c r="AZ8" s="39" t="str">
        <f>'05 - T4'!$E$6</f>
        <v>HDVL</v>
      </c>
      <c r="BA8" s="42" t="str">
        <f>'05 - T4'!$G$6</f>
        <v/>
      </c>
      <c r="BB8" s="42" t="str">
        <f>'05 - T4'!$I$6</f>
        <v/>
      </c>
      <c r="BC8" s="39" t="str">
        <f>'06 - T5'!$E$6</f>
        <v>Khai Anh</v>
      </c>
      <c r="BD8" s="42" t="str">
        <f>'06 - T5'!$G$6</f>
        <v/>
      </c>
      <c r="BE8" s="42" t="str">
        <f>'06 - T5'!$I$6</f>
        <v/>
      </c>
      <c r="BF8" s="39" t="str">
        <f>'07 - T6'!$E$6</f>
        <v>Hoàng Mạnh Thắng</v>
      </c>
      <c r="BG8" s="42" t="str">
        <f>'07 - T6'!$G$6</f>
        <v/>
      </c>
      <c r="BH8" s="42" t="str">
        <f>'07 - T6'!$I$6</f>
        <v/>
      </c>
      <c r="BI8" s="42" t="str">
        <f>'08 - T7'!$E$6</f>
        <v>Hoàng Mạnh Thắng</v>
      </c>
      <c r="BJ8" s="42" t="str">
        <f>'08 - T7'!$G$6</f>
        <v/>
      </c>
      <c r="BK8" s="42" t="str">
        <f>'08 - T7'!$I$6</f>
        <v/>
      </c>
      <c r="BL8" s="42" t="str">
        <f>'09 - CN'!$E$6</f>
        <v>Khai Anh</v>
      </c>
      <c r="BM8" s="42" t="str">
        <f>'09 - CN'!$G$6</f>
        <v/>
      </c>
      <c r="BN8" s="42" t="str">
        <f>'09 - CN'!$I$6</f>
        <v/>
      </c>
      <c r="BO8" s="42" t="str">
        <f>'10 - T2'!$E$6</f>
        <v>Khai Anh</v>
      </c>
      <c r="BP8" s="42" t="str">
        <f>'10 - T2'!$G$6</f>
        <v/>
      </c>
      <c r="BQ8" s="42" t="str">
        <f>'10 - T2'!$I$6</f>
        <v/>
      </c>
      <c r="BR8" s="42" t="str">
        <f>'11 - T3'!$E$6</f>
        <v>Khai Anh</v>
      </c>
      <c r="BS8" s="42" t="str">
        <f>'11 - T3'!$G$6</f>
        <v/>
      </c>
      <c r="BT8" s="42" t="str">
        <f>'11 - T3'!$I$6</f>
        <v/>
      </c>
      <c r="BU8" s="42" t="str">
        <f>'12 - T4'!$E$6</f>
        <v/>
      </c>
      <c r="BV8" s="42" t="str">
        <f>'12 - T4'!$G$6</f>
        <v/>
      </c>
      <c r="BW8" s="42" t="str">
        <f>'12 - T4'!$I$6</f>
        <v/>
      </c>
      <c r="BX8" s="42" t="str">
        <f>'13 - T5'!$E$6</f>
        <v>Khai Anh</v>
      </c>
      <c r="BY8" s="42" t="str">
        <f>'13 - T5'!$G$6</f>
        <v/>
      </c>
      <c r="BZ8" s="42" t="str">
        <f>'13 - T5'!$I$6</f>
        <v/>
      </c>
      <c r="CA8" s="42" t="str">
        <f>'14 - T6'!$E$6</f>
        <v>Khai Anh</v>
      </c>
      <c r="CB8" s="42" t="str">
        <f>'14 - T6'!$G$6</f>
        <v/>
      </c>
      <c r="CC8" s="42" t="str">
        <f>'14 - T6'!$I$6</f>
        <v/>
      </c>
      <c r="CD8" s="42" t="str">
        <f>'15 - T7'!$E$6</f>
        <v>Khai Anh</v>
      </c>
      <c r="CE8" s="42" t="str">
        <f>'15 - T7'!$G$6</f>
        <v/>
      </c>
      <c r="CF8" s="42" t="str">
        <f>'15 - T7'!$I$6</f>
        <v/>
      </c>
      <c r="CG8" s="42" t="str">
        <f>'16 - CN'!$E$6</f>
        <v>TÀI XẾ NGHỈ</v>
      </c>
      <c r="CH8" s="42" t="str">
        <f>'16 - CN'!$G$6</f>
        <v/>
      </c>
      <c r="CI8" s="42" t="str">
        <f>'16 - CN'!$I$6</f>
        <v/>
      </c>
      <c r="CJ8" s="42" t="str">
        <f>'17 - T2'!$E$6</f>
        <v>TÀI XẾ NGHỈ</v>
      </c>
      <c r="CK8" s="42" t="str">
        <f>'17 - T2'!$G$6</f>
        <v/>
      </c>
      <c r="CL8" s="42" t="str">
        <f>'17 - T2'!$I$6</f>
        <v/>
      </c>
      <c r="CM8" s="42" t="str">
        <f>'18 - T3'!$E$6</f>
        <v>TÀI XẾ NGHỈ</v>
      </c>
      <c r="CN8" s="42" t="str">
        <f>'18 - T3'!$G$6</f>
        <v/>
      </c>
      <c r="CO8" s="42" t="str">
        <f>'18 - T3'!$I$6</f>
        <v/>
      </c>
      <c r="CP8" s="42" t="str">
        <f>'19 - T4'!$E$6</f>
        <v>TÀI XẾ NGHỈ</v>
      </c>
      <c r="CQ8" s="42" t="str">
        <f>'19 - T4'!$G$6</f>
        <v/>
      </c>
      <c r="CR8" s="42" t="str">
        <f>'19 - T4'!$I$6</f>
        <v/>
      </c>
      <c r="CS8" s="42" t="str">
        <f>'20 - T5'!$E$6</f>
        <v>TÀI XẾ NGHỈ</v>
      </c>
      <c r="CT8" s="42" t="str">
        <f>'20 - T5'!$G$6</f>
        <v/>
      </c>
      <c r="CU8" s="42" t="str">
        <f>'20 - T5'!$I$6</f>
        <v/>
      </c>
      <c r="CV8" s="42" t="str">
        <f>'21 - T6'!$E$6</f>
        <v>TÀI XẾ NGHỈ</v>
      </c>
      <c r="CW8" s="42" t="str">
        <f>'21 - T6'!$G$6</f>
        <v/>
      </c>
      <c r="CX8" s="42" t="str">
        <f>'21 - T6'!$I$6</f>
        <v/>
      </c>
      <c r="CY8" s="42" t="str">
        <f>'22 - T7'!$E$6</f>
        <v>TÀI XẾ NGHỈ</v>
      </c>
      <c r="CZ8" s="42" t="str">
        <f>'22 - T7'!$G$6</f>
        <v/>
      </c>
      <c r="DA8" s="42" t="str">
        <f>'22 - T7'!$I$6</f>
        <v/>
      </c>
      <c r="DB8" s="42" t="str">
        <f>'23 - CN'!$E$6</f>
        <v>TÀI XẾ NGHỈ</v>
      </c>
      <c r="DC8" s="42" t="str">
        <f>'23 - CN'!$G$6</f>
        <v/>
      </c>
      <c r="DD8" s="42" t="str">
        <f>'23 - CN'!$I$6</f>
        <v/>
      </c>
      <c r="DE8" s="42" t="str">
        <f>'24 - T2'!$E$6</f>
        <v>TÀI XẾ NGHỈ</v>
      </c>
      <c r="DF8" s="42" t="str">
        <f>'24 - T2'!$G$6</f>
        <v/>
      </c>
      <c r="DG8" s="42" t="str">
        <f>'24 - T2'!$I$6</f>
        <v/>
      </c>
      <c r="DH8" s="42" t="str">
        <f>'25 - T3'!$E$6</f>
        <v>TÀI XẾ NGHỈ</v>
      </c>
      <c r="DI8" s="42" t="str">
        <f>'25 - T3'!$G$6</f>
        <v/>
      </c>
      <c r="DJ8" s="42" t="str">
        <f>'25 - T3'!$I$6</f>
        <v/>
      </c>
      <c r="DK8" s="42" t="str">
        <f>'26 - T4'!$E$6</f>
        <v>TÀI XẾ NGHỈ</v>
      </c>
      <c r="DL8" s="42" t="str">
        <f>'26 - T4'!$G$6</f>
        <v/>
      </c>
      <c r="DM8" s="42" t="str">
        <f>'26 - T4'!$I$6</f>
        <v/>
      </c>
      <c r="DN8" s="42" t="str">
        <f>'27 - T5'!$E$6</f>
        <v>TÀI XẾ NGHỈ</v>
      </c>
      <c r="DO8" s="42" t="str">
        <f>'27 - T5'!$G$6</f>
        <v/>
      </c>
      <c r="DP8" s="42" t="str">
        <f>'27 - T5'!$I$6</f>
        <v/>
      </c>
      <c r="DQ8" s="42" t="str">
        <f>'28 - T6'!$E$6</f>
        <v>TÀI XẾ NGHỈ</v>
      </c>
      <c r="DR8" s="42" t="str">
        <f>'28 - T6'!$G$6</f>
        <v/>
      </c>
      <c r="DS8" s="42" t="str">
        <f>'28 - T6'!$I$6</f>
        <v/>
      </c>
      <c r="DT8" s="42" t="str">
        <f>'29 - T7'!$E$6</f>
        <v>TÀI XẾ NGHỈ</v>
      </c>
      <c r="DU8" s="42" t="str">
        <f>'29 - T7'!$G$6</f>
        <v/>
      </c>
      <c r="DV8" s="42" t="str">
        <f>'29 - T7'!$I$6</f>
        <v/>
      </c>
      <c r="DW8" s="42" t="str">
        <f>'30 - CN'!$E$6</f>
        <v/>
      </c>
      <c r="DX8" s="42" t="str">
        <f>'30 - CN'!$G$6</f>
        <v/>
      </c>
      <c r="DY8" s="42" t="str">
        <f>'30 - CN'!$I$6</f>
        <v/>
      </c>
      <c r="DZ8" s="42" t="str">
        <f>'31 - T2'!$E$6</f>
        <v/>
      </c>
      <c r="EA8" s="42" t="str">
        <f>'31 - T2'!$G$6</f>
        <v/>
      </c>
      <c r="EB8" s="42" t="str">
        <f>'31 - T2'!$I$6</f>
        <v/>
      </c>
    </row>
    <row r="9" ht="38.25" customHeight="1">
      <c r="A9" s="36">
        <v>5.0</v>
      </c>
      <c r="B9" s="37" t="s">
        <v>44</v>
      </c>
      <c r="C9" s="38">
        <f t="shared" si="5"/>
        <v>30</v>
      </c>
      <c r="D9" s="36">
        <f t="shared" ref="D9:S9" si="14">COUNTIF($AN9:$EB9,D$2)</f>
        <v>13</v>
      </c>
      <c r="E9" s="36">
        <f t="shared" si="14"/>
        <v>0</v>
      </c>
      <c r="F9" s="36">
        <f t="shared" si="14"/>
        <v>0</v>
      </c>
      <c r="G9" s="36">
        <f t="shared" si="14"/>
        <v>0</v>
      </c>
      <c r="H9" s="36">
        <f t="shared" si="14"/>
        <v>0</v>
      </c>
      <c r="I9" s="36">
        <f t="shared" si="14"/>
        <v>0</v>
      </c>
      <c r="J9" s="36">
        <f t="shared" si="14"/>
        <v>7</v>
      </c>
      <c r="K9" s="36">
        <f t="shared" si="14"/>
        <v>0</v>
      </c>
      <c r="L9" s="36">
        <f t="shared" si="14"/>
        <v>0</v>
      </c>
      <c r="M9" s="36">
        <f t="shared" si="14"/>
        <v>0</v>
      </c>
      <c r="N9" s="36">
        <f t="shared" si="14"/>
        <v>1</v>
      </c>
      <c r="O9" s="36">
        <f t="shared" si="14"/>
        <v>0</v>
      </c>
      <c r="P9" s="36">
        <f t="shared" si="14"/>
        <v>0</v>
      </c>
      <c r="Q9" s="36">
        <f t="shared" si="14"/>
        <v>9</v>
      </c>
      <c r="R9" s="36">
        <f t="shared" si="14"/>
        <v>0</v>
      </c>
      <c r="S9" s="36">
        <f t="shared" si="14"/>
        <v>0</v>
      </c>
      <c r="T9" s="39"/>
      <c r="U9" s="36">
        <f t="shared" ref="U9:X9" si="15">COUNTIF($AN9:$EB9,U$2)</f>
        <v>0</v>
      </c>
      <c r="V9" s="36">
        <f t="shared" si="15"/>
        <v>0</v>
      </c>
      <c r="W9" s="36">
        <f t="shared" si="15"/>
        <v>0</v>
      </c>
      <c r="X9" s="36">
        <f t="shared" si="15"/>
        <v>3</v>
      </c>
      <c r="Y9" s="39"/>
      <c r="Z9" s="40">
        <f>'01 - T7'!$N$7+'02 - CN'!$N$7+'03 - T2'!$N$7+'04 - T3'!$N$7+'05 - T4'!$N$7+'06 - T5'!$N$7+'07 - T6'!$N$7+'08 - T7'!$N$7+'09 - CN'!$N$7+'10 - T2'!$N$7+'11 - T3'!$N$7+'12 - T4'!$N$7+'13 - T5'!$N$7+'14 - T6'!$N$7+'15 - T7'!$N$7+'16 - CN'!$N$7+'17 - T2'!$N$7+'18 - T3'!$N$7+'19 - T4'!$N$7+'20 - T5'!$N$7+'21 - T6'!$N$7+'22 - T7'!$N$7+'23 - CN'!$N$7+'24 - T2'!$N$7+'25 - T3'!$N$7+'26 - T4'!$N$7+'27 - T5'!$N$7+'28 - T6'!$N$7+'29 - T7'!$N$7+'30 - CN'!$N$7+'31 - T2'!$N$7</f>
        <v>23</v>
      </c>
      <c r="AA9" s="41">
        <f t="shared" si="8"/>
        <v>0.7419354839</v>
      </c>
      <c r="AB9" s="40">
        <f t="shared" si="9"/>
        <v>3</v>
      </c>
      <c r="AC9" s="39"/>
      <c r="AD9" s="39"/>
      <c r="AE9" s="39"/>
      <c r="AF9" s="39"/>
      <c r="AG9" s="39"/>
      <c r="AH9" s="39"/>
      <c r="AI9" s="39"/>
      <c r="AJ9" s="39"/>
      <c r="AK9" s="39"/>
      <c r="AL9" s="39"/>
      <c r="AM9" s="39"/>
      <c r="AN9" s="39" t="str">
        <f>'01 - T7'!$E$7</f>
        <v>Hoàng Mạnh Thắng</v>
      </c>
      <c r="AO9" s="42" t="str">
        <f>'01 - T7'!$G$7</f>
        <v/>
      </c>
      <c r="AP9" s="42" t="str">
        <f>'01 - T7'!$I$7</f>
        <v/>
      </c>
      <c r="AQ9" s="39" t="str">
        <f>'02 - CN'!$E$7</f>
        <v>Hoàng Mạnh Thắng</v>
      </c>
      <c r="AR9" s="39" t="str">
        <f>'02 - CN'!$G$7</f>
        <v>Hoàng Mạnh Thắng</v>
      </c>
      <c r="AS9" s="42" t="str">
        <f>'02 - CN'!$I$7</f>
        <v/>
      </c>
      <c r="AT9" s="39" t="str">
        <f>'03 - T2'!$E$7</f>
        <v>Hoàng Mạnh Thắng</v>
      </c>
      <c r="AU9" s="39" t="str">
        <f>'03 - T2'!$G$7</f>
        <v>Thuận An</v>
      </c>
      <c r="AV9" s="42" t="str">
        <f>'03 - T2'!$I$7</f>
        <v/>
      </c>
      <c r="AW9" s="39" t="str">
        <f>'04 - T3'!$E$7</f>
        <v>Hoàng Mạnh Thắng</v>
      </c>
      <c r="AX9" s="39" t="str">
        <f>'04 - T3'!$G$7</f>
        <v>Thuận An</v>
      </c>
      <c r="AY9" s="42" t="str">
        <f>'04 - T3'!$I$7</f>
        <v/>
      </c>
      <c r="AZ9" s="39" t="str">
        <f>'05 - T4'!$E$7</f>
        <v>Hoàng Mạnh Thắng</v>
      </c>
      <c r="BA9" s="42" t="str">
        <f>'05 - T4'!$G$7</f>
        <v/>
      </c>
      <c r="BB9" s="42" t="str">
        <f>'05 - T4'!$I$7</f>
        <v/>
      </c>
      <c r="BC9" s="39" t="str">
        <f>'06 - T5'!$E$7</f>
        <v>Hoàng Mạnh Thắng</v>
      </c>
      <c r="BD9" s="39" t="str">
        <f>'06 - T5'!$G$7</f>
        <v>Thuận An</v>
      </c>
      <c r="BE9" s="42" t="str">
        <f>'06 - T5'!$I$7</f>
        <v/>
      </c>
      <c r="BF9" s="39" t="str">
        <f>'07 - T6'!$E$7</f>
        <v>Hoàng Mạnh Thắng</v>
      </c>
      <c r="BG9" s="42" t="str">
        <f>'07 - T6'!$G$7</f>
        <v/>
      </c>
      <c r="BH9" s="42" t="str">
        <f>'07 - T6'!$I$7</f>
        <v/>
      </c>
      <c r="BI9" s="42" t="str">
        <f>'08 - T7'!$E$7</f>
        <v/>
      </c>
      <c r="BJ9" s="42" t="str">
        <f>'08 - T7'!$G$7</f>
        <v/>
      </c>
      <c r="BK9" s="42" t="str">
        <f>'08 - T7'!$I$7</f>
        <v/>
      </c>
      <c r="BL9" s="42" t="str">
        <f>'09 - CN'!$E$7</f>
        <v>TÀI XẾ NGHỈ</v>
      </c>
      <c r="BM9" s="42" t="str">
        <f>'09 - CN'!$G$7</f>
        <v/>
      </c>
      <c r="BN9" s="42" t="str">
        <f>'09 - CN'!$I$7</f>
        <v/>
      </c>
      <c r="BO9" s="42" t="str">
        <f>'10 - T2'!$E$7</f>
        <v>TÀI XẾ NGHỈ</v>
      </c>
      <c r="BP9" s="42" t="str">
        <f>'10 - T2'!$G$7</f>
        <v/>
      </c>
      <c r="BQ9" s="42" t="str">
        <f>'10 - T2'!$I$7</f>
        <v/>
      </c>
      <c r="BR9" s="42" t="str">
        <f>'11 - T3'!$E$7</f>
        <v>TÀI XẾ NGHỈ</v>
      </c>
      <c r="BS9" s="42" t="str">
        <f>'11 - T3'!$G$7</f>
        <v/>
      </c>
      <c r="BT9" s="42" t="str">
        <f>'11 - T3'!$I$7</f>
        <v/>
      </c>
      <c r="BU9" s="42" t="str">
        <f>'12 - T4'!$E$7</f>
        <v>Khai Anh</v>
      </c>
      <c r="BV9" s="42" t="str">
        <f>'12 - T4'!$G$7</f>
        <v/>
      </c>
      <c r="BW9" s="42" t="str">
        <f>'12 - T4'!$I$7</f>
        <v/>
      </c>
      <c r="BX9" s="42" t="str">
        <f>'13 - T5'!$E$7</f>
        <v>Khai Anh</v>
      </c>
      <c r="BY9" s="42" t="str">
        <f>'13 - T5'!$G$7</f>
        <v/>
      </c>
      <c r="BZ9" s="42" t="str">
        <f>'13 - T5'!$I$7</f>
        <v/>
      </c>
      <c r="CA9" s="42" t="str">
        <f>'14 - T6'!$E$7</f>
        <v>Khai Anh</v>
      </c>
      <c r="CB9" s="42" t="str">
        <f>'14 - T6'!$G$7</f>
        <v/>
      </c>
      <c r="CC9" s="42" t="str">
        <f>'14 - T6'!$I$7</f>
        <v/>
      </c>
      <c r="CD9" s="42" t="str">
        <f>'15 - T7'!$E$7</f>
        <v/>
      </c>
      <c r="CE9" s="42" t="str">
        <f>'15 - T7'!$G$7</f>
        <v/>
      </c>
      <c r="CF9" s="42" t="str">
        <f>'15 - T7'!$I$7</f>
        <v/>
      </c>
      <c r="CG9" s="42" t="str">
        <f>'16 - CN'!$E$7</f>
        <v>Khai Anh</v>
      </c>
      <c r="CH9" s="42" t="str">
        <f>'16 - CN'!$G$7</f>
        <v/>
      </c>
      <c r="CI9" s="42" t="str">
        <f>'16 - CN'!$I$7</f>
        <v/>
      </c>
      <c r="CJ9" s="42" t="str">
        <f>'17 - T2'!$E$7</f>
        <v>Khai Anh</v>
      </c>
      <c r="CK9" s="42" t="str">
        <f>'17 - T2'!$G$7</f>
        <v/>
      </c>
      <c r="CL9" s="42" t="str">
        <f>'17 - T2'!$I$7</f>
        <v/>
      </c>
      <c r="CM9" s="42" t="str">
        <f>'18 - T3'!$E$7</f>
        <v>Khai Anh</v>
      </c>
      <c r="CN9" s="42" t="str">
        <f>'18 - T3'!$G$7</f>
        <v>Thuận An</v>
      </c>
      <c r="CO9" s="42" t="str">
        <f>'18 - T3'!$I$7</f>
        <v/>
      </c>
      <c r="CP9" s="42" t="str">
        <f>'19 - T4'!$E$7</f>
        <v>Khai Anh</v>
      </c>
      <c r="CQ9" s="42" t="str">
        <f>'19 - T4'!$G$7</f>
        <v>Thuận An</v>
      </c>
      <c r="CR9" s="42" t="str">
        <f>'19 - T4'!$I$7</f>
        <v/>
      </c>
      <c r="CS9" s="42" t="str">
        <f>'20 - T5'!$E$7</f>
        <v>Thuận An</v>
      </c>
      <c r="CT9" s="42" t="str">
        <f>'20 - T5'!$G$7</f>
        <v/>
      </c>
      <c r="CU9" s="42" t="str">
        <f>'20 - T5'!$I$7</f>
        <v/>
      </c>
      <c r="CV9" s="42" t="str">
        <f>'21 - T6'!$E$7</f>
        <v>Khai Anh</v>
      </c>
      <c r="CW9" s="42" t="str">
        <f>'21 - T6'!$G$7</f>
        <v/>
      </c>
      <c r="CX9" s="42" t="str">
        <f>'21 - T6'!$I$7</f>
        <v/>
      </c>
      <c r="CY9" s="42" t="str">
        <f>'22 - T7'!$E$7</f>
        <v/>
      </c>
      <c r="CZ9" s="42" t="str">
        <f>'22 - T7'!$G$7</f>
        <v/>
      </c>
      <c r="DA9" s="42" t="str">
        <f>'22 - T7'!$I$7</f>
        <v/>
      </c>
      <c r="DB9" s="42" t="str">
        <f>'23 - CN'!$E$7</f>
        <v>Khai Anh</v>
      </c>
      <c r="DC9" s="42" t="str">
        <f>'23 - CN'!$G$7</f>
        <v/>
      </c>
      <c r="DD9" s="42" t="str">
        <f>'23 - CN'!$I$7</f>
        <v/>
      </c>
      <c r="DE9" s="42" t="str">
        <f>'24 - T2'!$E$7</f>
        <v>Khai Anh</v>
      </c>
      <c r="DF9" s="42" t="str">
        <f>'24 - T2'!$G$7</f>
        <v/>
      </c>
      <c r="DG9" s="42" t="str">
        <f>'24 - T2'!$I$7</f>
        <v/>
      </c>
      <c r="DH9" s="42" t="str">
        <f>'25 - T3'!$E$7</f>
        <v>Khai Anh</v>
      </c>
      <c r="DI9" s="42" t="str">
        <f>'25 - T3'!$G$7</f>
        <v/>
      </c>
      <c r="DJ9" s="42" t="str">
        <f>'25 - T3'!$I$7</f>
        <v/>
      </c>
      <c r="DK9" s="42" t="str">
        <f>'26 - T4'!$E$7</f>
        <v>Khai Anh</v>
      </c>
      <c r="DL9" s="42" t="str">
        <f>'26 - T4'!$G$7</f>
        <v/>
      </c>
      <c r="DM9" s="42" t="str">
        <f>'26 - T4'!$I$7</f>
        <v/>
      </c>
      <c r="DN9" s="42" t="str">
        <f>'27 - T5'!$E$7</f>
        <v>Hoàng Mạnh Thắng</v>
      </c>
      <c r="DO9" s="42" t="str">
        <f>'27 - T5'!$G$7</f>
        <v>Khai Anh</v>
      </c>
      <c r="DP9" s="42" t="str">
        <f>'27 - T5'!$I$7</f>
        <v/>
      </c>
      <c r="DQ9" s="42" t="str">
        <f>'28 - T6'!$E$7</f>
        <v>Thuận An</v>
      </c>
      <c r="DR9" s="42" t="str">
        <f>'28 - T6'!$G$7</f>
        <v/>
      </c>
      <c r="DS9" s="42" t="str">
        <f>'28 - T6'!$I$7</f>
        <v/>
      </c>
      <c r="DT9" s="42" t="str">
        <f>'29 - T7'!$E$7</f>
        <v>LTP</v>
      </c>
      <c r="DU9" s="42" t="str">
        <f>'29 - T7'!$G$7</f>
        <v/>
      </c>
      <c r="DV9" s="42" t="str">
        <f>'29 - T7'!$I$7</f>
        <v/>
      </c>
      <c r="DW9" s="42" t="str">
        <f>'30 - CN'!$E$7</f>
        <v/>
      </c>
      <c r="DX9" s="42" t="str">
        <f>'30 - CN'!$G$7</f>
        <v/>
      </c>
      <c r="DY9" s="42" t="str">
        <f>'30 - CN'!$I$7</f>
        <v/>
      </c>
      <c r="DZ9" s="42" t="str">
        <f>'31 - T2'!$E$7</f>
        <v/>
      </c>
      <c r="EA9" s="42" t="str">
        <f>'31 - T2'!$G$7</f>
        <v/>
      </c>
      <c r="EB9" s="42" t="str">
        <f>'31 - T2'!$I$7</f>
        <v/>
      </c>
    </row>
    <row r="10" ht="38.25" customHeight="1">
      <c r="A10" s="43">
        <v>6.0</v>
      </c>
      <c r="B10" s="37" t="s">
        <v>48</v>
      </c>
      <c r="C10" s="44">
        <f t="shared" si="5"/>
        <v>17</v>
      </c>
      <c r="D10" s="43">
        <f t="shared" ref="D10:S10" si="16">COUNTIF($AN10:$EB10,D$2)</f>
        <v>11</v>
      </c>
      <c r="E10" s="43">
        <f t="shared" si="16"/>
        <v>1</v>
      </c>
      <c r="F10" s="43">
        <f t="shared" si="16"/>
        <v>2</v>
      </c>
      <c r="G10" s="43">
        <f t="shared" si="16"/>
        <v>0</v>
      </c>
      <c r="H10" s="43">
        <f t="shared" si="16"/>
        <v>0</v>
      </c>
      <c r="I10" s="43">
        <f t="shared" si="16"/>
        <v>0</v>
      </c>
      <c r="J10" s="43">
        <f t="shared" si="16"/>
        <v>0</v>
      </c>
      <c r="K10" s="43">
        <f t="shared" si="16"/>
        <v>0</v>
      </c>
      <c r="L10" s="43">
        <f t="shared" si="16"/>
        <v>0</v>
      </c>
      <c r="M10" s="43">
        <f t="shared" si="16"/>
        <v>2</v>
      </c>
      <c r="N10" s="43">
        <f t="shared" si="16"/>
        <v>0</v>
      </c>
      <c r="O10" s="43">
        <f t="shared" si="16"/>
        <v>0</v>
      </c>
      <c r="P10" s="43">
        <f t="shared" si="16"/>
        <v>0</v>
      </c>
      <c r="Q10" s="43">
        <f t="shared" si="16"/>
        <v>0</v>
      </c>
      <c r="R10" s="43">
        <f t="shared" si="16"/>
        <v>0</v>
      </c>
      <c r="S10" s="43">
        <f t="shared" si="16"/>
        <v>1</v>
      </c>
      <c r="T10" s="39"/>
      <c r="U10" s="43">
        <f t="shared" ref="U10:X10" si="17">COUNTIF($AN10:$EB10,U$2)</f>
        <v>1</v>
      </c>
      <c r="V10" s="43">
        <f t="shared" si="17"/>
        <v>1</v>
      </c>
      <c r="W10" s="43">
        <f t="shared" si="17"/>
        <v>2</v>
      </c>
      <c r="X10" s="43">
        <f t="shared" si="17"/>
        <v>5</v>
      </c>
      <c r="Y10" s="39"/>
      <c r="Z10" s="45">
        <f>'01 - T7'!$N$8+'02 - CN'!$N$8+'03 - T2'!$N$8+'04 - T3'!$N$8+'05 - T4'!$N$8+'06 - T5'!$N$8+'07 - T6'!$N$8+'08 - T7'!$N$8+'09 - CN'!$N$8+'10 - T2'!$N$8+'11 - T3'!$N$8+'12 - T4'!$N$8+'13 - T5'!$N$8+'14 - T6'!$N$8+'15 - T7'!$N$8+'16 - CN'!$N$8+'17 - T2'!$N$8+'18 - T3'!$N$8+'19 - T4'!$N$8+'20 - T5'!$N$8+'21 - T6'!$N$8+'22 - T7'!$N$8+'23 - CN'!$N$8+'24 - T2'!$N$8+'25 - T3'!$N$8+'26 - T4'!$N$8+'27 - T5'!$N$8+'28 - T6'!$N$8+'29 - T7'!$N$8+'30 - CN'!$N$8+'31 - T2'!$N$8</f>
        <v>17</v>
      </c>
      <c r="AA10" s="46">
        <f t="shared" si="8"/>
        <v>0.5483870968</v>
      </c>
      <c r="AB10" s="45">
        <f t="shared" si="9"/>
        <v>24</v>
      </c>
      <c r="AC10" s="39"/>
      <c r="AD10" s="39"/>
      <c r="AE10" s="39"/>
      <c r="AF10" s="39"/>
      <c r="AG10" s="39"/>
      <c r="AH10" s="39"/>
      <c r="AI10" s="39"/>
      <c r="AJ10" s="39"/>
      <c r="AK10" s="39"/>
      <c r="AL10" s="39"/>
      <c r="AM10" s="39"/>
      <c r="AN10" s="42" t="str">
        <f>'01 - T7'!$E$8</f>
        <v/>
      </c>
      <c r="AO10" s="42" t="str">
        <f>'01 - T7'!$G$8</f>
        <v/>
      </c>
      <c r="AP10" s="42" t="str">
        <f>'01 - T7'!$I$8</f>
        <v/>
      </c>
      <c r="AQ10" s="39" t="str">
        <f>'02 - CN'!$E$8</f>
        <v>Khai Anh</v>
      </c>
      <c r="AR10" s="42" t="str">
        <f>'02 - CN'!$G$8</f>
        <v/>
      </c>
      <c r="AS10" s="42" t="str">
        <f>'02 - CN'!$I$8</f>
        <v/>
      </c>
      <c r="AT10" s="39" t="str">
        <f>'03 - T2'!$E$8</f>
        <v>Khai Anh</v>
      </c>
      <c r="AU10" s="42" t="str">
        <f>'03 - T2'!$G$8</f>
        <v/>
      </c>
      <c r="AV10" s="42" t="str">
        <f>'03 - T2'!$I$8</f>
        <v/>
      </c>
      <c r="AW10" s="39" t="str">
        <f>'04 - T3'!$E$8</f>
        <v>Khai Anh</v>
      </c>
      <c r="AX10" s="42" t="str">
        <f>'04 - T3'!$G$8</f>
        <v/>
      </c>
      <c r="AY10" s="42" t="str">
        <f>'04 - T3'!$I$8</f>
        <v/>
      </c>
      <c r="AZ10" s="39" t="str">
        <f>'05 - T4'!$E$8</f>
        <v>HDVL</v>
      </c>
      <c r="BA10" s="42" t="str">
        <f>'05 - T4'!$G$8</f>
        <v/>
      </c>
      <c r="BB10" s="42" t="str">
        <f>'05 - T4'!$I$8</f>
        <v/>
      </c>
      <c r="BC10" s="39" t="str">
        <f>'06 - T5'!$E$8</f>
        <v>TÀI XẾ NGHỈ</v>
      </c>
      <c r="BD10" s="42" t="str">
        <f>'06 - T5'!$G$8</f>
        <v/>
      </c>
      <c r="BE10" s="42" t="str">
        <f>'06 - T5'!$I$8</f>
        <v/>
      </c>
      <c r="BF10" s="39" t="str">
        <f>'07 - T6'!$E$8</f>
        <v>TÀI XẾ NGHỈ</v>
      </c>
      <c r="BG10" s="42" t="str">
        <f>'07 - T6'!$G$8</f>
        <v/>
      </c>
      <c r="BH10" s="42" t="str">
        <f>'07 - T6'!$I$8</f>
        <v/>
      </c>
      <c r="BI10" s="42" t="str">
        <f>'08 - T7'!$E$8</f>
        <v>TÀI XẾ NGHỈ</v>
      </c>
      <c r="BJ10" s="42" t="str">
        <f>'08 - T7'!$G$8</f>
        <v/>
      </c>
      <c r="BK10" s="42" t="str">
        <f>'08 - T7'!$I$8</f>
        <v/>
      </c>
      <c r="BL10" s="42" t="str">
        <f>'09 - CN'!$E$8</f>
        <v>TÀI XẾ NGHỈ</v>
      </c>
      <c r="BM10" s="42" t="str">
        <f>'09 - CN'!$G$8</f>
        <v/>
      </c>
      <c r="BN10" s="42" t="str">
        <f>'09 - CN'!$I$8</f>
        <v/>
      </c>
      <c r="BO10" s="42" t="str">
        <f>'10 - T2'!$E$8</f>
        <v>Khai Anh</v>
      </c>
      <c r="BP10" s="42" t="str">
        <f>'10 - T2'!$G$8</f>
        <v/>
      </c>
      <c r="BQ10" s="42" t="str">
        <f>'10 - T2'!$I$8</f>
        <v/>
      </c>
      <c r="BR10" s="42" t="str">
        <f>'11 - T3'!$E$8</f>
        <v>Khai Anh</v>
      </c>
      <c r="BS10" s="42" t="str">
        <f>'11 - T3'!$G$8</f>
        <v/>
      </c>
      <c r="BT10" s="42" t="str">
        <f>'11 - T3'!$I$8</f>
        <v/>
      </c>
      <c r="BU10" s="42" t="str">
        <f>'12 - T4'!$E$8</f>
        <v>CHUYỂN ĐIỂM</v>
      </c>
      <c r="BV10" s="42" t="str">
        <f>'12 - T4'!$G$8</f>
        <v/>
      </c>
      <c r="BW10" s="42" t="str">
        <f>'12 - T4'!$I$8</f>
        <v/>
      </c>
      <c r="BX10" s="42" t="str">
        <f>'13 - T5'!$E$8</f>
        <v>Emivest</v>
      </c>
      <c r="BY10" s="42" t="str">
        <f>'13 - T5'!$G$8</f>
        <v/>
      </c>
      <c r="BZ10" s="42" t="str">
        <f>'13 - T5'!$I$8</f>
        <v/>
      </c>
      <c r="CA10" s="42" t="str">
        <f>'14 - T6'!$E$8</f>
        <v>Emivest</v>
      </c>
      <c r="CB10" s="42" t="str">
        <f>'14 - T6'!$G$8</f>
        <v/>
      </c>
      <c r="CC10" s="42" t="str">
        <f>'14 - T6'!$I$8</f>
        <v/>
      </c>
      <c r="CD10" s="42" t="str">
        <f>'15 - T7'!$E$8</f>
        <v/>
      </c>
      <c r="CE10" s="42" t="str">
        <f>'15 - T7'!$G$8</f>
        <v/>
      </c>
      <c r="CF10" s="42" t="str">
        <f>'15 - T7'!$I$8</f>
        <v/>
      </c>
      <c r="CG10" s="42" t="str">
        <f>'16 - CN'!$E$8</f>
        <v>Khai Anh</v>
      </c>
      <c r="CH10" s="42" t="str">
        <f>'16 - CN'!$G$8</f>
        <v/>
      </c>
      <c r="CI10" s="42" t="str">
        <f>'16 - CN'!$I$8</f>
        <v/>
      </c>
      <c r="CJ10" s="42" t="str">
        <f>'17 - T2'!$E$8</f>
        <v>Khai Anh</v>
      </c>
      <c r="CK10" s="42" t="str">
        <f>'17 - T2'!$G$8</f>
        <v/>
      </c>
      <c r="CL10" s="42" t="str">
        <f>'17 - T2'!$I$8</f>
        <v/>
      </c>
      <c r="CM10" s="42" t="str">
        <f>'18 - T3'!$E$8</f>
        <v>Khai Anh</v>
      </c>
      <c r="CN10" s="42" t="str">
        <f>'18 - T3'!$G$8</f>
        <v/>
      </c>
      <c r="CO10" s="42" t="str">
        <f>'18 - T3'!$I$8</f>
        <v/>
      </c>
      <c r="CP10" s="42" t="str">
        <f>'19 - T4'!$E$8</f>
        <v>Khai Anh</v>
      </c>
      <c r="CQ10" s="42" t="str">
        <f>'19 - T4'!$G$8</f>
        <v/>
      </c>
      <c r="CR10" s="42" t="str">
        <f>'19 - T4'!$I$8</f>
        <v/>
      </c>
      <c r="CS10" s="42" t="str">
        <f>'20 - T5'!$E$8</f>
        <v>Khai Anh</v>
      </c>
      <c r="CT10" s="42" t="str">
        <f>'20 - T5'!$G$8</f>
        <v/>
      </c>
      <c r="CU10" s="42" t="str">
        <f>'20 - T5'!$I$8</f>
        <v/>
      </c>
      <c r="CV10" s="42" t="str">
        <f>'21 - T6'!$E$8</f>
        <v>RỚT NHÀ MÁY</v>
      </c>
      <c r="CW10" s="42" t="str">
        <f>'21 - T6'!$G$8</f>
        <v/>
      </c>
      <c r="CX10" s="42" t="str">
        <f>'21 - T6'!$I$8</f>
        <v/>
      </c>
      <c r="CY10" s="42" t="str">
        <f>'22 - T7'!$E$8</f>
        <v>Kim Bàng</v>
      </c>
      <c r="CZ10" s="42" t="str">
        <f>'22 - T7'!$G$8</f>
        <v/>
      </c>
      <c r="DA10" s="42" t="str">
        <f>'22 - T7'!$I$8</f>
        <v/>
      </c>
      <c r="DB10" s="42" t="str">
        <f>'23 - CN'!$E$8</f>
        <v>RỚT NHÀ MÁY</v>
      </c>
      <c r="DC10" s="42" t="str">
        <f>'23 - CN'!$G$8</f>
        <v/>
      </c>
      <c r="DD10" s="42" t="str">
        <f>'23 - CN'!$I$8</f>
        <v/>
      </c>
      <c r="DE10" s="42" t="str">
        <f>'24 - T2'!$E$8</f>
        <v>Vưu Đức Phát</v>
      </c>
      <c r="DF10" s="42" t="str">
        <f>'24 - T2'!$G$8</f>
        <v/>
      </c>
      <c r="DG10" s="42" t="str">
        <f>'24 - T2'!$I$8</f>
        <v/>
      </c>
      <c r="DH10" s="42" t="str">
        <f>'25 - T3'!$E$8</f>
        <v>TRỐNG LỊCH</v>
      </c>
      <c r="DI10" s="42" t="str">
        <f>'25 - T3'!$G$8</f>
        <v/>
      </c>
      <c r="DJ10" s="42" t="str">
        <f>'25 - T3'!$I$8</f>
        <v/>
      </c>
      <c r="DK10" s="42" t="str">
        <f>'26 - T4'!$E$8</f>
        <v>Khai Anh</v>
      </c>
      <c r="DL10" s="42" t="str">
        <f>'26 - T4'!$G$8</f>
        <v/>
      </c>
      <c r="DM10" s="42" t="str">
        <f>'26 - T4'!$I$8</f>
        <v/>
      </c>
      <c r="DN10" s="42" t="str">
        <f>'27 - T5'!$E$8</f>
        <v/>
      </c>
      <c r="DO10" s="42" t="str">
        <f>'27 - T5'!$G$8</f>
        <v/>
      </c>
      <c r="DP10" s="42" t="str">
        <f>'27 - T5'!$I$8</f>
        <v/>
      </c>
      <c r="DQ10" s="42" t="str">
        <f>'28 - T6'!$E$8</f>
        <v>Vưu Đức Phát</v>
      </c>
      <c r="DR10" s="42" t="str">
        <f>'28 - T6'!$G$8</f>
        <v/>
      </c>
      <c r="DS10" s="42" t="str">
        <f>'28 - T6'!$I$8</f>
        <v/>
      </c>
      <c r="DT10" s="42" t="str">
        <f>'29 - T7'!$E$8</f>
        <v>TÀI XẾ NGHỈ</v>
      </c>
      <c r="DU10" s="42" t="str">
        <f>'29 - T7'!$G$8</f>
        <v/>
      </c>
      <c r="DV10" s="42" t="str">
        <f>'29 - T7'!$I$8</f>
        <v/>
      </c>
      <c r="DW10" s="42" t="str">
        <f>'30 - CN'!$E$8</f>
        <v/>
      </c>
      <c r="DX10" s="42" t="str">
        <f>'30 - CN'!$G$8</f>
        <v/>
      </c>
      <c r="DY10" s="42" t="str">
        <f>'30 - CN'!$I$8</f>
        <v/>
      </c>
      <c r="DZ10" s="42" t="str">
        <f>'31 - T2'!$E$8</f>
        <v/>
      </c>
      <c r="EA10" s="42" t="str">
        <f>'31 - T2'!$G$8</f>
        <v/>
      </c>
      <c r="EB10" s="42" t="str">
        <f>'31 - T2'!$I$8</f>
        <v/>
      </c>
    </row>
    <row r="11" ht="38.25" customHeight="1">
      <c r="A11" s="36">
        <v>7.0</v>
      </c>
      <c r="B11" s="37" t="s">
        <v>68</v>
      </c>
      <c r="C11" s="38">
        <f t="shared" si="5"/>
        <v>20</v>
      </c>
      <c r="D11" s="36">
        <f t="shared" ref="D11:S11" si="18">COUNTIF($AN11:$EB11,D$2)</f>
        <v>11</v>
      </c>
      <c r="E11" s="36">
        <f t="shared" si="18"/>
        <v>0</v>
      </c>
      <c r="F11" s="36">
        <f t="shared" si="18"/>
        <v>0</v>
      </c>
      <c r="G11" s="36">
        <f t="shared" si="18"/>
        <v>0</v>
      </c>
      <c r="H11" s="36">
        <f t="shared" si="18"/>
        <v>0</v>
      </c>
      <c r="I11" s="36">
        <f t="shared" si="18"/>
        <v>0</v>
      </c>
      <c r="J11" s="36">
        <f t="shared" si="18"/>
        <v>4</v>
      </c>
      <c r="K11" s="36">
        <f t="shared" si="18"/>
        <v>0</v>
      </c>
      <c r="L11" s="36">
        <f t="shared" si="18"/>
        <v>0</v>
      </c>
      <c r="M11" s="36">
        <f t="shared" si="18"/>
        <v>0</v>
      </c>
      <c r="N11" s="36">
        <f t="shared" si="18"/>
        <v>0</v>
      </c>
      <c r="O11" s="36">
        <f t="shared" si="18"/>
        <v>1</v>
      </c>
      <c r="P11" s="36">
        <f t="shared" si="18"/>
        <v>0</v>
      </c>
      <c r="Q11" s="36">
        <f t="shared" si="18"/>
        <v>3</v>
      </c>
      <c r="R11" s="36">
        <f t="shared" si="18"/>
        <v>0</v>
      </c>
      <c r="S11" s="36">
        <f t="shared" si="18"/>
        <v>1</v>
      </c>
      <c r="T11" s="39"/>
      <c r="U11" s="36">
        <f t="shared" ref="U11:X11" si="19">COUNTIF($AN11:$EB11,U$2)</f>
        <v>2</v>
      </c>
      <c r="V11" s="36">
        <f t="shared" si="19"/>
        <v>0</v>
      </c>
      <c r="W11" s="36">
        <f t="shared" si="19"/>
        <v>0</v>
      </c>
      <c r="X11" s="36">
        <f t="shared" si="19"/>
        <v>5</v>
      </c>
      <c r="Y11" s="39"/>
      <c r="Z11" s="40">
        <f>'01 - T7'!$N$9+'02 - CN'!$N$9+'03 - T2'!$N$9+'04 - T3'!$N$9+'05 - T4'!$N$9+'06 - T5'!$N$9+'07 - T6'!$N$9+'08 - T7'!$N$9+'09 - CN'!$N$9+'10 - T2'!$N$9+'11 - T3'!$N$9+'12 - T4'!$N$9+'13 - T5'!$N$9+'14 - T6'!$N$9+'15 - T7'!$N$9+'16 - CN'!$N$9+'17 - T2'!$N$9+'18 - T3'!$N$9+'19 - T4'!$N$9+'20 - T5'!$N$9+'21 - T6'!$N$9+'22 - T7'!$N$9+'23 - CN'!$N$9+'24 - T2'!$N$9+'25 - T3'!$N$9+'26 - T4'!$N$9+'27 - T5'!$N$9+'28 - T6'!$N$9+'29 - T7'!$N$9+'30 - CN'!$N$9+'31 - T2'!$N$9</f>
        <v>18</v>
      </c>
      <c r="AA11" s="41">
        <f t="shared" si="8"/>
        <v>0.5806451613</v>
      </c>
      <c r="AB11" s="40">
        <f t="shared" si="9"/>
        <v>21</v>
      </c>
      <c r="AC11" s="39"/>
      <c r="AD11" s="39"/>
      <c r="AE11" s="39"/>
      <c r="AF11" s="39"/>
      <c r="AG11" s="39"/>
      <c r="AH11" s="39"/>
      <c r="AI11" s="39"/>
      <c r="AJ11" s="39"/>
      <c r="AK11" s="39"/>
      <c r="AL11" s="39"/>
      <c r="AM11" s="39"/>
      <c r="AN11" s="42" t="str">
        <f>'01 - T7'!$E$9</f>
        <v/>
      </c>
      <c r="AO11" s="42" t="str">
        <f>'01 - T7'!$G$9</f>
        <v/>
      </c>
      <c r="AP11" s="42" t="str">
        <f>'01 - T7'!$I$9</f>
        <v/>
      </c>
      <c r="AQ11" s="42" t="str">
        <f>'02 - CN'!$E$9</f>
        <v/>
      </c>
      <c r="AR11" s="42" t="str">
        <f>'02 - CN'!$G$9</f>
        <v/>
      </c>
      <c r="AS11" s="42" t="str">
        <f>'02 - CN'!$I$9</f>
        <v/>
      </c>
      <c r="AT11" s="39" t="str">
        <f>'03 - T2'!$E$9</f>
        <v>TRỐNG LỊCH</v>
      </c>
      <c r="AU11" s="42" t="str">
        <f>'03 - T2'!$G$9</f>
        <v/>
      </c>
      <c r="AV11" s="42" t="str">
        <f>'03 - T2'!$I$9</f>
        <v/>
      </c>
      <c r="AW11" s="39" t="str">
        <f>'04 - T3'!$E$9</f>
        <v>TRỐNG LỊCH</v>
      </c>
      <c r="AX11" s="42" t="str">
        <f>'04 - T3'!$G$9</f>
        <v/>
      </c>
      <c r="AY11" s="42" t="str">
        <f>'04 - T3'!$I$9</f>
        <v/>
      </c>
      <c r="AZ11" s="39" t="str">
        <f>'05 - T4'!$E$9</f>
        <v>TÀI XẾ NGHỈ</v>
      </c>
      <c r="BA11" s="42" t="str">
        <f>'05 - T4'!$G$9</f>
        <v/>
      </c>
      <c r="BB11" s="42" t="str">
        <f>'05 - T4'!$I$9</f>
        <v/>
      </c>
      <c r="BC11" s="39" t="str">
        <f>'06 - T5'!$E$9</f>
        <v>HDVL</v>
      </c>
      <c r="BD11" s="42" t="str">
        <f>'06 - T5'!$G$9</f>
        <v/>
      </c>
      <c r="BE11" s="42" t="str">
        <f>'06 - T5'!$I$9</f>
        <v/>
      </c>
      <c r="BF11" s="39" t="str">
        <f>'07 - T6'!$E$9</f>
        <v>Hoàng Mạnh Thắng</v>
      </c>
      <c r="BG11" s="42" t="str">
        <f>'07 - T6'!$G$9</f>
        <v/>
      </c>
      <c r="BH11" s="42" t="str">
        <f>'07 - T6'!$I$9</f>
        <v/>
      </c>
      <c r="BI11" s="42" t="str">
        <f>'08 - T7'!$E$9</f>
        <v/>
      </c>
      <c r="BJ11" s="42" t="str">
        <f>'08 - T7'!$G$9</f>
        <v/>
      </c>
      <c r="BK11" s="42" t="str">
        <f>'08 - T7'!$I$9</f>
        <v/>
      </c>
      <c r="BL11" s="42" t="str">
        <f>'09 - CN'!$E$9</f>
        <v>TÀI XẾ NGHỈ</v>
      </c>
      <c r="BM11" s="42" t="str">
        <f>'09 - CN'!$G$9</f>
        <v/>
      </c>
      <c r="BN11" s="42" t="str">
        <f>'09 - CN'!$I$9</f>
        <v/>
      </c>
      <c r="BO11" s="42" t="str">
        <f>'10 - T2'!$E$9</f>
        <v>Hoàng Mạnh Thắng</v>
      </c>
      <c r="BP11" s="42" t="str">
        <f>'10 - T2'!$G$9</f>
        <v>Khai Anh</v>
      </c>
      <c r="BQ11" s="42" t="str">
        <f>'10 - T2'!$I$9</f>
        <v/>
      </c>
      <c r="BR11" s="42" t="str">
        <f>'11 - T3'!$E$9</f>
        <v>Thuận An</v>
      </c>
      <c r="BS11" s="42" t="str">
        <f>'11 - T3'!$G$9</f>
        <v/>
      </c>
      <c r="BT11" s="42" t="str">
        <f>'11 - T3'!$I$9</f>
        <v/>
      </c>
      <c r="BU11" s="42" t="str">
        <f>'12 - T4'!$E$9</f>
        <v>Khai Anh</v>
      </c>
      <c r="BV11" s="42" t="str">
        <f>'12 - T4'!$G$9</f>
        <v/>
      </c>
      <c r="BW11" s="42" t="str">
        <f>'12 - T4'!$I$9</f>
        <v/>
      </c>
      <c r="BX11" s="42" t="str">
        <f>'13 - T5'!$E$9</f>
        <v>Khai Anh</v>
      </c>
      <c r="BY11" s="42" t="str">
        <f>'13 - T5'!$G$9</f>
        <v/>
      </c>
      <c r="BZ11" s="42" t="str">
        <f>'13 - T5'!$I$9</f>
        <v/>
      </c>
      <c r="CA11" s="42" t="str">
        <f>'14 - T6'!$E$9</f>
        <v>Khai Anh</v>
      </c>
      <c r="CB11" s="42" t="str">
        <f>'14 - T6'!$G$9</f>
        <v/>
      </c>
      <c r="CC11" s="42" t="str">
        <f>'14 - T6'!$I$9</f>
        <v/>
      </c>
      <c r="CD11" s="42" t="str">
        <f>'15 - T7'!$E$9</f>
        <v/>
      </c>
      <c r="CE11" s="42" t="str">
        <f>'15 - T7'!$G$9</f>
        <v/>
      </c>
      <c r="CF11" s="42" t="str">
        <f>'15 - T7'!$I$9</f>
        <v/>
      </c>
      <c r="CG11" s="42" t="str">
        <f>'16 - CN'!$E$9</f>
        <v>Khai Anh</v>
      </c>
      <c r="CH11" s="42" t="str">
        <f>'16 - CN'!$G$9</f>
        <v/>
      </c>
      <c r="CI11" s="42" t="str">
        <f>'16 - CN'!$I$9</f>
        <v/>
      </c>
      <c r="CJ11" s="42" t="str">
        <f>'17 - T2'!$E$9</f>
        <v>Khai Anh</v>
      </c>
      <c r="CK11" s="42" t="str">
        <f>'17 - T2'!$G$9</f>
        <v/>
      </c>
      <c r="CL11" s="42" t="str">
        <f>'17 - T2'!$I$9</f>
        <v/>
      </c>
      <c r="CM11" s="42" t="str">
        <f>'18 - T3'!$E$9</f>
        <v>Khai Anh</v>
      </c>
      <c r="CN11" s="42" t="str">
        <f>'18 - T3'!$G$9</f>
        <v/>
      </c>
      <c r="CO11" s="42" t="str">
        <f>'18 - T3'!$I$9</f>
        <v/>
      </c>
      <c r="CP11" s="42" t="str">
        <f>'19 - T4'!$E$9</f>
        <v>RICO</v>
      </c>
      <c r="CQ11" s="42" t="str">
        <f>'19 - T4'!$G$9</f>
        <v/>
      </c>
      <c r="CR11" s="42" t="str">
        <f>'19 - T4'!$I$9</f>
        <v/>
      </c>
      <c r="CS11" s="42" t="str">
        <f>'20 - T5'!$E$9</f>
        <v>Khai Anh</v>
      </c>
      <c r="CT11" s="42" t="str">
        <f>'20 - T5'!$G$9</f>
        <v/>
      </c>
      <c r="CU11" s="42" t="str">
        <f>'20 - T5'!$I$9</f>
        <v/>
      </c>
      <c r="CV11" s="42" t="str">
        <f>'21 - T6'!$E$9</f>
        <v>Khai Anh</v>
      </c>
      <c r="CW11" s="42" t="str">
        <f>'21 - T6'!$G$9</f>
        <v/>
      </c>
      <c r="CX11" s="42" t="str">
        <f>'21 - T6'!$I$9</f>
        <v/>
      </c>
      <c r="CY11" s="42" t="str">
        <f>'22 - T7'!$E$9</f>
        <v>TÀI XẾ NGHỈ</v>
      </c>
      <c r="CZ11" s="42" t="str">
        <f>'22 - T7'!$G$9</f>
        <v/>
      </c>
      <c r="DA11" s="42" t="str">
        <f>'22 - T7'!$I$9</f>
        <v/>
      </c>
      <c r="DB11" s="42" t="str">
        <f>'23 - CN'!$E$9</f>
        <v>TÀI XẾ NGHỈ</v>
      </c>
      <c r="DC11" s="42" t="str">
        <f>'23 - CN'!$G$9</f>
        <v/>
      </c>
      <c r="DD11" s="42" t="str">
        <f>'23 - CN'!$I$9</f>
        <v/>
      </c>
      <c r="DE11" s="42" t="str">
        <f>'24 - T2'!$E$9</f>
        <v>Thuận An</v>
      </c>
      <c r="DF11" s="42" t="str">
        <f>'24 - T2'!$G$9</f>
        <v/>
      </c>
      <c r="DG11" s="42" t="str">
        <f>'24 - T2'!$I$9</f>
        <v/>
      </c>
      <c r="DH11" s="42" t="str">
        <f>'25 - T3'!$E$9</f>
        <v>Khai Anh</v>
      </c>
      <c r="DI11" s="42" t="str">
        <f>'25 - T3'!$G$9</f>
        <v/>
      </c>
      <c r="DJ11" s="42" t="str">
        <f>'25 - T3'!$I$9</f>
        <v/>
      </c>
      <c r="DK11" s="42" t="str">
        <f>'26 - T4'!$E$9</f>
        <v>Khai Anh</v>
      </c>
      <c r="DL11" s="42" t="str">
        <f>'26 - T4'!$G$9</f>
        <v/>
      </c>
      <c r="DM11" s="42" t="str">
        <f>'26 - T4'!$I$9</f>
        <v/>
      </c>
      <c r="DN11" s="42" t="str">
        <f>'27 - T5'!$E$9</f>
        <v>Hoàng Mạnh Thắng</v>
      </c>
      <c r="DO11" s="42" t="str">
        <f>'27 - T5'!$G$9</f>
        <v>Thuận An</v>
      </c>
      <c r="DP11" s="42" t="str">
        <f>'27 - T5'!$I$9</f>
        <v/>
      </c>
      <c r="DQ11" s="42" t="str">
        <f>'28 - T6'!$E$9</f>
        <v>Thuận An</v>
      </c>
      <c r="DR11" s="42" t="str">
        <f>'28 - T6'!$G$9</f>
        <v/>
      </c>
      <c r="DS11" s="42" t="str">
        <f>'28 - T6'!$I$9</f>
        <v/>
      </c>
      <c r="DT11" s="42" t="str">
        <f>'29 - T7'!$E$9</f>
        <v>TÀI XẾ NGHỈ</v>
      </c>
      <c r="DU11" s="42" t="str">
        <f>'29 - T7'!$G$9</f>
        <v/>
      </c>
      <c r="DV11" s="42" t="str">
        <f>'29 - T7'!$I$9</f>
        <v/>
      </c>
      <c r="DW11" s="42" t="str">
        <f>'30 - CN'!$E$9</f>
        <v/>
      </c>
      <c r="DX11" s="42" t="str">
        <f>'30 - CN'!$G$9</f>
        <v/>
      </c>
      <c r="DY11" s="42" t="str">
        <f>'30 - CN'!$I$9</f>
        <v/>
      </c>
      <c r="DZ11" s="42" t="str">
        <f>'31 - T2'!$E$9</f>
        <v/>
      </c>
      <c r="EA11" s="42" t="str">
        <f>'31 - T2'!$G$9</f>
        <v/>
      </c>
      <c r="EB11" s="42" t="str">
        <f>'31 - T2'!$I$9</f>
        <v/>
      </c>
    </row>
    <row r="12" ht="38.25" customHeight="1">
      <c r="A12" s="43">
        <v>8.0</v>
      </c>
      <c r="B12" s="37" t="s">
        <v>70</v>
      </c>
      <c r="C12" s="44">
        <f t="shared" si="5"/>
        <v>21</v>
      </c>
      <c r="D12" s="43">
        <f t="shared" ref="D12:S12" si="20">COUNTIF($AN12:$EB12,D$2)</f>
        <v>11</v>
      </c>
      <c r="E12" s="43">
        <f t="shared" si="20"/>
        <v>0</v>
      </c>
      <c r="F12" s="43">
        <f t="shared" si="20"/>
        <v>3</v>
      </c>
      <c r="G12" s="43">
        <f t="shared" si="20"/>
        <v>0</v>
      </c>
      <c r="H12" s="43">
        <f t="shared" si="20"/>
        <v>0</v>
      </c>
      <c r="I12" s="43">
        <f t="shared" si="20"/>
        <v>0</v>
      </c>
      <c r="J12" s="43">
        <f t="shared" si="20"/>
        <v>3</v>
      </c>
      <c r="K12" s="43">
        <f t="shared" si="20"/>
        <v>0</v>
      </c>
      <c r="L12" s="43">
        <f t="shared" si="20"/>
        <v>0</v>
      </c>
      <c r="M12" s="43">
        <f t="shared" si="20"/>
        <v>2</v>
      </c>
      <c r="N12" s="43">
        <f t="shared" si="20"/>
        <v>0</v>
      </c>
      <c r="O12" s="43">
        <f t="shared" si="20"/>
        <v>0</v>
      </c>
      <c r="P12" s="43">
        <f t="shared" si="20"/>
        <v>0</v>
      </c>
      <c r="Q12" s="43">
        <f t="shared" si="20"/>
        <v>0</v>
      </c>
      <c r="R12" s="43">
        <f t="shared" si="20"/>
        <v>0</v>
      </c>
      <c r="S12" s="43">
        <f t="shared" si="20"/>
        <v>2</v>
      </c>
      <c r="T12" s="39"/>
      <c r="U12" s="43">
        <f t="shared" ref="U12:X12" si="21">COUNTIF($AN12:$EB12,U$2)</f>
        <v>0</v>
      </c>
      <c r="V12" s="43">
        <f t="shared" si="21"/>
        <v>1</v>
      </c>
      <c r="W12" s="43">
        <f t="shared" si="21"/>
        <v>0</v>
      </c>
      <c r="X12" s="43">
        <f t="shared" si="21"/>
        <v>4</v>
      </c>
      <c r="Y12" s="39"/>
      <c r="Z12" s="45">
        <f>'01 - T7'!$N$10+'02 - CN'!$N$10+'03 - T2'!$N$10+'04 - T3'!$N$10+'05 - T4'!$N$10+'06 - T5'!$N$10+'07 - T6'!$N$10+'08 - T7'!$N$10+'09 - CN'!$N$10+'10 - T2'!$N$10+'11 - T3'!$N$10+'12 - T4'!$N$10+'13 - T5'!$N$10+'14 - T6'!$N$10+'15 - T7'!$N$10+'16 - CN'!$N$10+'17 - T2'!$N$10+'18 - T3'!$N$10+'19 - T4'!$N$10+'20 - T5'!$N$10+'21 - T6'!$N$10+'22 - T7'!$N$10+'23 - CN'!$N$10+'24 - T2'!$N$10+'25 - T3'!$N$10+'26 - T4'!$N$10+'27 - T5'!$N$10+'28 - T6'!$N$10+'29 - T7'!$N$10+'30 - CN'!$N$10+'31 - T2'!$N$10</f>
        <v>21</v>
      </c>
      <c r="AA12" s="46">
        <f t="shared" si="8"/>
        <v>0.6774193548</v>
      </c>
      <c r="AB12" s="45">
        <f t="shared" si="9"/>
        <v>19</v>
      </c>
      <c r="AC12" s="39"/>
      <c r="AD12" s="39"/>
      <c r="AE12" s="39"/>
      <c r="AF12" s="39"/>
      <c r="AG12" s="39"/>
      <c r="AH12" s="39"/>
      <c r="AI12" s="39"/>
      <c r="AJ12" s="39"/>
      <c r="AK12" s="39"/>
      <c r="AL12" s="39"/>
      <c r="AM12" s="39"/>
      <c r="AN12" s="39" t="str">
        <f>'01 - T7'!$E$10</f>
        <v>TÀI XẾ NGHỈ</v>
      </c>
      <c r="AO12" s="42" t="str">
        <f>'01 - T7'!$G$10</f>
        <v/>
      </c>
      <c r="AP12" s="42" t="str">
        <f>'01 - T7'!$I$10</f>
        <v/>
      </c>
      <c r="AQ12" s="39" t="str">
        <f>'02 - CN'!$E$10</f>
        <v>TÀI XẾ NGHỈ</v>
      </c>
      <c r="AR12" s="42" t="str">
        <f>'02 - CN'!$G$10</f>
        <v/>
      </c>
      <c r="AS12" s="42" t="str">
        <f>'02 - CN'!$I$10</f>
        <v/>
      </c>
      <c r="AT12" s="39" t="str">
        <f>'03 - T2'!$E$10</f>
        <v>TÀI XẾ NGHỈ</v>
      </c>
      <c r="AU12" s="42" t="str">
        <f>'03 - T2'!$G$10</f>
        <v/>
      </c>
      <c r="AV12" s="42" t="str">
        <f>'03 - T2'!$I$10</f>
        <v/>
      </c>
      <c r="AW12" s="39" t="str">
        <f>'04 - T3'!$E$10</f>
        <v>TÀI XẾ NGHỈ</v>
      </c>
      <c r="AX12" s="42" t="str">
        <f>'04 - T3'!$G$10</f>
        <v/>
      </c>
      <c r="AY12" s="42" t="str">
        <f>'04 - T3'!$I$10</f>
        <v/>
      </c>
      <c r="AZ12" s="42" t="str">
        <f>'05 - T4'!$E$10</f>
        <v/>
      </c>
      <c r="BA12" s="42" t="str">
        <f>'05 - T4'!$G$10</f>
        <v/>
      </c>
      <c r="BB12" s="42" t="str">
        <f>'05 - T4'!$I$10</f>
        <v/>
      </c>
      <c r="BC12" s="39" t="str">
        <f>'06 - T5'!$E$10</f>
        <v>HDVL</v>
      </c>
      <c r="BD12" s="42" t="str">
        <f>'06 - T5'!$G$10</f>
        <v/>
      </c>
      <c r="BE12" s="42" t="str">
        <f>'06 - T5'!$I$10</f>
        <v/>
      </c>
      <c r="BF12" s="39" t="str">
        <f>'07 - T6'!$E$10</f>
        <v>Khai Anh</v>
      </c>
      <c r="BG12" s="42" t="str">
        <f>'07 - T6'!$G$10</f>
        <v/>
      </c>
      <c r="BH12" s="42" t="str">
        <f>'07 - T6'!$I$10</f>
        <v/>
      </c>
      <c r="BI12" s="42" t="str">
        <f>'08 - T7'!$E$10</f>
        <v>HDVL</v>
      </c>
      <c r="BJ12" s="42" t="str">
        <f>'08 - T7'!$G$10</f>
        <v/>
      </c>
      <c r="BK12" s="42" t="str">
        <f>'08 - T7'!$I$10</f>
        <v/>
      </c>
      <c r="BL12" s="42" t="str">
        <f>'09 - CN'!$E$10</f>
        <v>Khai Anh</v>
      </c>
      <c r="BM12" s="42" t="str">
        <f>'09 - CN'!$G$10</f>
        <v/>
      </c>
      <c r="BN12" s="42" t="str">
        <f>'09 - CN'!$I$10</f>
        <v/>
      </c>
      <c r="BO12" s="42" t="str">
        <f>'10 - T2'!$E$10</f>
        <v>Khai Anh</v>
      </c>
      <c r="BP12" s="42" t="str">
        <f>'10 - T2'!$G$10</f>
        <v/>
      </c>
      <c r="BQ12" s="42" t="str">
        <f>'10 - T2'!$I$10</f>
        <v/>
      </c>
      <c r="BR12" s="42" t="str">
        <f>'11 - T3'!$E$10</f>
        <v>Khai Anh</v>
      </c>
      <c r="BS12" s="42" t="str">
        <f>'11 - T3'!$G$10</f>
        <v/>
      </c>
      <c r="BT12" s="42" t="str">
        <f>'11 - T3'!$I$10</f>
        <v/>
      </c>
      <c r="BU12" s="42" t="str">
        <f>'12 - T4'!$E$10</f>
        <v>Thuận An</v>
      </c>
      <c r="BV12" s="42" t="str">
        <f>'12 - T4'!$G$10</f>
        <v/>
      </c>
      <c r="BW12" s="42" t="str">
        <f>'12 - T4'!$I$10</f>
        <v/>
      </c>
      <c r="BX12" s="42" t="str">
        <f>'13 - T5'!$E$10</f>
        <v>Emivest</v>
      </c>
      <c r="BY12" s="42" t="str">
        <f>'13 - T5'!$G$10</f>
        <v/>
      </c>
      <c r="BZ12" s="42" t="str">
        <f>'13 - T5'!$I$10</f>
        <v/>
      </c>
      <c r="CA12" s="42" t="str">
        <f>'14 - T6'!$E$10</f>
        <v>Emivest</v>
      </c>
      <c r="CB12" s="42" t="str">
        <f>'14 - T6'!$G$10</f>
        <v/>
      </c>
      <c r="CC12" s="42" t="str">
        <f>'14 - T6'!$I$10</f>
        <v/>
      </c>
      <c r="CD12" s="42" t="str">
        <f>'15 - T7'!$E$10</f>
        <v/>
      </c>
      <c r="CE12" s="42" t="str">
        <f>'15 - T7'!$G$10</f>
        <v/>
      </c>
      <c r="CF12" s="42" t="str">
        <f>'15 - T7'!$I$10</f>
        <v/>
      </c>
      <c r="CG12" s="42" t="str">
        <f>'16 - CN'!$E$10</f>
        <v>Thuận An</v>
      </c>
      <c r="CH12" s="42" t="str">
        <f>'16 - CN'!$G$10</f>
        <v/>
      </c>
      <c r="CI12" s="42" t="str">
        <f>'16 - CN'!$I$10</f>
        <v/>
      </c>
      <c r="CJ12" s="42" t="str">
        <f>'17 - T2'!$E$10</f>
        <v>Khai Anh</v>
      </c>
      <c r="CK12" s="42" t="str">
        <f>'17 - T2'!$G$10</f>
        <v/>
      </c>
      <c r="CL12" s="42" t="str">
        <f>'17 - T2'!$I$10</f>
        <v/>
      </c>
      <c r="CM12" s="42" t="str">
        <f>'18 - T3'!$E$10</f>
        <v>Khai Anh</v>
      </c>
      <c r="CN12" s="42" t="str">
        <f>'18 - T3'!$G$10</f>
        <v/>
      </c>
      <c r="CO12" s="42" t="str">
        <f>'18 - T3'!$I$10</f>
        <v/>
      </c>
      <c r="CP12" s="42" t="str">
        <f>'19 - T4'!$E$10</f>
        <v>Khai Anh</v>
      </c>
      <c r="CQ12" s="42" t="str">
        <f>'19 - T4'!$G$10</f>
        <v/>
      </c>
      <c r="CR12" s="42" t="str">
        <f>'19 - T4'!$I$10</f>
        <v/>
      </c>
      <c r="CS12" s="42" t="str">
        <f>'20 - T5'!$E$10</f>
        <v>Khai Anh</v>
      </c>
      <c r="CT12" s="42" t="str">
        <f>'20 - T5'!$G$10</f>
        <v/>
      </c>
      <c r="CU12" s="42" t="str">
        <f>'20 - T5'!$I$10</f>
        <v/>
      </c>
      <c r="CV12" s="42" t="str">
        <f>'21 - T6'!$E$10</f>
        <v>Khai Anh</v>
      </c>
      <c r="CW12" s="42" t="str">
        <f>'21 - T6'!$G$10</f>
        <v/>
      </c>
      <c r="CX12" s="42" t="str">
        <f>'21 - T6'!$I$10</f>
        <v/>
      </c>
      <c r="CY12" s="42" t="str">
        <f>'22 - T7'!$E$10</f>
        <v/>
      </c>
      <c r="CZ12" s="42" t="str">
        <f>'22 - T7'!$G$10</f>
        <v/>
      </c>
      <c r="DA12" s="42" t="str">
        <f>'22 - T7'!$I$10</f>
        <v/>
      </c>
      <c r="DB12" s="42" t="str">
        <f>'23 - CN'!$E$10</f>
        <v>Khai Anh</v>
      </c>
      <c r="DC12" s="42" t="str">
        <f>'23 - CN'!$G$10</f>
        <v/>
      </c>
      <c r="DD12" s="42" t="str">
        <f>'23 - CN'!$I$10</f>
        <v/>
      </c>
      <c r="DE12" s="42" t="str">
        <f>'24 - T2'!$E$10</f>
        <v>Vưu Đức Phát</v>
      </c>
      <c r="DF12" s="42" t="str">
        <f>'24 - T2'!$G$10</f>
        <v/>
      </c>
      <c r="DG12" s="42" t="str">
        <f>'24 - T2'!$I$10</f>
        <v/>
      </c>
      <c r="DH12" s="42" t="str">
        <f>'25 - T3'!$E$10</f>
        <v>Vưu Đức Phát</v>
      </c>
      <c r="DI12" s="42" t="str">
        <f>'25 - T3'!$G$10</f>
        <v/>
      </c>
      <c r="DJ12" s="42" t="str">
        <f>'25 - T3'!$I$10</f>
        <v/>
      </c>
      <c r="DK12" s="42" t="str">
        <f>'26 - T4'!$E$10</f>
        <v>Khai Anh</v>
      </c>
      <c r="DL12" s="42" t="str">
        <f>'26 - T4'!$G$10</f>
        <v/>
      </c>
      <c r="DM12" s="42" t="str">
        <f>'26 - T4'!$I$10</f>
        <v/>
      </c>
      <c r="DN12" s="42" t="str">
        <f>'27 - T5'!$E$10</f>
        <v>CHUYỂN ĐIỂM</v>
      </c>
      <c r="DO12" s="42" t="str">
        <f>'27 - T5'!$G$10</f>
        <v/>
      </c>
      <c r="DP12" s="42" t="str">
        <f>'27 - T5'!$I$10</f>
        <v/>
      </c>
      <c r="DQ12" s="42" t="str">
        <f>'28 - T6'!$E$10</f>
        <v>Vưu Đức Phát</v>
      </c>
      <c r="DR12" s="42" t="str">
        <f>'28 - T6'!$G$10</f>
        <v/>
      </c>
      <c r="DS12" s="42" t="str">
        <f>'28 - T6'!$I$10</f>
        <v/>
      </c>
      <c r="DT12" s="42" t="str">
        <f>'29 - T7'!$E$10</f>
        <v>Thuận An</v>
      </c>
      <c r="DU12" s="42" t="str">
        <f>'29 - T7'!$G$10</f>
        <v/>
      </c>
      <c r="DV12" s="42" t="str">
        <f>'29 - T7'!$I$10</f>
        <v/>
      </c>
      <c r="DW12" s="42" t="str">
        <f>'30 - CN'!$E$10</f>
        <v/>
      </c>
      <c r="DX12" s="42" t="str">
        <f>'30 - CN'!$G$10</f>
        <v/>
      </c>
      <c r="DY12" s="42" t="str">
        <f>'30 - CN'!$I$10</f>
        <v/>
      </c>
      <c r="DZ12" s="42" t="str">
        <f>'31 - T2'!$E$10</f>
        <v/>
      </c>
      <c r="EA12" s="42" t="str">
        <f>'31 - T2'!$G$10</f>
        <v/>
      </c>
      <c r="EB12" s="42" t="str">
        <f>'31 - T2'!$I$10</f>
        <v/>
      </c>
    </row>
    <row r="13" ht="38.25" customHeight="1">
      <c r="A13" s="36">
        <v>9.0</v>
      </c>
      <c r="B13" s="37" t="s">
        <v>71</v>
      </c>
      <c r="C13" s="38">
        <f t="shared" si="5"/>
        <v>30</v>
      </c>
      <c r="D13" s="36">
        <f t="shared" ref="D13:S13" si="22">COUNTIF($AN13:$EB13,D$2)</f>
        <v>16</v>
      </c>
      <c r="E13" s="36">
        <f t="shared" si="22"/>
        <v>1</v>
      </c>
      <c r="F13" s="36">
        <f t="shared" si="22"/>
        <v>1</v>
      </c>
      <c r="G13" s="36">
        <f t="shared" si="22"/>
        <v>0</v>
      </c>
      <c r="H13" s="36">
        <f t="shared" si="22"/>
        <v>0</v>
      </c>
      <c r="I13" s="36">
        <f t="shared" si="22"/>
        <v>0</v>
      </c>
      <c r="J13" s="36">
        <f t="shared" si="22"/>
        <v>3</v>
      </c>
      <c r="K13" s="36">
        <f t="shared" si="22"/>
        <v>0</v>
      </c>
      <c r="L13" s="36">
        <f t="shared" si="22"/>
        <v>0</v>
      </c>
      <c r="M13" s="36">
        <f t="shared" si="22"/>
        <v>2</v>
      </c>
      <c r="N13" s="36">
        <f t="shared" si="22"/>
        <v>0</v>
      </c>
      <c r="O13" s="36">
        <f t="shared" si="22"/>
        <v>0</v>
      </c>
      <c r="P13" s="36">
        <f t="shared" si="22"/>
        <v>0</v>
      </c>
      <c r="Q13" s="36">
        <f t="shared" si="22"/>
        <v>4</v>
      </c>
      <c r="R13" s="36">
        <f t="shared" si="22"/>
        <v>0</v>
      </c>
      <c r="S13" s="36">
        <f t="shared" si="22"/>
        <v>3</v>
      </c>
      <c r="T13" s="39"/>
      <c r="U13" s="36">
        <f t="shared" ref="U13:X13" si="23">COUNTIF($AN13:$EB13,U$2)</f>
        <v>0</v>
      </c>
      <c r="V13" s="36">
        <f t="shared" si="23"/>
        <v>1</v>
      </c>
      <c r="W13" s="36">
        <f t="shared" si="23"/>
        <v>0</v>
      </c>
      <c r="X13" s="36">
        <f t="shared" si="23"/>
        <v>0</v>
      </c>
      <c r="Y13" s="39"/>
      <c r="Z13" s="40">
        <f>'01 - T7'!$N$11+'02 - CN'!$N$11+'03 - T2'!$N$11+'04 - T3'!$N$11+'05 - T4'!$N$11+'06 - T5'!$N$11+'07 - T6'!$N$11+'08 - T7'!$N$11+'09 - CN'!$N$11+'10 - T2'!$N$11+'11 - T3'!$N$11+'12 - T4'!$N$11+'13 - T5'!$N$11+'14 - T6'!$N$11+'15 - T7'!$N$11+'16 - CN'!$N$11+'17 - T2'!$N$11+'18 - T3'!$N$11+'19 - T4'!$N$11+'20 - T5'!$N$11+'21 - T6'!$N$11+'22 - T7'!$N$11+'23 - CN'!$N$11+'24 - T2'!$N$11+'25 - T3'!$N$11+'26 - T4'!$N$11+'27 - T5'!$N$11+'28 - T6'!$N$11+'29 - T7'!$N$11+'30 - CN'!$N$11+'31 - T2'!$N$11</f>
        <v>26</v>
      </c>
      <c r="AA13" s="41">
        <f t="shared" si="8"/>
        <v>0.8387096774</v>
      </c>
      <c r="AB13" s="40">
        <f t="shared" si="9"/>
        <v>3</v>
      </c>
      <c r="AC13" s="39"/>
      <c r="AD13" s="39"/>
      <c r="AE13" s="39"/>
      <c r="AF13" s="39"/>
      <c r="AG13" s="39"/>
      <c r="AH13" s="39"/>
      <c r="AI13" s="39"/>
      <c r="AJ13" s="39"/>
      <c r="AK13" s="39"/>
      <c r="AL13" s="39"/>
      <c r="AM13" s="39"/>
      <c r="AN13" s="39" t="str">
        <f>'01 - T7'!$E$11</f>
        <v>Hoàng Mạnh Thắng</v>
      </c>
      <c r="AO13" s="42" t="str">
        <f>'01 - T7'!$G$11</f>
        <v/>
      </c>
      <c r="AP13" s="42" t="str">
        <f>'01 - T7'!$I$11</f>
        <v/>
      </c>
      <c r="AQ13" s="39" t="str">
        <f>'02 - CN'!$E$11</f>
        <v>Hoàng Mạnh Thắng</v>
      </c>
      <c r="AR13" s="39" t="str">
        <f>'02 - CN'!$G$11</f>
        <v>Khai Anh</v>
      </c>
      <c r="AS13" s="42" t="str">
        <f>'02 - CN'!$I$11</f>
        <v/>
      </c>
      <c r="AT13" s="39" t="str">
        <f>'03 - T2'!$E$11</f>
        <v>Khai Anh</v>
      </c>
      <c r="AU13" s="42" t="str">
        <f>'03 - T2'!$G$11</f>
        <v/>
      </c>
      <c r="AV13" s="42" t="str">
        <f>'03 - T2'!$I$11</f>
        <v/>
      </c>
      <c r="AW13" s="39" t="str">
        <f>'04 - T3'!$E$11</f>
        <v>Thuận An</v>
      </c>
      <c r="AX13" s="42" t="str">
        <f>'04 - T3'!$G$11</f>
        <v/>
      </c>
      <c r="AY13" s="42" t="str">
        <f>'04 - T3'!$I$11</f>
        <v/>
      </c>
      <c r="AZ13" s="39" t="str">
        <f>'05 - T4'!$E$11</f>
        <v>HDVL</v>
      </c>
      <c r="BA13" s="39" t="str">
        <f>'05 - T4'!$G$11</f>
        <v>HDVL</v>
      </c>
      <c r="BB13" s="42" t="str">
        <f>'05 - T4'!$I$11</f>
        <v/>
      </c>
      <c r="BC13" s="39" t="str">
        <f>'06 - T5'!$E$11</f>
        <v>Khai Anh</v>
      </c>
      <c r="BD13" s="42" t="str">
        <f>'06 - T5'!$G$11</f>
        <v/>
      </c>
      <c r="BE13" s="42" t="str">
        <f>'06 - T5'!$I$11</f>
        <v/>
      </c>
      <c r="BF13" s="42" t="str">
        <f>'07 - T6'!$E$11</f>
        <v>Hoàng Mạnh Thắng</v>
      </c>
      <c r="BG13" s="42" t="str">
        <f>'07 - T6'!$G$11</f>
        <v/>
      </c>
      <c r="BH13" s="42" t="str">
        <f>'07 - T6'!$I$11</f>
        <v/>
      </c>
      <c r="BI13" s="42" t="str">
        <f>'08 - T7'!$E$11</f>
        <v>Hoàng Mạnh Thắng</v>
      </c>
      <c r="BJ13" s="42" t="str">
        <f>'08 - T7'!$G$11</f>
        <v>HDVL</v>
      </c>
      <c r="BK13" s="42" t="str">
        <f>'08 - T7'!$I$11</f>
        <v/>
      </c>
      <c r="BL13" s="42" t="str">
        <f>'09 - CN'!$E$11</f>
        <v>Khai Anh</v>
      </c>
      <c r="BM13" s="42" t="str">
        <f>'09 - CN'!$G$11</f>
        <v/>
      </c>
      <c r="BN13" s="42" t="str">
        <f>'09 - CN'!$I$11</f>
        <v/>
      </c>
      <c r="BO13" s="42" t="str">
        <f>'10 - T2'!$E$11</f>
        <v>Khai Anh</v>
      </c>
      <c r="BP13" s="42" t="str">
        <f>'10 - T2'!$G$11</f>
        <v/>
      </c>
      <c r="BQ13" s="42" t="str">
        <f>'10 - T2'!$I$11</f>
        <v/>
      </c>
      <c r="BR13" s="42" t="str">
        <f>'11 - T3'!$E$11</f>
        <v>Khai Anh</v>
      </c>
      <c r="BS13" s="42" t="str">
        <f>'11 - T3'!$G$11</f>
        <v/>
      </c>
      <c r="BT13" s="42" t="str">
        <f>'11 - T3'!$I$11</f>
        <v/>
      </c>
      <c r="BU13" s="42" t="str">
        <f>'12 - T4'!$E$11</f>
        <v>Khai Anh</v>
      </c>
      <c r="BV13" s="42" t="str">
        <f>'12 - T4'!$G$11</f>
        <v/>
      </c>
      <c r="BW13" s="42" t="str">
        <f>'12 - T4'!$I$11</f>
        <v/>
      </c>
      <c r="BX13" s="42" t="str">
        <f>'13 - T5'!$E$11</f>
        <v>Emivest</v>
      </c>
      <c r="BY13" s="42" t="str">
        <f>'13 - T5'!$G$11</f>
        <v/>
      </c>
      <c r="BZ13" s="42" t="str">
        <f>'13 - T5'!$I$11</f>
        <v/>
      </c>
      <c r="CA13" s="42" t="str">
        <f>'14 - T6'!$E$11</f>
        <v>Emivest</v>
      </c>
      <c r="CB13" s="42" t="str">
        <f>'14 - T6'!$G$11</f>
        <v>Kim Bàng</v>
      </c>
      <c r="CC13" s="42" t="str">
        <f>'14 - T6'!$I$11</f>
        <v/>
      </c>
      <c r="CD13" s="42" t="str">
        <f>'15 - T7'!$E$11</f>
        <v/>
      </c>
      <c r="CE13" s="42" t="str">
        <f>'15 - T7'!$G$11</f>
        <v/>
      </c>
      <c r="CF13" s="42" t="str">
        <f>'15 - T7'!$I$11</f>
        <v/>
      </c>
      <c r="CG13" s="42" t="str">
        <f>'16 - CN'!$E$11</f>
        <v>Khai Anh</v>
      </c>
      <c r="CH13" s="42" t="str">
        <f>'16 - CN'!$G$11</f>
        <v/>
      </c>
      <c r="CI13" s="42" t="str">
        <f>'16 - CN'!$I$11</f>
        <v/>
      </c>
      <c r="CJ13" s="42" t="str">
        <f>'17 - T2'!$E$11</f>
        <v>Khai Anh</v>
      </c>
      <c r="CK13" s="42" t="str">
        <f>'17 - T2'!$G$11</f>
        <v/>
      </c>
      <c r="CL13" s="42" t="str">
        <f>'17 - T2'!$I$11</f>
        <v/>
      </c>
      <c r="CM13" s="42" t="str">
        <f>'18 - T3'!$E$11</f>
        <v>Thuận An</v>
      </c>
      <c r="CN13" s="42" t="str">
        <f>'18 - T3'!$G$11</f>
        <v/>
      </c>
      <c r="CO13" s="42" t="str">
        <f>'18 - T3'!$I$11</f>
        <v/>
      </c>
      <c r="CP13" s="42" t="str">
        <f>'19 - T4'!$E$11</f>
        <v>Khai Anh</v>
      </c>
      <c r="CQ13" s="42" t="str">
        <f>'19 - T4'!$G$11</f>
        <v/>
      </c>
      <c r="CR13" s="42" t="str">
        <f>'19 - T4'!$I$11</f>
        <v/>
      </c>
      <c r="CS13" s="42" t="str">
        <f>'20 - T5'!$E$11</f>
        <v>Khai Anh</v>
      </c>
      <c r="CT13" s="42" t="str">
        <f>'20 - T5'!$G$11</f>
        <v/>
      </c>
      <c r="CU13" s="42" t="str">
        <f>'20 - T5'!$I$11</f>
        <v/>
      </c>
      <c r="CV13" s="42" t="str">
        <f>'21 - T6'!$E$11</f>
        <v>Khai Anh</v>
      </c>
      <c r="CW13" s="42" t="str">
        <f>'21 - T6'!$G$11</f>
        <v/>
      </c>
      <c r="CX13" s="42" t="str">
        <f>'21 - T6'!$I$11</f>
        <v/>
      </c>
      <c r="CY13" s="42" t="str">
        <f>'22 - T7'!$E$11</f>
        <v/>
      </c>
      <c r="CZ13" s="42" t="str">
        <f>'22 - T7'!$G$11</f>
        <v/>
      </c>
      <c r="DA13" s="42" t="str">
        <f>'22 - T7'!$I$11</f>
        <v/>
      </c>
      <c r="DB13" s="42" t="str">
        <f>'23 - CN'!$E$11</f>
        <v>Khai Anh</v>
      </c>
      <c r="DC13" s="42" t="str">
        <f>'23 - CN'!$G$11</f>
        <v/>
      </c>
      <c r="DD13" s="42" t="str">
        <f>'23 - CN'!$I$11</f>
        <v/>
      </c>
      <c r="DE13" s="42" t="str">
        <f>'24 - T2'!$E$11</f>
        <v>Khai Anh</v>
      </c>
      <c r="DF13" s="42" t="str">
        <f>'24 - T2'!$G$11</f>
        <v/>
      </c>
      <c r="DG13" s="42" t="str">
        <f>'24 - T2'!$I$11</f>
        <v/>
      </c>
      <c r="DH13" s="42" t="str">
        <f>'25 - T3'!$E$11</f>
        <v>CHUYỂN ĐIỂM</v>
      </c>
      <c r="DI13" s="42" t="str">
        <f>'25 - T3'!$G$11</f>
        <v/>
      </c>
      <c r="DJ13" s="42" t="str">
        <f>'25 - T3'!$I$11</f>
        <v/>
      </c>
      <c r="DK13" s="42" t="str">
        <f>'26 - T4'!$E$11</f>
        <v>Khai Anh</v>
      </c>
      <c r="DL13" s="42" t="str">
        <f>'26 - T4'!$G$11</f>
        <v/>
      </c>
      <c r="DM13" s="42" t="str">
        <f>'26 - T4'!$I$11</f>
        <v/>
      </c>
      <c r="DN13" s="42" t="str">
        <f>'27 - T5'!$E$11</f>
        <v>Thuận An</v>
      </c>
      <c r="DO13" s="42" t="str">
        <f>'27 - T5'!$G$11</f>
        <v/>
      </c>
      <c r="DP13" s="42" t="str">
        <f>'27 - T5'!$I$11</f>
        <v/>
      </c>
      <c r="DQ13" s="42" t="str">
        <f>'28 - T6'!$E$11</f>
        <v>Vưu Đức Phát</v>
      </c>
      <c r="DR13" s="42" t="str">
        <f>'28 - T6'!$G$11</f>
        <v/>
      </c>
      <c r="DS13" s="42" t="str">
        <f>'28 - T6'!$I$11</f>
        <v/>
      </c>
      <c r="DT13" s="42" t="str">
        <f>'29 - T7'!$E$11</f>
        <v>Khai Anh</v>
      </c>
      <c r="DU13" s="42" t="str">
        <f>'29 - T7'!$G$11</f>
        <v/>
      </c>
      <c r="DV13" s="42" t="str">
        <f>'29 - T7'!$I$11</f>
        <v/>
      </c>
      <c r="DW13" s="42" t="str">
        <f>'30 - CN'!$E$11</f>
        <v/>
      </c>
      <c r="DX13" s="42" t="str">
        <f>'30 - CN'!$G$11</f>
        <v/>
      </c>
      <c r="DY13" s="42" t="str">
        <f>'30 - CN'!$I$11</f>
        <v/>
      </c>
      <c r="DZ13" s="42" t="str">
        <f>'31 - T2'!$E$11</f>
        <v/>
      </c>
      <c r="EA13" s="42" t="str">
        <f>'31 - T2'!$G$11</f>
        <v/>
      </c>
      <c r="EB13" s="42" t="str">
        <f>'31 - T2'!$I$11</f>
        <v/>
      </c>
    </row>
    <row r="14" ht="38.25" customHeight="1">
      <c r="A14" s="43">
        <v>10.0</v>
      </c>
      <c r="B14" s="45" t="s">
        <v>74</v>
      </c>
      <c r="C14" s="44">
        <f t="shared" si="5"/>
        <v>27</v>
      </c>
      <c r="D14" s="43">
        <f t="shared" ref="D14:S14" si="24">COUNTIF($AN14:$EB14,D$2)</f>
        <v>14</v>
      </c>
      <c r="E14" s="43">
        <f t="shared" si="24"/>
        <v>1</v>
      </c>
      <c r="F14" s="43">
        <f t="shared" si="24"/>
        <v>0</v>
      </c>
      <c r="G14" s="43">
        <f t="shared" si="24"/>
        <v>0</v>
      </c>
      <c r="H14" s="43">
        <f t="shared" si="24"/>
        <v>0</v>
      </c>
      <c r="I14" s="43">
        <f t="shared" si="24"/>
        <v>0</v>
      </c>
      <c r="J14" s="43">
        <f t="shared" si="24"/>
        <v>1</v>
      </c>
      <c r="K14" s="43">
        <f t="shared" si="24"/>
        <v>0</v>
      </c>
      <c r="L14" s="43">
        <f t="shared" si="24"/>
        <v>0</v>
      </c>
      <c r="M14" s="43">
        <f t="shared" si="24"/>
        <v>5</v>
      </c>
      <c r="N14" s="43">
        <f t="shared" si="24"/>
        <v>0</v>
      </c>
      <c r="O14" s="43">
        <f t="shared" si="24"/>
        <v>0</v>
      </c>
      <c r="P14" s="43">
        <f t="shared" si="24"/>
        <v>0</v>
      </c>
      <c r="Q14" s="43">
        <f t="shared" si="24"/>
        <v>3</v>
      </c>
      <c r="R14" s="43">
        <f t="shared" si="24"/>
        <v>0</v>
      </c>
      <c r="S14" s="43">
        <f t="shared" si="24"/>
        <v>3</v>
      </c>
      <c r="T14" s="39"/>
      <c r="U14" s="43">
        <f t="shared" ref="U14:X14" si="25">COUNTIF($AN14:$EB14,U$2)</f>
        <v>0</v>
      </c>
      <c r="V14" s="43">
        <f t="shared" si="25"/>
        <v>2</v>
      </c>
      <c r="W14" s="43">
        <f t="shared" si="25"/>
        <v>0</v>
      </c>
      <c r="X14" s="43">
        <f t="shared" si="25"/>
        <v>2</v>
      </c>
      <c r="Y14" s="39"/>
      <c r="Z14" s="45">
        <f>'01 - T7'!$N$12+'02 - CN'!$N$12+'03 - T2'!$N$12+'04 - T3'!$N$12+'05 - T4'!$N$12+'06 - T5'!$N$12+'07 - T6'!$N$12+'08 - T7'!$N$12+'09 - CN'!$N$12+'10 - T2'!$N$12+'11 - T3'!$N$12+'12 - T4'!$N$12+'13 - T5'!$N$12+'14 - T6'!$N$12+'15 - T7'!$N$12+'16 - CN'!$N$12+'17 - T2'!$N$12+'18 - T3'!$N$12+'19 - T4'!$N$12+'20 - T5'!$N$12+'21 - T6'!$N$12+'22 - T7'!$N$12+'23 - CN'!$N$12+'24 - T2'!$N$12+'25 - T3'!$N$12+'26 - T4'!$N$12+'27 - T5'!$N$12+'28 - T6'!$N$12+'29 - T7'!$N$12+'30 - CN'!$N$12+'31 - T2'!$N$12</f>
        <v>23</v>
      </c>
      <c r="AA14" s="46">
        <f t="shared" si="8"/>
        <v>0.7419354839</v>
      </c>
      <c r="AB14" s="45">
        <f t="shared" si="9"/>
        <v>9</v>
      </c>
      <c r="AC14" s="39"/>
      <c r="AD14" s="39"/>
      <c r="AE14" s="39"/>
      <c r="AF14" s="39"/>
      <c r="AG14" s="39"/>
      <c r="AH14" s="39"/>
      <c r="AI14" s="39"/>
      <c r="AJ14" s="39"/>
      <c r="AK14" s="39"/>
      <c r="AL14" s="39"/>
      <c r="AM14" s="39"/>
      <c r="AN14" s="39" t="str">
        <f>'01 - T7'!$E$12</f>
        <v>Hoàng Mạnh Thắng</v>
      </c>
      <c r="AO14" s="42" t="str">
        <f>'01 - T7'!$G$12</f>
        <v/>
      </c>
      <c r="AP14" s="42" t="str">
        <f>'01 - T7'!$I$12</f>
        <v/>
      </c>
      <c r="AQ14" s="39" t="str">
        <f>'02 - CN'!$E$12</f>
        <v>Hoàng Mạnh Thắng</v>
      </c>
      <c r="AR14" s="39" t="str">
        <f>'02 - CN'!$G$12</f>
        <v>Hoàng Mạnh Thắng</v>
      </c>
      <c r="AS14" s="42" t="str">
        <f>'02 - CN'!$I$12</f>
        <v/>
      </c>
      <c r="AT14" s="39" t="str">
        <f>'03 - T2'!$E$12</f>
        <v>Thuận An</v>
      </c>
      <c r="AU14" s="39" t="str">
        <f>'03 - T2'!$G$12</f>
        <v>Khai Anh</v>
      </c>
      <c r="AV14" s="42" t="str">
        <f>'03 - T2'!$I$12</f>
        <v/>
      </c>
      <c r="AW14" s="42" t="str">
        <f>'04 - T3'!$E$12</f>
        <v/>
      </c>
      <c r="AX14" s="42" t="str">
        <f>'04 - T3'!$G$12</f>
        <v/>
      </c>
      <c r="AY14" s="42" t="str">
        <f>'04 - T3'!$I$12</f>
        <v/>
      </c>
      <c r="AZ14" s="39" t="str">
        <f>'05 - T4'!$E$12</f>
        <v>Khai Anh</v>
      </c>
      <c r="BA14" s="42" t="str">
        <f>'05 - T4'!$G$12</f>
        <v/>
      </c>
      <c r="BB14" s="42" t="str">
        <f>'05 - T4'!$I$12</f>
        <v/>
      </c>
      <c r="BC14" s="39" t="str">
        <f>'06 - T5'!$E$12</f>
        <v>Khai Anh</v>
      </c>
      <c r="BD14" s="42" t="str">
        <f>'06 - T5'!$G$12</f>
        <v/>
      </c>
      <c r="BE14" s="42" t="str">
        <f>'06 - T5'!$I$12</f>
        <v/>
      </c>
      <c r="BF14" s="39" t="str">
        <f>'07 - T6'!$E$12</f>
        <v>HDVL</v>
      </c>
      <c r="BG14" s="42" t="str">
        <f>'07 - T6'!$G$12</f>
        <v/>
      </c>
      <c r="BH14" s="42" t="str">
        <f>'07 - T6'!$I$12</f>
        <v/>
      </c>
      <c r="BI14" s="42" t="str">
        <f>'08 - T7'!$E$12</f>
        <v>HDVL</v>
      </c>
      <c r="BJ14" s="42" t="str">
        <f>'08 - T7'!$G$12</f>
        <v/>
      </c>
      <c r="BK14" s="42" t="str">
        <f>'08 - T7'!$I$12</f>
        <v/>
      </c>
      <c r="BL14" s="42" t="str">
        <f>'09 - CN'!$E$12</f>
        <v>Emivest</v>
      </c>
      <c r="BM14" s="42" t="str">
        <f>'09 - CN'!$G$12</f>
        <v/>
      </c>
      <c r="BN14" s="42" t="str">
        <f>'09 - CN'!$I$12</f>
        <v/>
      </c>
      <c r="BO14" s="42" t="str">
        <f>'10 - T2'!$E$12</f>
        <v>Emivest</v>
      </c>
      <c r="BP14" s="42" t="str">
        <f>'10 - T2'!$G$12</f>
        <v>Emivest</v>
      </c>
      <c r="BQ14" s="42" t="str">
        <f>'10 - T2'!$I$12</f>
        <v/>
      </c>
      <c r="BR14" s="42" t="str">
        <f>'11 - T3'!$E$12</f>
        <v>Emivest</v>
      </c>
      <c r="BS14" s="42" t="str">
        <f>'11 - T3'!$G$12</f>
        <v/>
      </c>
      <c r="BT14" s="42" t="str">
        <f>'11 - T3'!$I$12</f>
        <v/>
      </c>
      <c r="BU14" s="42" t="str">
        <f>'12 - T4'!$E$12</f>
        <v>Khai Anh</v>
      </c>
      <c r="BV14" s="42" t="str">
        <f>'12 - T4'!$G$12</f>
        <v/>
      </c>
      <c r="BW14" s="42" t="str">
        <f>'12 - T4'!$I$12</f>
        <v/>
      </c>
      <c r="BX14" s="42" t="str">
        <f>'13 - T5'!$E$12</f>
        <v>Emivest</v>
      </c>
      <c r="BY14" s="42" t="str">
        <f>'13 - T5'!$G$12</f>
        <v/>
      </c>
      <c r="BZ14" s="42" t="str">
        <f>'13 - T5'!$I$12</f>
        <v/>
      </c>
      <c r="CA14" s="42" t="str">
        <f>'14 - T6'!$E$12</f>
        <v>Khai Anh</v>
      </c>
      <c r="CB14" s="42" t="str">
        <f>'14 - T6'!$G$12</f>
        <v>Kim Bàng</v>
      </c>
      <c r="CC14" s="42" t="str">
        <f>'14 - T6'!$I$12</f>
        <v/>
      </c>
      <c r="CD14" s="42" t="str">
        <f>'15 - T7'!$E$12</f>
        <v/>
      </c>
      <c r="CE14" s="42" t="str">
        <f>'15 - T7'!$G$12</f>
        <v/>
      </c>
      <c r="CF14" s="42" t="str">
        <f>'15 - T7'!$I$12</f>
        <v/>
      </c>
      <c r="CG14" s="42" t="str">
        <f>'16 - CN'!$E$12</f>
        <v>TÀI XẾ NGHỈ</v>
      </c>
      <c r="CH14" s="42" t="str">
        <f>'16 - CN'!$G$12</f>
        <v/>
      </c>
      <c r="CI14" s="42" t="str">
        <f>'16 - CN'!$I$12</f>
        <v/>
      </c>
      <c r="CJ14" s="42" t="str">
        <f>'17 - T2'!$E$12</f>
        <v>Khai Anh</v>
      </c>
      <c r="CK14" s="42" t="str">
        <f>'17 - T2'!$G$12</f>
        <v/>
      </c>
      <c r="CL14" s="42" t="str">
        <f>'17 - T2'!$I$12</f>
        <v/>
      </c>
      <c r="CM14" s="42" t="str">
        <f>'18 - T3'!$E$12</f>
        <v>CHUYỂN ĐIỂM</v>
      </c>
      <c r="CN14" s="42" t="str">
        <f>'18 - T3'!$G$12</f>
        <v/>
      </c>
      <c r="CO14" s="42" t="str">
        <f>'18 - T3'!$I$12</f>
        <v/>
      </c>
      <c r="CP14" s="42" t="str">
        <f>'19 - T4'!$E$12</f>
        <v>CHUYỂN ĐIỂM</v>
      </c>
      <c r="CQ14" s="42" t="str">
        <f>'19 - T4'!$G$12</f>
        <v/>
      </c>
      <c r="CR14" s="42" t="str">
        <f>'19 - T4'!$I$12</f>
        <v/>
      </c>
      <c r="CS14" s="42" t="str">
        <f>'20 - T5'!$E$12</f>
        <v>Khai Anh</v>
      </c>
      <c r="CT14" s="42" t="str">
        <f>'20 - T5'!$G$12</f>
        <v/>
      </c>
      <c r="CU14" s="42" t="str">
        <f>'20 - T5'!$I$12</f>
        <v/>
      </c>
      <c r="CV14" s="42" t="str">
        <f>'21 - T6'!$E$12</f>
        <v>Khai Anh</v>
      </c>
      <c r="CW14" s="42" t="str">
        <f>'21 - T6'!$G$12</f>
        <v/>
      </c>
      <c r="CX14" s="42" t="str">
        <f>'21 - T6'!$I$12</f>
        <v/>
      </c>
      <c r="CY14" s="42" t="str">
        <f>'22 - T7'!$E$12</f>
        <v>HDVL</v>
      </c>
      <c r="CZ14" s="42" t="str">
        <f>'22 - T7'!$G$12</f>
        <v/>
      </c>
      <c r="DA14" s="42" t="str">
        <f>'22 - T7'!$I$12</f>
        <v/>
      </c>
      <c r="DB14" s="42" t="str">
        <f>'23 - CN'!$E$12</f>
        <v>Khai Anh</v>
      </c>
      <c r="DC14" s="42" t="str">
        <f>'23 - CN'!$G$12</f>
        <v/>
      </c>
      <c r="DD14" s="42" t="str">
        <f>'23 - CN'!$I$12</f>
        <v/>
      </c>
      <c r="DE14" s="42" t="str">
        <f>'24 - T2'!$E$12</f>
        <v>Khai Anh</v>
      </c>
      <c r="DF14" s="42" t="str">
        <f>'24 - T2'!$G$12</f>
        <v/>
      </c>
      <c r="DG14" s="42" t="str">
        <f>'24 - T2'!$I$12</f>
        <v/>
      </c>
      <c r="DH14" s="42" t="str">
        <f>'25 - T3'!$E$12</f>
        <v>Khai Anh</v>
      </c>
      <c r="DI14" s="42" t="str">
        <f>'25 - T3'!$G$12</f>
        <v/>
      </c>
      <c r="DJ14" s="42" t="str">
        <f>'25 - T3'!$I$12</f>
        <v/>
      </c>
      <c r="DK14" s="42" t="str">
        <f>'26 - T4'!$E$12</f>
        <v>Khai Anh</v>
      </c>
      <c r="DL14" s="42" t="str">
        <f>'26 - T4'!$G$12</f>
        <v/>
      </c>
      <c r="DM14" s="42" t="str">
        <f>'26 - T4'!$I$12</f>
        <v/>
      </c>
      <c r="DN14" s="42" t="str">
        <f>'27 - T5'!$E$12</f>
        <v>Khai Anh</v>
      </c>
      <c r="DO14" s="42" t="str">
        <f>'27 - T5'!$G$12</f>
        <v/>
      </c>
      <c r="DP14" s="42" t="str">
        <f>'27 - T5'!$I$12</f>
        <v/>
      </c>
      <c r="DQ14" s="42" t="str">
        <f>'28 - T6'!$E$12</f>
        <v>Khai Anh</v>
      </c>
      <c r="DR14" s="42" t="str">
        <f>'28 - T6'!$G$12</f>
        <v/>
      </c>
      <c r="DS14" s="42" t="str">
        <f>'28 - T6'!$I$12</f>
        <v/>
      </c>
      <c r="DT14" s="42" t="str">
        <f>'29 - T7'!$E$12</f>
        <v>TÀI XẾ NGHỈ</v>
      </c>
      <c r="DU14" s="42" t="str">
        <f>'29 - T7'!$G$12</f>
        <v/>
      </c>
      <c r="DV14" s="42" t="str">
        <f>'29 - T7'!$I$12</f>
        <v/>
      </c>
      <c r="DW14" s="42" t="str">
        <f>'30 - CN'!$E$12</f>
        <v/>
      </c>
      <c r="DX14" s="42" t="str">
        <f>'30 - CN'!$G$12</f>
        <v/>
      </c>
      <c r="DY14" s="42" t="str">
        <f>'30 - CN'!$I$12</f>
        <v/>
      </c>
      <c r="DZ14" s="42" t="str">
        <f>'31 - T2'!$E$12</f>
        <v/>
      </c>
      <c r="EA14" s="42" t="str">
        <f>'31 - T2'!$G$12</f>
        <v/>
      </c>
      <c r="EB14" s="42" t="str">
        <f>'31 - T2'!$I$12</f>
        <v/>
      </c>
    </row>
    <row r="15" ht="38.25" customHeight="1">
      <c r="A15" s="36">
        <v>11.0</v>
      </c>
      <c r="B15" s="40" t="s">
        <v>76</v>
      </c>
      <c r="C15" s="38">
        <f t="shared" si="5"/>
        <v>28</v>
      </c>
      <c r="D15" s="36">
        <f t="shared" ref="D15:S15" si="26">COUNTIF($AN15:$EB15,D$2)</f>
        <v>15</v>
      </c>
      <c r="E15" s="36">
        <f t="shared" si="26"/>
        <v>0</v>
      </c>
      <c r="F15" s="36">
        <f t="shared" si="26"/>
        <v>1</v>
      </c>
      <c r="G15" s="36">
        <f t="shared" si="26"/>
        <v>0</v>
      </c>
      <c r="H15" s="36">
        <f t="shared" si="26"/>
        <v>0</v>
      </c>
      <c r="I15" s="36">
        <f t="shared" si="26"/>
        <v>0</v>
      </c>
      <c r="J15" s="36">
        <f t="shared" si="26"/>
        <v>3</v>
      </c>
      <c r="K15" s="36">
        <f t="shared" si="26"/>
        <v>0</v>
      </c>
      <c r="L15" s="36">
        <f t="shared" si="26"/>
        <v>0</v>
      </c>
      <c r="M15" s="36">
        <f t="shared" si="26"/>
        <v>2</v>
      </c>
      <c r="N15" s="36">
        <f t="shared" si="26"/>
        <v>0</v>
      </c>
      <c r="O15" s="36">
        <f t="shared" si="26"/>
        <v>0</v>
      </c>
      <c r="P15" s="36">
        <f t="shared" si="26"/>
        <v>0</v>
      </c>
      <c r="Q15" s="36">
        <f t="shared" si="26"/>
        <v>3</v>
      </c>
      <c r="R15" s="36">
        <f t="shared" si="26"/>
        <v>0</v>
      </c>
      <c r="S15" s="36">
        <f t="shared" si="26"/>
        <v>4</v>
      </c>
      <c r="T15" s="39"/>
      <c r="U15" s="36">
        <f t="shared" ref="U15:X15" si="27">COUNTIF($AN15:$EB15,U$2)</f>
        <v>0</v>
      </c>
      <c r="V15" s="36">
        <f t="shared" si="27"/>
        <v>0</v>
      </c>
      <c r="W15" s="36">
        <f t="shared" si="27"/>
        <v>0</v>
      </c>
      <c r="X15" s="36">
        <f t="shared" si="27"/>
        <v>0</v>
      </c>
      <c r="Y15" s="39"/>
      <c r="Z15" s="40">
        <f>'01 - T7'!$N$13+'02 - CN'!$N$13+'03 - T2'!$N$13+'04 - T3'!$N$13+'05 - T4'!$N$13+'06 - T5'!$N$13+'07 - T6'!$N$13+'08 - T7'!$N$13+'09 - CN'!$N$13+'10 - T2'!$N$13+'11 - T3'!$N$13+'12 - T4'!$N$13+'13 - T5'!$N$13+'14 - T6'!$N$13+'15 - T7'!$N$13+'16 - CN'!$N$13+'17 - T2'!$N$13+'18 - T3'!$N$13+'19 - T4'!$N$13+'20 - T5'!$N$13+'21 - T6'!$N$13+'22 - T7'!$N$13+'23 - CN'!$N$13+'24 - T2'!$N$13+'25 - T3'!$N$13+'26 - T4'!$N$13+'27 - T5'!$N$13+'28 - T6'!$N$13+'29 - T7'!$N$13+'30 - CN'!$N$13+'31 - T2'!$N$13</f>
        <v>26</v>
      </c>
      <c r="AA15" s="41">
        <f t="shared" si="8"/>
        <v>0.8387096774</v>
      </c>
      <c r="AB15" s="40">
        <f t="shared" si="9"/>
        <v>8</v>
      </c>
      <c r="AC15" s="39"/>
      <c r="AD15" s="39"/>
      <c r="AE15" s="39"/>
      <c r="AF15" s="39"/>
      <c r="AG15" s="39"/>
      <c r="AH15" s="39"/>
      <c r="AI15" s="39"/>
      <c r="AJ15" s="39"/>
      <c r="AK15" s="39"/>
      <c r="AL15" s="39"/>
      <c r="AM15" s="39"/>
      <c r="AN15" s="39" t="str">
        <f>'01 - T7'!$E$13</f>
        <v>Hoàng Mạnh Thắng</v>
      </c>
      <c r="AO15" s="39" t="str">
        <f>'01 - T7'!$G$13</f>
        <v>HDVL</v>
      </c>
      <c r="AP15" s="42" t="str">
        <f>'01 - T7'!$I$13</f>
        <v/>
      </c>
      <c r="AQ15" s="39" t="str">
        <f>'02 - CN'!$E$13</f>
        <v>Khai Anh</v>
      </c>
      <c r="AR15" s="42" t="str">
        <f>'02 - CN'!$G$13</f>
        <v/>
      </c>
      <c r="AS15" s="42" t="str">
        <f>'02 - CN'!$I$13</f>
        <v/>
      </c>
      <c r="AT15" s="39" t="str">
        <f>'03 - T2'!$E$13</f>
        <v>Hoàng Mạnh Thắng</v>
      </c>
      <c r="AU15" s="42" t="str">
        <f>'03 - T2'!$G$13</f>
        <v/>
      </c>
      <c r="AV15" s="42" t="str">
        <f>'03 - T2'!$I$13</f>
        <v/>
      </c>
      <c r="AW15" s="39" t="str">
        <f>'04 - T3'!$E$13</f>
        <v>Hoàng Mạnh Thắng</v>
      </c>
      <c r="AX15" s="39" t="str">
        <f>'04 - T3'!$G$13</f>
        <v>Khai Anh</v>
      </c>
      <c r="AY15" s="42" t="str">
        <f>'04 - T3'!$I$13</f>
        <v/>
      </c>
      <c r="AZ15" s="39" t="str">
        <f>'05 - T4'!$E$13</f>
        <v>Thuận An</v>
      </c>
      <c r="BA15" s="42" t="str">
        <f>'05 - T4'!$G$13</f>
        <v/>
      </c>
      <c r="BB15" s="42" t="str">
        <f>'05 - T4'!$I$13</f>
        <v/>
      </c>
      <c r="BC15" s="39" t="str">
        <f>'06 - T5'!$E$13</f>
        <v>Khai Anh</v>
      </c>
      <c r="BD15" s="42" t="str">
        <f>'06 - T5'!$G$13</f>
        <v/>
      </c>
      <c r="BE15" s="42" t="str">
        <f>'06 - T5'!$I$13</f>
        <v/>
      </c>
      <c r="BF15" s="39" t="str">
        <f>'07 - T6'!$E$13</f>
        <v>HDVL</v>
      </c>
      <c r="BG15" s="42" t="str">
        <f>'07 - T6'!$G$13</f>
        <v/>
      </c>
      <c r="BH15" s="42" t="str">
        <f>'07 - T6'!$I$13</f>
        <v/>
      </c>
      <c r="BI15" s="42" t="str">
        <f>'08 - T7'!$E$13</f>
        <v>HDVL</v>
      </c>
      <c r="BJ15" s="42" t="str">
        <f>'08 - T7'!$G$13</f>
        <v/>
      </c>
      <c r="BK15" s="42" t="str">
        <f>'08 - T7'!$I$13</f>
        <v/>
      </c>
      <c r="BL15" s="42" t="str">
        <f>'09 - CN'!$E$13</f>
        <v/>
      </c>
      <c r="BM15" s="42" t="str">
        <f>'09 - CN'!$G$13</f>
        <v/>
      </c>
      <c r="BN15" s="42" t="str">
        <f>'09 - CN'!$I$13</f>
        <v/>
      </c>
      <c r="BO15" s="42" t="str">
        <f>'10 - T2'!$E$13</f>
        <v>Khai Anh</v>
      </c>
      <c r="BP15" s="42" t="str">
        <f>'10 - T2'!$G$13</f>
        <v/>
      </c>
      <c r="BQ15" s="42" t="str">
        <f>'10 - T2'!$I$13</f>
        <v/>
      </c>
      <c r="BR15" s="42" t="str">
        <f>'11 - T3'!$E$13</f>
        <v>Thuận An</v>
      </c>
      <c r="BS15" s="42" t="str">
        <f>'11 - T3'!$G$13</f>
        <v/>
      </c>
      <c r="BT15" s="42" t="str">
        <f>'11 - T3'!$I$13</f>
        <v/>
      </c>
      <c r="BU15" s="42" t="str">
        <f>'12 - T4'!$E$13</f>
        <v>Thuận An</v>
      </c>
      <c r="BV15" s="42" t="str">
        <f>'12 - T4'!$G$13</f>
        <v/>
      </c>
      <c r="BW15" s="42" t="str">
        <f>'12 - T4'!$I$13</f>
        <v/>
      </c>
      <c r="BX15" s="42" t="str">
        <f>'13 - T5'!$E$13</f>
        <v>Emivest</v>
      </c>
      <c r="BY15" s="42" t="str">
        <f>'13 - T5'!$G$13</f>
        <v/>
      </c>
      <c r="BZ15" s="42" t="str">
        <f>'13 - T5'!$I$13</f>
        <v/>
      </c>
      <c r="CA15" s="42" t="str">
        <f>'14 - T6'!$E$13</f>
        <v>Emivest</v>
      </c>
      <c r="CB15" s="42" t="str">
        <f>'14 - T6'!$G$13</f>
        <v/>
      </c>
      <c r="CC15" s="42" t="str">
        <f>'14 - T6'!$I$13</f>
        <v/>
      </c>
      <c r="CD15" s="42" t="str">
        <f>'15 - T7'!$E$13</f>
        <v/>
      </c>
      <c r="CE15" s="42" t="str">
        <f>'15 - T7'!$G$13</f>
        <v/>
      </c>
      <c r="CF15" s="42" t="str">
        <f>'15 - T7'!$I$13</f>
        <v/>
      </c>
      <c r="CG15" s="42" t="str">
        <f>'16 - CN'!$E$13</f>
        <v>Khai Anh</v>
      </c>
      <c r="CH15" s="42" t="str">
        <f>'16 - CN'!$G$13</f>
        <v/>
      </c>
      <c r="CI15" s="42" t="str">
        <f>'16 - CN'!$I$13</f>
        <v/>
      </c>
      <c r="CJ15" s="42" t="str">
        <f>'17 - T2'!$E$13</f>
        <v>Khai Anh</v>
      </c>
      <c r="CK15" s="42" t="str">
        <f>'17 - T2'!$G$13</f>
        <v/>
      </c>
      <c r="CL15" s="42" t="str">
        <f>'17 - T2'!$I$13</f>
        <v/>
      </c>
      <c r="CM15" s="42" t="str">
        <f>'18 - T3'!$E$13</f>
        <v>Khai Anh</v>
      </c>
      <c r="CN15" s="42" t="str">
        <f>'18 - T3'!$G$13</f>
        <v/>
      </c>
      <c r="CO15" s="42" t="str">
        <f>'18 - T3'!$I$13</f>
        <v/>
      </c>
      <c r="CP15" s="42" t="str">
        <f>'19 - T4'!$E$13</f>
        <v>Khai Anh</v>
      </c>
      <c r="CQ15" s="42" t="str">
        <f>'19 - T4'!$G$13</f>
        <v/>
      </c>
      <c r="CR15" s="42" t="str">
        <f>'19 - T4'!$I$13</f>
        <v/>
      </c>
      <c r="CS15" s="42" t="str">
        <f>'20 - T5'!$E$13</f>
        <v>Khai Anh</v>
      </c>
      <c r="CT15" s="42" t="str">
        <f>'20 - T5'!$G$13</f>
        <v/>
      </c>
      <c r="CU15" s="42" t="str">
        <f>'20 - T5'!$I$13</f>
        <v/>
      </c>
      <c r="CV15" s="42" t="str">
        <f>'21 - T6'!$E$13</f>
        <v>Khai Anh</v>
      </c>
      <c r="CW15" s="42" t="str">
        <f>'21 - T6'!$G$13</f>
        <v/>
      </c>
      <c r="CX15" s="42" t="str">
        <f>'21 - T6'!$I$13</f>
        <v/>
      </c>
      <c r="CY15" s="42" t="str">
        <f>'22 - T7'!$E$13</f>
        <v/>
      </c>
      <c r="CZ15" s="42" t="str">
        <f>'22 - T7'!$G$13</f>
        <v/>
      </c>
      <c r="DA15" s="42" t="str">
        <f>'22 - T7'!$I$13</f>
        <v/>
      </c>
      <c r="DB15" s="42" t="str">
        <f>'23 - CN'!$E$13</f>
        <v>Khai Anh</v>
      </c>
      <c r="DC15" s="42" t="str">
        <f>'23 - CN'!$G$13</f>
        <v/>
      </c>
      <c r="DD15" s="42" t="str">
        <f>'23 - CN'!$I$13</f>
        <v/>
      </c>
      <c r="DE15" s="42" t="str">
        <f>'24 - T2'!$E$13</f>
        <v>Khai Anh</v>
      </c>
      <c r="DF15" s="42" t="str">
        <f>'24 - T2'!$G$13</f>
        <v/>
      </c>
      <c r="DG15" s="42" t="str">
        <f>'24 - T2'!$I$13</f>
        <v/>
      </c>
      <c r="DH15" s="42" t="str">
        <f>'25 - T3'!$E$13</f>
        <v>Khai Anh</v>
      </c>
      <c r="DI15" s="42" t="str">
        <f>'25 - T3'!$G$13</f>
        <v/>
      </c>
      <c r="DJ15" s="42" t="str">
        <f>'25 - T3'!$I$13</f>
        <v/>
      </c>
      <c r="DK15" s="42" t="str">
        <f>'26 - T4'!$E$13</f>
        <v>Khai Anh</v>
      </c>
      <c r="DL15" s="42" t="str">
        <f>'26 - T4'!$G$13</f>
        <v/>
      </c>
      <c r="DM15" s="42" t="str">
        <f>'26 - T4'!$I$13</f>
        <v/>
      </c>
      <c r="DN15" s="42" t="str">
        <f>'27 - T5'!$E$13</f>
        <v>Khai Anh</v>
      </c>
      <c r="DO15" s="42" t="str">
        <f>'27 - T5'!$G$13</f>
        <v/>
      </c>
      <c r="DP15" s="42" t="str">
        <f>'27 - T5'!$I$13</f>
        <v/>
      </c>
      <c r="DQ15" s="42" t="str">
        <f>'28 - T6'!$E$13</f>
        <v>Vưu Đức Phát</v>
      </c>
      <c r="DR15" s="42" t="str">
        <f>'28 - T6'!$G$13</f>
        <v/>
      </c>
      <c r="DS15" s="42" t="str">
        <f>'28 - T6'!$I$13</f>
        <v/>
      </c>
      <c r="DT15" s="42" t="str">
        <f>'29 - T7'!$E$13</f>
        <v>HDVL</v>
      </c>
      <c r="DU15" s="42" t="str">
        <f>'29 - T7'!$G$13</f>
        <v/>
      </c>
      <c r="DV15" s="42" t="str">
        <f>'29 - T7'!$I$13</f>
        <v/>
      </c>
      <c r="DW15" s="42" t="str">
        <f>'30 - CN'!$E$13</f>
        <v/>
      </c>
      <c r="DX15" s="42" t="str">
        <f>'30 - CN'!$G$13</f>
        <v/>
      </c>
      <c r="DY15" s="42" t="str">
        <f>'30 - CN'!$I$13</f>
        <v/>
      </c>
      <c r="DZ15" s="42" t="str">
        <f>'31 - T2'!$E$13</f>
        <v/>
      </c>
      <c r="EA15" s="42" t="str">
        <f>'31 - T2'!$G$13</f>
        <v/>
      </c>
      <c r="EB15" s="42" t="str">
        <f>'31 - T2'!$I$13</f>
        <v/>
      </c>
    </row>
    <row r="16" ht="38.25" customHeight="1">
      <c r="A16" s="43">
        <v>12.0</v>
      </c>
      <c r="B16" s="37" t="s">
        <v>78</v>
      </c>
      <c r="C16" s="44">
        <f t="shared" si="5"/>
        <v>30</v>
      </c>
      <c r="D16" s="43">
        <f t="shared" ref="D16:S16" si="28">COUNTIF($AN16:$EB16,D$2)</f>
        <v>13</v>
      </c>
      <c r="E16" s="43">
        <f t="shared" si="28"/>
        <v>0</v>
      </c>
      <c r="F16" s="43">
        <f t="shared" si="28"/>
        <v>0</v>
      </c>
      <c r="G16" s="43">
        <f t="shared" si="28"/>
        <v>0</v>
      </c>
      <c r="H16" s="43">
        <f t="shared" si="28"/>
        <v>2</v>
      </c>
      <c r="I16" s="43">
        <f t="shared" si="28"/>
        <v>0</v>
      </c>
      <c r="J16" s="43">
        <f t="shared" si="28"/>
        <v>4</v>
      </c>
      <c r="K16" s="43">
        <f t="shared" si="28"/>
        <v>0</v>
      </c>
      <c r="L16" s="43">
        <f t="shared" si="28"/>
        <v>0</v>
      </c>
      <c r="M16" s="43">
        <f t="shared" si="28"/>
        <v>0</v>
      </c>
      <c r="N16" s="43">
        <f t="shared" si="28"/>
        <v>1</v>
      </c>
      <c r="O16" s="43">
        <f t="shared" si="28"/>
        <v>0</v>
      </c>
      <c r="P16" s="43">
        <f t="shared" si="28"/>
        <v>0</v>
      </c>
      <c r="Q16" s="43">
        <f t="shared" si="28"/>
        <v>9</v>
      </c>
      <c r="R16" s="43">
        <f t="shared" si="28"/>
        <v>0</v>
      </c>
      <c r="S16" s="43">
        <f t="shared" si="28"/>
        <v>1</v>
      </c>
      <c r="T16" s="39"/>
      <c r="U16" s="43">
        <f t="shared" ref="U16:X16" si="29">COUNTIF($AN16:$EB16,U$2)</f>
        <v>0</v>
      </c>
      <c r="V16" s="43">
        <f t="shared" si="29"/>
        <v>0</v>
      </c>
      <c r="W16" s="43">
        <f t="shared" si="29"/>
        <v>0</v>
      </c>
      <c r="X16" s="43">
        <f t="shared" si="29"/>
        <v>2</v>
      </c>
      <c r="Y16" s="39"/>
      <c r="Z16" s="45">
        <f>'01 - T7'!$N$14+'02 - CN'!$N$14+'03 - T2'!$N$14+'04 - T3'!$N$14+'05 - T4'!$N$14+'06 - T5'!$N$14+'07 - T6'!$N$14+'08 - T7'!$N$14+'09 - CN'!$N$14+'10 - T2'!$N$14+'11 - T3'!$N$14+'12 - T4'!$N$14+'13 - T5'!$N$14+'14 - T6'!$N$14+'15 - T7'!$N$14+'16 - CN'!$N$14+'17 - T2'!$N$14+'18 - T3'!$N$14+'19 - T4'!$N$14+'20 - T5'!$N$14+'21 - T6'!$N$14+'22 - T7'!$N$14+'23 - CN'!$N$14+'24 - T2'!$N$14+'25 - T3'!$N$14+'26 - T4'!$N$14+'27 - T5'!$N$14+'28 - T6'!$N$14+'29 - T7'!$N$14+'30 - CN'!$N$14+'31 - T2'!$N$14</f>
        <v>26</v>
      </c>
      <c r="AA16" s="46">
        <f t="shared" si="8"/>
        <v>0.8387096774</v>
      </c>
      <c r="AB16" s="45">
        <f t="shared" si="9"/>
        <v>3</v>
      </c>
      <c r="AC16" s="39"/>
      <c r="AD16" s="39"/>
      <c r="AE16" s="39"/>
      <c r="AF16" s="39"/>
      <c r="AG16" s="39"/>
      <c r="AH16" s="39"/>
      <c r="AI16" s="39"/>
      <c r="AJ16" s="39"/>
      <c r="AK16" s="39"/>
      <c r="AL16" s="39"/>
      <c r="AM16" s="39"/>
      <c r="AN16" s="39" t="str">
        <f>'01 - T7'!$E$14</f>
        <v>Hoàng Mạnh Thắng</v>
      </c>
      <c r="AO16" s="42" t="str">
        <f>'01 - T7'!$G$14</f>
        <v/>
      </c>
      <c r="AP16" s="42" t="str">
        <f>'01 - T7'!$I$14</f>
        <v/>
      </c>
      <c r="AQ16" s="39" t="str">
        <f>'02 - CN'!$E$14</f>
        <v>Hoàng Mạnh Thắng</v>
      </c>
      <c r="AR16" s="39" t="str">
        <f>'02 - CN'!$G$14</f>
        <v>Khai Anh</v>
      </c>
      <c r="AS16" s="42" t="str">
        <f>'02 - CN'!$I$14</f>
        <v/>
      </c>
      <c r="AT16" s="39" t="str">
        <f>'03 - T2'!$E$14</f>
        <v>Hoàng Mạnh Thắng</v>
      </c>
      <c r="AU16" s="42" t="str">
        <f>'03 - T2'!$G$14</f>
        <v/>
      </c>
      <c r="AV16" s="42" t="str">
        <f>'03 - T2'!$I$14</f>
        <v/>
      </c>
      <c r="AW16" s="39" t="str">
        <f>'04 - T3'!$E$14</f>
        <v>Hoàng Mạnh Thắng</v>
      </c>
      <c r="AX16" s="39" t="str">
        <f>'04 - T3'!$G$14</f>
        <v>Khai Anh</v>
      </c>
      <c r="AY16" s="42" t="str">
        <f>'04 - T3'!$I$14</f>
        <v/>
      </c>
      <c r="AZ16" s="39" t="str">
        <f>'05 - T4'!$E$14</f>
        <v>Khai Anh</v>
      </c>
      <c r="BA16" s="42" t="str">
        <f>'05 - T4'!$G$14</f>
        <v/>
      </c>
      <c r="BB16" s="42" t="str">
        <f>'05 - T4'!$I$14</f>
        <v/>
      </c>
      <c r="BC16" s="39" t="str">
        <f>'06 - T5'!$E$14</f>
        <v>HDVL</v>
      </c>
      <c r="BD16" s="42" t="str">
        <f>'06 - T5'!$G$14</f>
        <v/>
      </c>
      <c r="BE16" s="42" t="str">
        <f>'06 - T5'!$I$14</f>
        <v/>
      </c>
      <c r="BF16" s="39" t="str">
        <f>'07 - T6'!$E$14</f>
        <v>Hoàng Mạnh Thắng</v>
      </c>
      <c r="BG16" s="42" t="str">
        <f>'07 - T6'!$G$14</f>
        <v/>
      </c>
      <c r="BH16" s="42" t="str">
        <f>'07 - T6'!$I$14</f>
        <v/>
      </c>
      <c r="BI16" s="42" t="str">
        <f>'08 - T7'!$E$14</f>
        <v>Hoàng Mạnh Thắng</v>
      </c>
      <c r="BJ16" s="42" t="str">
        <f>'08 - T7'!$G$14</f>
        <v/>
      </c>
      <c r="BK16" s="42" t="str">
        <f>'08 - T7'!$I$14</f>
        <v/>
      </c>
      <c r="BL16" s="42" t="str">
        <f>'09 - CN'!$E$14</f>
        <v>Hoàng Mạnh Thắng</v>
      </c>
      <c r="BM16" s="42" t="str">
        <f>'09 - CN'!$G$14</f>
        <v/>
      </c>
      <c r="BN16" s="42" t="str">
        <f>'09 - CN'!$I$14</f>
        <v/>
      </c>
      <c r="BO16" s="42" t="str">
        <f>'10 - T2'!$E$14</f>
        <v>Hoàng Mạnh Thắng</v>
      </c>
      <c r="BP16" s="42" t="str">
        <f>'10 - T2'!$G$14</f>
        <v>Thuận An</v>
      </c>
      <c r="BQ16" s="42" t="str">
        <f>'10 - T2'!$I$14</f>
        <v/>
      </c>
      <c r="BR16" s="42" t="str">
        <f>'11 - T3'!$E$14</f>
        <v>Khai Anh</v>
      </c>
      <c r="BS16" s="42" t="str">
        <f>'11 - T3'!$G$14</f>
        <v/>
      </c>
      <c r="BT16" s="42" t="str">
        <f>'11 - T3'!$I$14</f>
        <v/>
      </c>
      <c r="BU16" s="42" t="str">
        <f>'12 - T4'!$E$14</f>
        <v>Thuận An</v>
      </c>
      <c r="BV16" s="42" t="str">
        <f>'12 - T4'!$G$14</f>
        <v/>
      </c>
      <c r="BW16" s="42" t="str">
        <f>'12 - T4'!$I$14</f>
        <v/>
      </c>
      <c r="BX16" s="42" t="str">
        <f>'13 - T5'!$E$14</f>
        <v>Khai Anh</v>
      </c>
      <c r="BY16" s="42" t="str">
        <f>'13 - T5'!$G$14</f>
        <v/>
      </c>
      <c r="BZ16" s="42" t="str">
        <f>'13 - T5'!$I$14</f>
        <v/>
      </c>
      <c r="CA16" s="42" t="str">
        <f>'14 - T6'!$E$14</f>
        <v>Khai Anh</v>
      </c>
      <c r="CB16" s="42" t="str">
        <f>'14 - T6'!$G$14</f>
        <v/>
      </c>
      <c r="CC16" s="42" t="str">
        <f>'14 - T6'!$I$14</f>
        <v/>
      </c>
      <c r="CD16" s="42" t="str">
        <f>'15 - T7'!$E$14</f>
        <v/>
      </c>
      <c r="CE16" s="42" t="str">
        <f>'15 - T7'!$G$14</f>
        <v/>
      </c>
      <c r="CF16" s="42" t="str">
        <f>'15 - T7'!$I$14</f>
        <v/>
      </c>
      <c r="CG16" s="42" t="str">
        <f>'16 - CN'!$E$14</f>
        <v>Khai Anh</v>
      </c>
      <c r="CH16" s="42" t="str">
        <f>'16 - CN'!$G$14</f>
        <v/>
      </c>
      <c r="CI16" s="42" t="str">
        <f>'16 - CN'!$I$14</f>
        <v/>
      </c>
      <c r="CJ16" s="42" t="str">
        <f>'17 - T2'!$E$14</f>
        <v>Khai Anh</v>
      </c>
      <c r="CK16" s="42" t="str">
        <f>'17 - T2'!$G$14</f>
        <v/>
      </c>
      <c r="CL16" s="42" t="str">
        <f>'17 - T2'!$I$14</f>
        <v/>
      </c>
      <c r="CM16" s="42" t="str">
        <f>'18 - T3'!$E$14</f>
        <v>Khai Anh</v>
      </c>
      <c r="CN16" s="42" t="str">
        <f>'18 - T3'!$G$14</f>
        <v/>
      </c>
      <c r="CO16" s="42" t="str">
        <f>'18 - T3'!$I$14</f>
        <v/>
      </c>
      <c r="CP16" s="42" t="str">
        <f>'19 - T4'!$E$14</f>
        <v>Lúa Vàng</v>
      </c>
      <c r="CQ16" s="42" t="str">
        <f>'19 - T4'!$G$14</f>
        <v/>
      </c>
      <c r="CR16" s="42" t="str">
        <f>'19 - T4'!$I$14</f>
        <v/>
      </c>
      <c r="CS16" s="42" t="str">
        <f>'20 - T5'!$E$14</f>
        <v>Khai Anh</v>
      </c>
      <c r="CT16" s="42" t="str">
        <f>'20 - T5'!$G$14</f>
        <v/>
      </c>
      <c r="CU16" s="42" t="str">
        <f>'20 - T5'!$I$14</f>
        <v/>
      </c>
      <c r="CV16" s="42" t="str">
        <f>'21 - T6'!$E$14</f>
        <v>TÀI XẾ NGHỈ</v>
      </c>
      <c r="CW16" s="42" t="str">
        <f>'21 - T6'!$G$14</f>
        <v/>
      </c>
      <c r="CX16" s="42" t="str">
        <f>'21 - T6'!$I$14</f>
        <v/>
      </c>
      <c r="CY16" s="42" t="str">
        <f>'22 - T7'!$E$14</f>
        <v>TÀI XẾ NGHỈ</v>
      </c>
      <c r="CZ16" s="42" t="str">
        <f>'22 - T7'!$G$14</f>
        <v/>
      </c>
      <c r="DA16" s="42" t="str">
        <f>'22 - T7'!$I$14</f>
        <v/>
      </c>
      <c r="DB16" s="42" t="str">
        <f>'23 - CN'!$E$14</f>
        <v>Khai Anh</v>
      </c>
      <c r="DC16" s="42" t="str">
        <f>'23 - CN'!$G$14</f>
        <v/>
      </c>
      <c r="DD16" s="42" t="str">
        <f>'23 - CN'!$I$14</f>
        <v/>
      </c>
      <c r="DE16" s="42" t="str">
        <f>'24 - T2'!$E$14</f>
        <v>Khai Anh</v>
      </c>
      <c r="DF16" s="42" t="str">
        <f>'24 - T2'!$G$14</f>
        <v/>
      </c>
      <c r="DG16" s="42" t="str">
        <f>'24 - T2'!$I$14</f>
        <v/>
      </c>
      <c r="DH16" s="42" t="str">
        <f>'25 - T3'!$E$14</f>
        <v>Lúa Vàng</v>
      </c>
      <c r="DI16" s="42" t="str">
        <f>'25 - T3'!$G$14</f>
        <v/>
      </c>
      <c r="DJ16" s="42" t="str">
        <f>'25 - T3'!$I$14</f>
        <v/>
      </c>
      <c r="DK16" s="42" t="str">
        <f>'26 - T4'!$E$14</f>
        <v>Thuận An</v>
      </c>
      <c r="DL16" s="42" t="str">
        <f>'26 - T4'!$G$14</f>
        <v/>
      </c>
      <c r="DM16" s="42" t="str">
        <f>'26 - T4'!$I$14</f>
        <v/>
      </c>
      <c r="DN16" s="42" t="str">
        <f>'27 - T5'!$E$14</f>
        <v>Hoàng Mạnh Thắng</v>
      </c>
      <c r="DO16" s="42" t="str">
        <f>'27 - T5'!$G$14</f>
        <v>Thuận An</v>
      </c>
      <c r="DP16" s="42" t="str">
        <f>'27 - T5'!$I$14</f>
        <v/>
      </c>
      <c r="DQ16" s="42" t="str">
        <f>'28 - T6'!$E$14</f>
        <v>Khai Anh</v>
      </c>
      <c r="DR16" s="42" t="str">
        <f>'28 - T6'!$G$14</f>
        <v/>
      </c>
      <c r="DS16" s="42" t="str">
        <f>'28 - T6'!$I$14</f>
        <v/>
      </c>
      <c r="DT16" s="42" t="str">
        <f>'29 - T7'!$E$14</f>
        <v>LTP</v>
      </c>
      <c r="DU16" s="42" t="str">
        <f>'29 - T7'!$G$14</f>
        <v/>
      </c>
      <c r="DV16" s="42" t="str">
        <f>'29 - T7'!$I$14</f>
        <v/>
      </c>
      <c r="DW16" s="42" t="str">
        <f>'30 - CN'!$E$14</f>
        <v/>
      </c>
      <c r="DX16" s="42" t="str">
        <f>'30 - CN'!$G$14</f>
        <v/>
      </c>
      <c r="DY16" s="42" t="str">
        <f>'30 - CN'!$I$14</f>
        <v/>
      </c>
      <c r="DZ16" s="42" t="str">
        <f>'31 - T2'!$E$14</f>
        <v/>
      </c>
      <c r="EA16" s="42" t="str">
        <f>'31 - T2'!$G$14</f>
        <v/>
      </c>
      <c r="EB16" s="42" t="str">
        <f>'31 - T2'!$I$14</f>
        <v/>
      </c>
    </row>
    <row r="17" ht="38.25" customHeight="1">
      <c r="A17" s="36">
        <v>13.0</v>
      </c>
      <c r="B17" s="40" t="s">
        <v>80</v>
      </c>
      <c r="C17" s="38">
        <f t="shared" si="5"/>
        <v>29</v>
      </c>
      <c r="D17" s="36">
        <f t="shared" ref="D17:S17" si="30">COUNTIF($AN17:$EB17,D$2)</f>
        <v>16</v>
      </c>
      <c r="E17" s="36">
        <f t="shared" si="30"/>
        <v>1</v>
      </c>
      <c r="F17" s="36">
        <f t="shared" si="30"/>
        <v>0</v>
      </c>
      <c r="G17" s="36">
        <f t="shared" si="30"/>
        <v>1</v>
      </c>
      <c r="H17" s="36">
        <f t="shared" si="30"/>
        <v>1</v>
      </c>
      <c r="I17" s="36">
        <f t="shared" si="30"/>
        <v>0</v>
      </c>
      <c r="J17" s="36">
        <f t="shared" si="30"/>
        <v>3</v>
      </c>
      <c r="K17" s="36">
        <f t="shared" si="30"/>
        <v>0</v>
      </c>
      <c r="L17" s="36">
        <f t="shared" si="30"/>
        <v>0</v>
      </c>
      <c r="M17" s="36">
        <f t="shared" si="30"/>
        <v>0</v>
      </c>
      <c r="N17" s="36">
        <f t="shared" si="30"/>
        <v>0</v>
      </c>
      <c r="O17" s="36">
        <f t="shared" si="30"/>
        <v>0</v>
      </c>
      <c r="P17" s="36">
        <f t="shared" si="30"/>
        <v>0</v>
      </c>
      <c r="Q17" s="36">
        <f t="shared" si="30"/>
        <v>3</v>
      </c>
      <c r="R17" s="36">
        <f t="shared" si="30"/>
        <v>0</v>
      </c>
      <c r="S17" s="36">
        <f t="shared" si="30"/>
        <v>4</v>
      </c>
      <c r="T17" s="39"/>
      <c r="U17" s="36">
        <f t="shared" ref="U17:X17" si="31">COUNTIF($AN17:$EB17,U$2)</f>
        <v>0</v>
      </c>
      <c r="V17" s="36">
        <f t="shared" si="31"/>
        <v>0</v>
      </c>
      <c r="W17" s="36">
        <f t="shared" si="31"/>
        <v>0</v>
      </c>
      <c r="X17" s="36">
        <f t="shared" si="31"/>
        <v>3</v>
      </c>
      <c r="Y17" s="39"/>
      <c r="Z17" s="40">
        <f>'01 - T7'!$N$15+'02 - CN'!$N$15+'03 - T2'!$N$15+'04 - T3'!$N$15+'05 - T4'!$N$15+'06 - T5'!$N$15+'07 - T6'!$N$15+'08 - T7'!$N$15+'09 - CN'!$N$15+'10 - T2'!$N$15+'11 - T3'!$N$15+'12 - T4'!$N$15+'13 - T5'!$N$15+'14 - T6'!$N$15+'15 - T7'!$N$15+'16 - CN'!$N$15+'17 - T2'!$N$15+'18 - T3'!$N$15+'19 - T4'!$N$15+'20 - T5'!$N$15+'21 - T6'!$N$15+'22 - T7'!$N$15+'23 - CN'!$N$15+'24 - T2'!$N$15+'25 - T3'!$N$15+'26 - T4'!$N$15+'27 - T5'!$N$15+'28 - T6'!$N$15+'29 - T7'!$N$15+'30 - CN'!$N$15+'31 - T2'!$N$15</f>
        <v>24</v>
      </c>
      <c r="AA17" s="41">
        <f t="shared" si="8"/>
        <v>0.7741935484</v>
      </c>
      <c r="AB17" s="40">
        <f t="shared" si="9"/>
        <v>6</v>
      </c>
      <c r="AC17" s="39"/>
      <c r="AD17" s="39"/>
      <c r="AE17" s="39"/>
      <c r="AF17" s="39"/>
      <c r="AG17" s="39"/>
      <c r="AH17" s="39"/>
      <c r="AI17" s="39"/>
      <c r="AJ17" s="39"/>
      <c r="AK17" s="39"/>
      <c r="AL17" s="39"/>
      <c r="AM17" s="39"/>
      <c r="AN17" s="39" t="str">
        <f>'01 - T7'!$E$15</f>
        <v>Khai Anh</v>
      </c>
      <c r="AO17" s="39" t="str">
        <f>'01 - T7'!$G$15</f>
        <v>HDVL</v>
      </c>
      <c r="AP17" s="42" t="str">
        <f>'01 - T7'!$I$15</f>
        <v/>
      </c>
      <c r="AQ17" s="39" t="str">
        <f>'02 - CN'!$E$15</f>
        <v>Khai Anh</v>
      </c>
      <c r="AR17" s="42" t="str">
        <f>'02 - CN'!$G$15</f>
        <v/>
      </c>
      <c r="AS17" s="42" t="str">
        <f>'02 - CN'!$I$15</f>
        <v/>
      </c>
      <c r="AT17" s="42" t="str">
        <f>'03 - T2'!$E$15</f>
        <v/>
      </c>
      <c r="AU17" s="42" t="str">
        <f>'03 - T2'!$G$15</f>
        <v/>
      </c>
      <c r="AV17" s="42" t="str">
        <f>'03 - T2'!$I$15</f>
        <v/>
      </c>
      <c r="AW17" s="39" t="str">
        <f>'04 - T3'!$E$15</f>
        <v>Khai Anh</v>
      </c>
      <c r="AX17" s="42" t="str">
        <f>'04 - T3'!$G$15</f>
        <v/>
      </c>
      <c r="AY17" s="42" t="str">
        <f>'04 - T3'!$I$15</f>
        <v/>
      </c>
      <c r="AZ17" s="39" t="str">
        <f>'05 - T4'!$E$15</f>
        <v>HDVL</v>
      </c>
      <c r="BA17" s="42" t="str">
        <f>'05 - T4'!$G$15</f>
        <v/>
      </c>
      <c r="BB17" s="42" t="str">
        <f>'05 - T4'!$I$15</f>
        <v/>
      </c>
      <c r="BC17" s="39" t="str">
        <f>'06 - T5'!$E$15</f>
        <v>Khai Anh</v>
      </c>
      <c r="BD17" s="42" t="str">
        <f>'06 - T5'!$G$15</f>
        <v/>
      </c>
      <c r="BE17" s="42" t="str">
        <f>'06 - T5'!$I$15</f>
        <v/>
      </c>
      <c r="BF17" s="39" t="str">
        <f>'07 - T6'!$E$15</f>
        <v>Hoàng Mạnh Thắng</v>
      </c>
      <c r="BG17" s="42" t="str">
        <f>'07 - T6'!$G$15</f>
        <v>Khai Anh</v>
      </c>
      <c r="BH17" s="42" t="str">
        <f>'07 - T6'!$I$15</f>
        <v/>
      </c>
      <c r="BI17" s="42" t="str">
        <f>'08 - T7'!$E$15</f>
        <v>Hoàng Mạnh Thắng</v>
      </c>
      <c r="BJ17" s="42" t="str">
        <f>'08 - T7'!$G$15</f>
        <v>HDVL</v>
      </c>
      <c r="BK17" s="42" t="str">
        <f>'08 - T7'!$I$15</f>
        <v/>
      </c>
      <c r="BL17" s="42" t="str">
        <f>'09 - CN'!$E$15</f>
        <v>Khai Anh</v>
      </c>
      <c r="BM17" s="42" t="str">
        <f>'09 - CN'!$G$15</f>
        <v/>
      </c>
      <c r="BN17" s="42" t="str">
        <f>'09 - CN'!$I$15</f>
        <v/>
      </c>
      <c r="BO17" s="42" t="str">
        <f>'10 - T2'!$E$15</f>
        <v>Thuận An</v>
      </c>
      <c r="BP17" s="42" t="str">
        <f>'10 - T2'!$G$15</f>
        <v/>
      </c>
      <c r="BQ17" s="42" t="str">
        <f>'10 - T2'!$I$15</f>
        <v/>
      </c>
      <c r="BR17" s="42" t="str">
        <f>'11 - T3'!$E$15</f>
        <v>Khai Anh</v>
      </c>
      <c r="BS17" s="42" t="str">
        <f>'11 - T3'!$G$15</f>
        <v/>
      </c>
      <c r="BT17" s="42" t="str">
        <f>'11 - T3'!$I$15</f>
        <v/>
      </c>
      <c r="BU17" s="42" t="str">
        <f>'12 - T4'!$E$15</f>
        <v>Phương Trang</v>
      </c>
      <c r="BV17" s="42" t="str">
        <f>'12 - T4'!$G$15</f>
        <v/>
      </c>
      <c r="BW17" s="42" t="str">
        <f>'12 - T4'!$I$15</f>
        <v/>
      </c>
      <c r="BX17" s="42" t="str">
        <f>'13 - T5'!$E$15</f>
        <v/>
      </c>
      <c r="BY17" s="42" t="str">
        <f>'13 - T5'!$G$15</f>
        <v/>
      </c>
      <c r="BZ17" s="42" t="str">
        <f>'13 - T5'!$I$15</f>
        <v/>
      </c>
      <c r="CA17" s="42" t="str">
        <f>'14 - T6'!$E$15</f>
        <v>TÀI XẾ NGHỈ</v>
      </c>
      <c r="CB17" s="42" t="str">
        <f>'14 - T6'!$G$15</f>
        <v/>
      </c>
      <c r="CC17" s="42" t="str">
        <f>'14 - T6'!$I$15</f>
        <v/>
      </c>
      <c r="CD17" s="42" t="str">
        <f>'15 - T7'!$E$15</f>
        <v>TÀI XẾ NGHỈ</v>
      </c>
      <c r="CE17" s="42" t="str">
        <f>'15 - T7'!$G$15</f>
        <v/>
      </c>
      <c r="CF17" s="42" t="str">
        <f>'15 - T7'!$I$15</f>
        <v/>
      </c>
      <c r="CG17" s="42" t="str">
        <f>'16 - CN'!$E$15</f>
        <v>TÀI XẾ NGHỈ</v>
      </c>
      <c r="CH17" s="42" t="str">
        <f>'16 - CN'!$G$15</f>
        <v/>
      </c>
      <c r="CI17" s="42" t="str">
        <f>'16 - CN'!$I$15</f>
        <v/>
      </c>
      <c r="CJ17" s="42" t="str">
        <f>'17 - T2'!$E$15</f>
        <v>Khai Anh</v>
      </c>
      <c r="CK17" s="42" t="str">
        <f>'17 - T2'!$G$15</f>
        <v/>
      </c>
      <c r="CL17" s="42" t="str">
        <f>'17 - T2'!$I$15</f>
        <v/>
      </c>
      <c r="CM17" s="42" t="str">
        <f>'18 - T3'!$E$15</f>
        <v>Khai Anh</v>
      </c>
      <c r="CN17" s="42" t="str">
        <f>'18 - T3'!$G$15</f>
        <v/>
      </c>
      <c r="CO17" s="42" t="str">
        <f>'18 - T3'!$I$15</f>
        <v/>
      </c>
      <c r="CP17" s="42" t="str">
        <f>'19 - T4'!$E$15</f>
        <v>Khai Anh</v>
      </c>
      <c r="CQ17" s="42" t="str">
        <f>'19 - T4'!$G$15</f>
        <v/>
      </c>
      <c r="CR17" s="42" t="str">
        <f>'19 - T4'!$I$15</f>
        <v/>
      </c>
      <c r="CS17" s="42" t="str">
        <f>'20 - T5'!$E$15</f>
        <v>Khai Anh</v>
      </c>
      <c r="CT17" s="42" t="str">
        <f>'20 - T5'!$G$15</f>
        <v/>
      </c>
      <c r="CU17" s="42" t="str">
        <f>'20 - T5'!$I$15</f>
        <v/>
      </c>
      <c r="CV17" s="42" t="str">
        <f>'21 - T6'!$E$15</f>
        <v>Kim Bàng</v>
      </c>
      <c r="CW17" s="42" t="str">
        <f>'21 - T6'!$G$15</f>
        <v>Khai Anh</v>
      </c>
      <c r="CX17" s="42" t="str">
        <f>'21 - T6'!$I$15</f>
        <v/>
      </c>
      <c r="CY17" s="42" t="str">
        <f>'22 - T7'!$E$15</f>
        <v>HDVL</v>
      </c>
      <c r="CZ17" s="42" t="str">
        <f>'22 - T7'!$G$15</f>
        <v/>
      </c>
      <c r="DA17" s="42" t="str">
        <f>'22 - T7'!$I$15</f>
        <v/>
      </c>
      <c r="DB17" s="42" t="str">
        <f>'23 - CN'!$E$15</f>
        <v>Khai Anh</v>
      </c>
      <c r="DC17" s="42" t="str">
        <f>'23 - CN'!$G$15</f>
        <v/>
      </c>
      <c r="DD17" s="42" t="str">
        <f>'23 - CN'!$I$15</f>
        <v/>
      </c>
      <c r="DE17" s="42" t="str">
        <f>'24 - T2'!$E$15</f>
        <v>Lúa Vàng</v>
      </c>
      <c r="DF17" s="42" t="str">
        <f>'24 - T2'!$G$15</f>
        <v/>
      </c>
      <c r="DG17" s="42" t="str">
        <f>'24 - T2'!$I$15</f>
        <v/>
      </c>
      <c r="DH17" s="42" t="str">
        <f>'25 - T3'!$E$15</f>
        <v>Khai Anh</v>
      </c>
      <c r="DI17" s="42" t="str">
        <f>'25 - T3'!$G$15</f>
        <v/>
      </c>
      <c r="DJ17" s="42" t="str">
        <f>'25 - T3'!$I$15</f>
        <v/>
      </c>
      <c r="DK17" s="42" t="str">
        <f>'26 - T4'!$E$15</f>
        <v>Khai Anh</v>
      </c>
      <c r="DL17" s="42" t="str">
        <f>'26 - T4'!$G$15</f>
        <v/>
      </c>
      <c r="DM17" s="42" t="str">
        <f>'26 - T4'!$I$15</f>
        <v/>
      </c>
      <c r="DN17" s="42" t="str">
        <f>'27 - T5'!$E$15</f>
        <v>Hoàng Mạnh Thắng</v>
      </c>
      <c r="DO17" s="42" t="str">
        <f>'27 - T5'!$G$15</f>
        <v>Khai Anh</v>
      </c>
      <c r="DP17" s="42" t="str">
        <f>'27 - T5'!$I$15</f>
        <v/>
      </c>
      <c r="DQ17" s="42" t="str">
        <f>'28 - T6'!$E$15</f>
        <v>Thuận An</v>
      </c>
      <c r="DR17" s="42" t="str">
        <f>'28 - T6'!$G$15</f>
        <v/>
      </c>
      <c r="DS17" s="42" t="str">
        <f>'28 - T6'!$I$15</f>
        <v/>
      </c>
      <c r="DT17" s="42" t="str">
        <f>'29 - T7'!$E$15</f>
        <v>Thuận An</v>
      </c>
      <c r="DU17" s="42" t="str">
        <f>'29 - T7'!$G$15</f>
        <v/>
      </c>
      <c r="DV17" s="42" t="str">
        <f>'29 - T7'!$I$15</f>
        <v/>
      </c>
      <c r="DW17" s="42" t="str">
        <f>'30 - CN'!$E$15</f>
        <v/>
      </c>
      <c r="DX17" s="42" t="str">
        <f>'30 - CN'!$G$15</f>
        <v/>
      </c>
      <c r="DY17" s="42" t="str">
        <f>'30 - CN'!$I$15</f>
        <v/>
      </c>
      <c r="DZ17" s="42" t="str">
        <f>'31 - T2'!$E$15</f>
        <v/>
      </c>
      <c r="EA17" s="42" t="str">
        <f>'31 - T2'!$G$15</f>
        <v/>
      </c>
      <c r="EB17" s="42" t="str">
        <f>'31 - T2'!$I$15</f>
        <v/>
      </c>
    </row>
    <row r="18" ht="38.25" customHeight="1">
      <c r="A18" s="43">
        <v>14.0</v>
      </c>
      <c r="B18" s="37" t="s">
        <v>83</v>
      </c>
      <c r="C18" s="44">
        <f t="shared" si="5"/>
        <v>26</v>
      </c>
      <c r="D18" s="43">
        <f t="shared" ref="D18:S18" si="32">COUNTIF($AN18:$EB18,D$2)</f>
        <v>14</v>
      </c>
      <c r="E18" s="43">
        <f t="shared" si="32"/>
        <v>0</v>
      </c>
      <c r="F18" s="43">
        <f t="shared" si="32"/>
        <v>1</v>
      </c>
      <c r="G18" s="43">
        <f t="shared" si="32"/>
        <v>1</v>
      </c>
      <c r="H18" s="43">
        <f t="shared" si="32"/>
        <v>2</v>
      </c>
      <c r="I18" s="43">
        <f t="shared" si="32"/>
        <v>0</v>
      </c>
      <c r="J18" s="43">
        <f t="shared" si="32"/>
        <v>1</v>
      </c>
      <c r="K18" s="43">
        <f t="shared" si="32"/>
        <v>0</v>
      </c>
      <c r="L18" s="43">
        <f t="shared" si="32"/>
        <v>0</v>
      </c>
      <c r="M18" s="43">
        <f t="shared" si="32"/>
        <v>0</v>
      </c>
      <c r="N18" s="43">
        <f t="shared" si="32"/>
        <v>0</v>
      </c>
      <c r="O18" s="43">
        <f t="shared" si="32"/>
        <v>0</v>
      </c>
      <c r="P18" s="43">
        <f t="shared" si="32"/>
        <v>0</v>
      </c>
      <c r="Q18" s="43">
        <f t="shared" si="32"/>
        <v>3</v>
      </c>
      <c r="R18" s="43">
        <f t="shared" si="32"/>
        <v>0</v>
      </c>
      <c r="S18" s="43">
        <f t="shared" si="32"/>
        <v>4</v>
      </c>
      <c r="T18" s="39"/>
      <c r="U18" s="43">
        <f t="shared" ref="U18:X18" si="33">COUNTIF($AN18:$EB18,U$2)</f>
        <v>0</v>
      </c>
      <c r="V18" s="43">
        <f t="shared" si="33"/>
        <v>0</v>
      </c>
      <c r="W18" s="43">
        <f t="shared" si="33"/>
        <v>2</v>
      </c>
      <c r="X18" s="43">
        <f t="shared" si="33"/>
        <v>1</v>
      </c>
      <c r="Y18" s="39"/>
      <c r="Z18" s="45">
        <f>'01 - T7'!$N$16+'02 - CN'!$N$16+'03 - T2'!$N$16+'04 - T3'!$N$16+'05 - T4'!$N$16+'06 - T5'!$N$16+'07 - T6'!$N$16+'08 - T7'!$N$16+'09 - CN'!$N$16+'10 - T2'!$N$16+'11 - T3'!$N$16+'12 - T4'!$N$16+'13 - T5'!$N$16+'14 - T6'!$N$16+'15 - T7'!$N$16+'16 - CN'!$N$16+'17 - T2'!$N$16+'18 - T3'!$N$16+'19 - T4'!$N$16+'20 - T5'!$N$16+'21 - T6'!$N$16+'22 - T7'!$N$16+'23 - CN'!$N$16+'24 - T2'!$N$16+'25 - T3'!$N$16+'26 - T4'!$N$16+'27 - T5'!$N$16+'28 - T6'!$N$16+'29 - T7'!$N$16+'30 - CN'!$N$16+'31 - T2'!$N$16</f>
        <v>24</v>
      </c>
      <c r="AA18" s="46">
        <f t="shared" si="8"/>
        <v>0.7741935484</v>
      </c>
      <c r="AB18" s="45">
        <f t="shared" si="9"/>
        <v>13</v>
      </c>
      <c r="AC18" s="39"/>
      <c r="AD18" s="39"/>
      <c r="AE18" s="39"/>
      <c r="AF18" s="39"/>
      <c r="AG18" s="39"/>
      <c r="AH18" s="39"/>
      <c r="AI18" s="39"/>
      <c r="AJ18" s="39"/>
      <c r="AK18" s="39"/>
      <c r="AL18" s="39"/>
      <c r="AM18" s="39"/>
      <c r="AN18" s="39" t="str">
        <f>'01 - T7'!$E$16</f>
        <v>HDVL</v>
      </c>
      <c r="AO18" s="42" t="str">
        <f>'01 - T7'!$G$16</f>
        <v/>
      </c>
      <c r="AP18" s="42" t="str">
        <f>'01 - T7'!$I$16</f>
        <v/>
      </c>
      <c r="AQ18" s="39" t="str">
        <f>'02 - CN'!$E$16</f>
        <v>Khai Anh</v>
      </c>
      <c r="AR18" s="42" t="str">
        <f>'02 - CN'!$G$16</f>
        <v/>
      </c>
      <c r="AS18" s="42" t="str">
        <f>'02 - CN'!$I$16</f>
        <v/>
      </c>
      <c r="AT18" s="39" t="str">
        <f>'03 - T2'!$E$16</f>
        <v>Hoàng Mạnh Thắng</v>
      </c>
      <c r="AU18" s="42" t="str">
        <f>'03 - T2'!$G$16</f>
        <v/>
      </c>
      <c r="AV18" s="42" t="str">
        <f>'03 - T2'!$I$16</f>
        <v/>
      </c>
      <c r="AW18" s="39" t="str">
        <f>'04 - T3'!$E$16</f>
        <v>Hoàng Mạnh Thắng</v>
      </c>
      <c r="AX18" s="39" t="str">
        <f>'04 - T3'!$G$16</f>
        <v>HDVL</v>
      </c>
      <c r="AY18" s="42" t="str">
        <f>'04 - T3'!$I$16</f>
        <v/>
      </c>
      <c r="AZ18" s="42" t="str">
        <f>'05 - T4'!$E$16</f>
        <v/>
      </c>
      <c r="BA18" s="42" t="str">
        <f>'05 - T4'!$G$16</f>
        <v/>
      </c>
      <c r="BB18" s="42" t="str">
        <f>'05 - T4'!$I$16</f>
        <v/>
      </c>
      <c r="BC18" s="39" t="str">
        <f>'06 - T5'!$E$16</f>
        <v>HDVL</v>
      </c>
      <c r="BD18" s="42" t="str">
        <f>'06 - T5'!$G$16</f>
        <v/>
      </c>
      <c r="BE18" s="42" t="str">
        <f>'06 - T5'!$I$16</f>
        <v/>
      </c>
      <c r="BF18" s="39" t="str">
        <f>'07 - T6'!$E$16</f>
        <v>Khai Anh</v>
      </c>
      <c r="BG18" s="42" t="str">
        <f>'07 - T6'!$G$16</f>
        <v>Hoàng Mạnh Thắng</v>
      </c>
      <c r="BH18" s="42" t="str">
        <f>'07 - T6'!$I$16</f>
        <v/>
      </c>
      <c r="BI18" s="42" t="str">
        <f>'08 - T7'!$E$16</f>
        <v>Khai Anh</v>
      </c>
      <c r="BJ18" s="42" t="str">
        <f>'08 - T7'!$G$16</f>
        <v>RỚT NHÀ MÁY</v>
      </c>
      <c r="BK18" s="42" t="str">
        <f>'08 - T7'!$I$16</f>
        <v/>
      </c>
      <c r="BL18" s="42" t="str">
        <f>'09 - CN'!$E$16</f>
        <v>RỚT NHÀ MÁY</v>
      </c>
      <c r="BM18" s="42" t="str">
        <f>'09 - CN'!$G$16</f>
        <v/>
      </c>
      <c r="BN18" s="42" t="str">
        <f>'09 - CN'!$I$16</f>
        <v/>
      </c>
      <c r="BO18" s="42" t="str">
        <f>'10 - T2'!$E$16</f>
        <v>Khai Anh</v>
      </c>
      <c r="BP18" s="42" t="str">
        <f>'10 - T2'!$G$16</f>
        <v/>
      </c>
      <c r="BQ18" s="42" t="str">
        <f>'10 - T2'!$I$16</f>
        <v/>
      </c>
      <c r="BR18" s="42" t="str">
        <f>'11 - T3'!$E$16</f>
        <v/>
      </c>
      <c r="BS18" s="42" t="str">
        <f>'11 - T3'!$G$16</f>
        <v/>
      </c>
      <c r="BT18" s="42" t="str">
        <f>'11 - T3'!$I$16</f>
        <v/>
      </c>
      <c r="BU18" s="42" t="str">
        <f>'12 - T4'!$E$16</f>
        <v>Lúa Vàng</v>
      </c>
      <c r="BV18" s="42" t="str">
        <f>'12 - T4'!$G$16</f>
        <v/>
      </c>
      <c r="BW18" s="42" t="str">
        <f>'12 - T4'!$I$16</f>
        <v/>
      </c>
      <c r="BX18" s="42" t="str">
        <f>'13 - T5'!$E$16</f>
        <v>Khai Anh</v>
      </c>
      <c r="BY18" s="42" t="str">
        <f>'13 - T5'!$G$16</f>
        <v/>
      </c>
      <c r="BZ18" s="42" t="str">
        <f>'13 - T5'!$I$16</f>
        <v/>
      </c>
      <c r="CA18" s="42" t="str">
        <f>'14 - T6'!$E$16</f>
        <v>Khai Anh</v>
      </c>
      <c r="CB18" s="42" t="str">
        <f>'14 - T6'!$G$16</f>
        <v/>
      </c>
      <c r="CC18" s="42" t="str">
        <f>'14 - T6'!$I$16</f>
        <v/>
      </c>
      <c r="CD18" s="42" t="str">
        <f>'15 - T7'!$E$16</f>
        <v/>
      </c>
      <c r="CE18" s="42" t="str">
        <f>'15 - T7'!$G$16</f>
        <v/>
      </c>
      <c r="CF18" s="42" t="str">
        <f>'15 - T7'!$I$16</f>
        <v/>
      </c>
      <c r="CG18" s="42" t="str">
        <f>'16 - CN'!$E$16</f>
        <v>Khai Anh</v>
      </c>
      <c r="CH18" s="42" t="str">
        <f>'16 - CN'!$G$16</f>
        <v/>
      </c>
      <c r="CI18" s="42" t="str">
        <f>'16 - CN'!$I$16</f>
        <v/>
      </c>
      <c r="CJ18" s="42" t="str">
        <f>'17 - T2'!$E$16</f>
        <v>Khai Anh</v>
      </c>
      <c r="CK18" s="42" t="str">
        <f>'17 - T2'!$G$16</f>
        <v/>
      </c>
      <c r="CL18" s="42" t="str">
        <f>'17 - T2'!$I$16</f>
        <v/>
      </c>
      <c r="CM18" s="42" t="str">
        <f>'18 - T3'!$E$16</f>
        <v>Khai Anh</v>
      </c>
      <c r="CN18" s="42" t="str">
        <f>'18 - T3'!$G$16</f>
        <v/>
      </c>
      <c r="CO18" s="42" t="str">
        <f>'18 - T3'!$I$16</f>
        <v/>
      </c>
      <c r="CP18" s="42" t="str">
        <f>'19 - T4'!$E$16</f>
        <v>Phương Trang</v>
      </c>
      <c r="CQ18" s="42" t="str">
        <f>'19 - T4'!$G$16</f>
        <v/>
      </c>
      <c r="CR18" s="42" t="str">
        <f>'19 - T4'!$I$16</f>
        <v/>
      </c>
      <c r="CS18" s="42" t="str">
        <f>'20 - T5'!$E$16</f>
        <v>Khai Anh</v>
      </c>
      <c r="CT18" s="42" t="str">
        <f>'20 - T5'!$G$16</f>
        <v/>
      </c>
      <c r="CU18" s="42" t="str">
        <f>'20 - T5'!$I$16</f>
        <v/>
      </c>
      <c r="CV18" s="42" t="str">
        <f>'21 - T6'!$E$16</f>
        <v>Khai Anh</v>
      </c>
      <c r="CW18" s="42" t="str">
        <f>'21 - T6'!$G$16</f>
        <v/>
      </c>
      <c r="CX18" s="42" t="str">
        <f>'21 - T6'!$I$16</f>
        <v/>
      </c>
      <c r="CY18" s="42" t="str">
        <f>'22 - T7'!$E$16</f>
        <v>HDVL</v>
      </c>
      <c r="CZ18" s="42" t="str">
        <f>'22 - T7'!$G$16</f>
        <v/>
      </c>
      <c r="DA18" s="42" t="str">
        <f>'22 - T7'!$I$16</f>
        <v/>
      </c>
      <c r="DB18" s="42" t="str">
        <f>'23 - CN'!$E$16</f>
        <v>Khai Anh</v>
      </c>
      <c r="DC18" s="42" t="str">
        <f>'23 - CN'!$G$16</f>
        <v/>
      </c>
      <c r="DD18" s="42" t="str">
        <f>'23 - CN'!$I$16</f>
        <v/>
      </c>
      <c r="DE18" s="42" t="str">
        <f>'24 - T2'!$E$16</f>
        <v>Khai Anh</v>
      </c>
      <c r="DF18" s="42" t="str">
        <f>'24 - T2'!$G$16</f>
        <v/>
      </c>
      <c r="DG18" s="42" t="str">
        <f>'24 - T2'!$I$16</f>
        <v/>
      </c>
      <c r="DH18" s="42" t="str">
        <f>'25 - T3'!$E$16</f>
        <v>Thuận An</v>
      </c>
      <c r="DI18" s="42" t="str">
        <f>'25 - T3'!$G$16</f>
        <v/>
      </c>
      <c r="DJ18" s="42" t="str">
        <f>'25 - T3'!$I$16</f>
        <v/>
      </c>
      <c r="DK18" s="42" t="str">
        <f>'26 - T4'!$E$16</f>
        <v>Khai Anh</v>
      </c>
      <c r="DL18" s="42" t="str">
        <f>'26 - T4'!$G$16</f>
        <v/>
      </c>
      <c r="DM18" s="42" t="str">
        <f>'26 - T4'!$I$16</f>
        <v/>
      </c>
      <c r="DN18" s="42" t="str">
        <f>'27 - T5'!$E$16</f>
        <v>Lúa Vàng</v>
      </c>
      <c r="DO18" s="42" t="str">
        <f>'27 - T5'!$G$16</f>
        <v/>
      </c>
      <c r="DP18" s="42" t="str">
        <f>'27 - T5'!$I$16</f>
        <v/>
      </c>
      <c r="DQ18" s="42" t="str">
        <f>'28 - T6'!$E$16</f>
        <v>Vưu Đức Phát</v>
      </c>
      <c r="DR18" s="42" t="str">
        <f>'28 - T6'!$G$16</f>
        <v/>
      </c>
      <c r="DS18" s="42" t="str">
        <f>'28 - T6'!$I$16</f>
        <v/>
      </c>
      <c r="DT18" s="42" t="str">
        <f>'29 - T7'!$E$16</f>
        <v>TÀI XẾ NGHỈ</v>
      </c>
      <c r="DU18" s="42" t="str">
        <f>'29 - T7'!$G$16</f>
        <v/>
      </c>
      <c r="DV18" s="42" t="str">
        <f>'29 - T7'!$I$16</f>
        <v/>
      </c>
      <c r="DW18" s="42" t="str">
        <f>'30 - CN'!$E$16</f>
        <v/>
      </c>
      <c r="DX18" s="42" t="str">
        <f>'30 - CN'!$G$16</f>
        <v/>
      </c>
      <c r="DY18" s="42" t="str">
        <f>'30 - CN'!$I$16</f>
        <v/>
      </c>
      <c r="DZ18" s="42" t="str">
        <f>'31 - T2'!$E$16</f>
        <v/>
      </c>
      <c r="EA18" s="42" t="str">
        <f>'31 - T2'!$G$16</f>
        <v/>
      </c>
      <c r="EB18" s="42" t="str">
        <f>'31 - T2'!$I$16</f>
        <v/>
      </c>
    </row>
    <row r="19" ht="38.25" customHeight="1">
      <c r="A19" s="36">
        <v>15.0</v>
      </c>
      <c r="B19" s="37" t="s">
        <v>85</v>
      </c>
      <c r="C19" s="38">
        <f t="shared" si="5"/>
        <v>25</v>
      </c>
      <c r="D19" s="36">
        <f t="shared" ref="D19:S19" si="34">COUNTIF($AN19:$EB19,D$2)</f>
        <v>11</v>
      </c>
      <c r="E19" s="36">
        <f t="shared" si="34"/>
        <v>1</v>
      </c>
      <c r="F19" s="36">
        <f t="shared" si="34"/>
        <v>0</v>
      </c>
      <c r="G19" s="36">
        <f t="shared" si="34"/>
        <v>3</v>
      </c>
      <c r="H19" s="36">
        <f t="shared" si="34"/>
        <v>2</v>
      </c>
      <c r="I19" s="36">
        <f t="shared" si="34"/>
        <v>0</v>
      </c>
      <c r="J19" s="36">
        <f t="shared" si="34"/>
        <v>3</v>
      </c>
      <c r="K19" s="36">
        <f t="shared" si="34"/>
        <v>0</v>
      </c>
      <c r="L19" s="36">
        <f t="shared" si="34"/>
        <v>0</v>
      </c>
      <c r="M19" s="36">
        <f t="shared" si="34"/>
        <v>0</v>
      </c>
      <c r="N19" s="36">
        <f t="shared" si="34"/>
        <v>0</v>
      </c>
      <c r="O19" s="36">
        <f t="shared" si="34"/>
        <v>0</v>
      </c>
      <c r="P19" s="36">
        <f t="shared" si="34"/>
        <v>0</v>
      </c>
      <c r="Q19" s="36">
        <f t="shared" si="34"/>
        <v>0</v>
      </c>
      <c r="R19" s="36">
        <f t="shared" si="34"/>
        <v>0</v>
      </c>
      <c r="S19" s="36">
        <f t="shared" si="34"/>
        <v>5</v>
      </c>
      <c r="T19" s="39"/>
      <c r="U19" s="36">
        <f t="shared" ref="U19:X19" si="35">COUNTIF($AN19:$EB19,U$2)</f>
        <v>0</v>
      </c>
      <c r="V19" s="36">
        <f t="shared" si="35"/>
        <v>0</v>
      </c>
      <c r="W19" s="36">
        <f t="shared" si="35"/>
        <v>0</v>
      </c>
      <c r="X19" s="36">
        <f t="shared" si="35"/>
        <v>0</v>
      </c>
      <c r="Y19" s="39"/>
      <c r="Z19" s="40">
        <f>'01 - T7'!$N$17+'02 - CN'!$N$17+'03 - T2'!$N$17+'04 - T3'!$N$17+'05 - T4'!$N$17+'06 - T5'!$N$17+'07 - T6'!$N$17+'08 - T7'!$N$17+'09 - CN'!$N$17+'10 - T2'!$N$17+'11 - T3'!$N$17+'12 - T4'!$N$17+'13 - T5'!$N$17+'14 - T6'!$N$17+'15 - T7'!$N$17+'16 - CN'!$N$17+'17 - T2'!$N$17+'18 - T3'!$N$17+'19 - T4'!$N$17+'20 - T5'!$N$17+'21 - T6'!$N$17+'22 - T7'!$N$17+'23 - CN'!$N$17+'24 - T2'!$N$17+'25 - T3'!$N$17+'26 - T4'!$N$17+'27 - T5'!$N$17+'28 - T6'!$N$17+'29 - T7'!$N$17+'30 - CN'!$N$17+'31 - T2'!$N$17</f>
        <v>25</v>
      </c>
      <c r="AA19" s="41">
        <f t="shared" si="8"/>
        <v>0.8064516129</v>
      </c>
      <c r="AB19" s="40">
        <f t="shared" si="9"/>
        <v>15</v>
      </c>
      <c r="AC19" s="39"/>
      <c r="AD19" s="39"/>
      <c r="AE19" s="39"/>
      <c r="AF19" s="39"/>
      <c r="AG19" s="39"/>
      <c r="AH19" s="39"/>
      <c r="AI19" s="39"/>
      <c r="AJ19" s="39"/>
      <c r="AK19" s="39"/>
      <c r="AL19" s="39"/>
      <c r="AM19" s="39"/>
      <c r="AN19" s="39" t="str">
        <f>'01 - T7'!$E$17</f>
        <v>HDVL</v>
      </c>
      <c r="AO19" s="42" t="str">
        <f>'01 - T7'!$G$17</f>
        <v/>
      </c>
      <c r="AP19" s="42" t="str">
        <f>'01 - T7'!$I$17</f>
        <v/>
      </c>
      <c r="AQ19" s="42" t="str">
        <f>'02 - CN'!$E$17</f>
        <v/>
      </c>
      <c r="AR19" s="42" t="str">
        <f>'02 - CN'!$G$17</f>
        <v/>
      </c>
      <c r="AS19" s="42" t="str">
        <f>'02 - CN'!$I$17</f>
        <v/>
      </c>
      <c r="AT19" s="42" t="str">
        <f>'03 - T2'!$E$17</f>
        <v/>
      </c>
      <c r="AU19" s="42" t="str">
        <f>'03 - T2'!$G$17</f>
        <v/>
      </c>
      <c r="AV19" s="42" t="str">
        <f>'03 - T2'!$I$17</f>
        <v/>
      </c>
      <c r="AW19" s="42" t="str">
        <f>'04 - T3'!$E$17</f>
        <v/>
      </c>
      <c r="AX19" s="42" t="str">
        <f>'04 - T3'!$G$17</f>
        <v/>
      </c>
      <c r="AY19" s="42" t="str">
        <f>'04 - T3'!$I$17</f>
        <v/>
      </c>
      <c r="AZ19" s="39" t="str">
        <f>'05 - T4'!$E$17</f>
        <v>Lúa Vàng</v>
      </c>
      <c r="BA19" s="42" t="str">
        <f>'05 - T4'!$G$17</f>
        <v/>
      </c>
      <c r="BB19" s="42" t="str">
        <f>'05 - T4'!$I$17</f>
        <v/>
      </c>
      <c r="BC19" s="39" t="str">
        <f>'06 - T5'!$E$17</f>
        <v>HDVL</v>
      </c>
      <c r="BD19" s="42" t="str">
        <f>'06 - T5'!$G$17</f>
        <v/>
      </c>
      <c r="BE19" s="42" t="str">
        <f>'06 - T5'!$I$17</f>
        <v/>
      </c>
      <c r="BF19" s="39" t="str">
        <f>'07 - T6'!$E$17</f>
        <v>HDVL</v>
      </c>
      <c r="BG19" s="42" t="str">
        <f>'07 - T6'!$G$17</f>
        <v/>
      </c>
      <c r="BH19" s="42" t="str">
        <f>'07 - T6'!$I$17</f>
        <v/>
      </c>
      <c r="BI19" s="42" t="str">
        <f>'08 - T7'!$E$17</f>
        <v>HDVL</v>
      </c>
      <c r="BJ19" s="42" t="str">
        <f>'08 - T7'!$G$17</f>
        <v/>
      </c>
      <c r="BK19" s="42" t="str">
        <f>'08 - T7'!$I$17</f>
        <v/>
      </c>
      <c r="BL19" s="42" t="str">
        <f>'09 - CN'!$E$17</f>
        <v>Thuận An</v>
      </c>
      <c r="BM19" s="42" t="str">
        <f>'09 - CN'!$G$17</f>
        <v/>
      </c>
      <c r="BN19" s="42" t="str">
        <f>'09 - CN'!$I$17</f>
        <v/>
      </c>
      <c r="BO19" s="42" t="str">
        <f>'10 - T2'!$E$17</f>
        <v>Khai Anh</v>
      </c>
      <c r="BP19" s="42" t="str">
        <f>'10 - T2'!$G$17</f>
        <v/>
      </c>
      <c r="BQ19" s="42" t="str">
        <f>'10 - T2'!$I$17</f>
        <v/>
      </c>
      <c r="BR19" s="42" t="str">
        <f>'11 - T3'!$E$17</f>
        <v>Khai Anh</v>
      </c>
      <c r="BS19" s="42" t="str">
        <f>'11 - T3'!$G$17</f>
        <v/>
      </c>
      <c r="BT19" s="42" t="str">
        <f>'11 - T3'!$I$17</f>
        <v/>
      </c>
      <c r="BU19" s="42" t="str">
        <f>'12 - T4'!$E$17</f>
        <v>Khai Anh</v>
      </c>
      <c r="BV19" s="42" t="str">
        <f>'12 - T4'!$G$17</f>
        <v/>
      </c>
      <c r="BW19" s="42" t="str">
        <f>'12 - T4'!$I$17</f>
        <v/>
      </c>
      <c r="BX19" s="42" t="str">
        <f>'13 - T5'!$E$17</f>
        <v>Lúa Vàng</v>
      </c>
      <c r="BY19" s="42" t="str">
        <f>'13 - T5'!$G$17</f>
        <v/>
      </c>
      <c r="BZ19" s="42" t="str">
        <f>'13 - T5'!$I$17</f>
        <v/>
      </c>
      <c r="CA19" s="42" t="str">
        <f>'14 - T6'!$E$17</f>
        <v>Kim Bàng</v>
      </c>
      <c r="CB19" s="42" t="str">
        <f>'14 - T6'!$G$17</f>
        <v/>
      </c>
      <c r="CC19" s="42" t="str">
        <f>'14 - T6'!$I$17</f>
        <v/>
      </c>
      <c r="CD19" s="42" t="str">
        <f>'15 - T7'!$E$17</f>
        <v/>
      </c>
      <c r="CE19" s="42" t="str">
        <f>'15 - T7'!$G$17</f>
        <v/>
      </c>
      <c r="CF19" s="42" t="str">
        <f>'15 - T7'!$I$17</f>
        <v/>
      </c>
      <c r="CG19" s="42" t="str">
        <f>'16 - CN'!$E$17</f>
        <v>Khai Anh</v>
      </c>
      <c r="CH19" s="42" t="str">
        <f>'16 - CN'!$G$17</f>
        <v/>
      </c>
      <c r="CI19" s="42" t="str">
        <f>'16 - CN'!$I$17</f>
        <v/>
      </c>
      <c r="CJ19" s="42" t="str">
        <f>'17 - T2'!$E$17</f>
        <v>Khai Anh</v>
      </c>
      <c r="CK19" s="42" t="str">
        <f>'17 - T2'!$G$17</f>
        <v/>
      </c>
      <c r="CL19" s="42" t="str">
        <f>'17 - T2'!$I$17</f>
        <v/>
      </c>
      <c r="CM19" s="42" t="str">
        <f>'18 - T3'!$E$17</f>
        <v>Phương Trang</v>
      </c>
      <c r="CN19" s="42" t="str">
        <f>'18 - T3'!$G$17</f>
        <v/>
      </c>
      <c r="CO19" s="42" t="str">
        <f>'18 - T3'!$I$17</f>
        <v/>
      </c>
      <c r="CP19" s="42" t="str">
        <f>'19 - T4'!$E$17</f>
        <v>Phương Trang</v>
      </c>
      <c r="CQ19" s="42" t="str">
        <f>'19 - T4'!$G$17</f>
        <v/>
      </c>
      <c r="CR19" s="42" t="str">
        <f>'19 - T4'!$I$17</f>
        <v/>
      </c>
      <c r="CS19" s="42" t="str">
        <f>'20 - T5'!$E$17</f>
        <v>Thuận An</v>
      </c>
      <c r="CT19" s="42" t="str">
        <f>'20 - T5'!$G$17</f>
        <v/>
      </c>
      <c r="CU19" s="42" t="str">
        <f>'20 - T5'!$I$17</f>
        <v/>
      </c>
      <c r="CV19" s="42" t="str">
        <f>'21 - T6'!$E$17</f>
        <v>Khai Anh</v>
      </c>
      <c r="CW19" s="42" t="str">
        <f>'21 - T6'!$G$17</f>
        <v/>
      </c>
      <c r="CX19" s="42" t="str">
        <f>'21 - T6'!$I$17</f>
        <v/>
      </c>
      <c r="CY19" s="42" t="str">
        <f>'22 - T7'!$E$17</f>
        <v>HDVL</v>
      </c>
      <c r="CZ19" s="42" t="str">
        <f>'22 - T7'!$G$17</f>
        <v/>
      </c>
      <c r="DA19" s="42" t="str">
        <f>'22 - T7'!$I$17</f>
        <v/>
      </c>
      <c r="DB19" s="42" t="str">
        <f>'23 - CN'!$E$17</f>
        <v>Khai Anh</v>
      </c>
      <c r="DC19" s="42" t="str">
        <f>'23 - CN'!$G$17</f>
        <v/>
      </c>
      <c r="DD19" s="42" t="str">
        <f>'23 - CN'!$I$17</f>
        <v/>
      </c>
      <c r="DE19" s="42" t="str">
        <f>'24 - T2'!$E$17</f>
        <v>Khai Anh</v>
      </c>
      <c r="DF19" s="42" t="str">
        <f>'24 - T2'!$G$17</f>
        <v/>
      </c>
      <c r="DG19" s="42" t="str">
        <f>'24 - T2'!$I$17</f>
        <v/>
      </c>
      <c r="DH19" s="42" t="str">
        <f>'25 - T3'!$E$17</f>
        <v>Khai Anh</v>
      </c>
      <c r="DI19" s="42" t="str">
        <f>'25 - T3'!$G$17</f>
        <v/>
      </c>
      <c r="DJ19" s="42" t="str">
        <f>'25 - T3'!$I$17</f>
        <v/>
      </c>
      <c r="DK19" s="42" t="str">
        <f>'26 - T4'!$E$17</f>
        <v>Phương Trang</v>
      </c>
      <c r="DL19" s="42" t="str">
        <f>'26 - T4'!$G$17</f>
        <v/>
      </c>
      <c r="DM19" s="42" t="str">
        <f>'26 - T4'!$I$17</f>
        <v/>
      </c>
      <c r="DN19" s="42" t="str">
        <f>'27 - T5'!$E$17</f>
        <v>Khai Anh</v>
      </c>
      <c r="DO19" s="42" t="str">
        <f>'27 - T5'!$G$17</f>
        <v/>
      </c>
      <c r="DP19" s="42" t="str">
        <f>'27 - T5'!$I$17</f>
        <v/>
      </c>
      <c r="DQ19" s="42" t="str">
        <f>'28 - T6'!$E$17</f>
        <v>Khai Anh</v>
      </c>
      <c r="DR19" s="42" t="str">
        <f>'28 - T6'!$G$17</f>
        <v/>
      </c>
      <c r="DS19" s="42" t="str">
        <f>'28 - T6'!$I$17</f>
        <v/>
      </c>
      <c r="DT19" s="42" t="str">
        <f>'29 - T7'!$E$17</f>
        <v>Thuận An</v>
      </c>
      <c r="DU19" s="42" t="str">
        <f>'29 - T7'!$G$17</f>
        <v/>
      </c>
      <c r="DV19" s="42" t="str">
        <f>'29 - T7'!$I$17</f>
        <v/>
      </c>
      <c r="DW19" s="42" t="str">
        <f>'30 - CN'!$E$17</f>
        <v/>
      </c>
      <c r="DX19" s="42" t="str">
        <f>'30 - CN'!$G$17</f>
        <v/>
      </c>
      <c r="DY19" s="42" t="str">
        <f>'30 - CN'!$I$17</f>
        <v/>
      </c>
      <c r="DZ19" s="42" t="str">
        <f>'31 - T2'!$E$17</f>
        <v/>
      </c>
      <c r="EA19" s="42" t="str">
        <f>'31 - T2'!$G$17</f>
        <v/>
      </c>
      <c r="EB19" s="42" t="str">
        <f>'31 - T2'!$I$17</f>
        <v/>
      </c>
    </row>
    <row r="20" ht="38.25" customHeight="1">
      <c r="A20" s="43">
        <v>16.0</v>
      </c>
      <c r="B20" s="37" t="s">
        <v>87</v>
      </c>
      <c r="C20" s="44">
        <f t="shared" si="5"/>
        <v>27</v>
      </c>
      <c r="D20" s="43">
        <f t="shared" ref="D20:S20" si="36">COUNTIF($AN20:$EB20,D$2)</f>
        <v>10</v>
      </c>
      <c r="E20" s="43">
        <f t="shared" si="36"/>
        <v>1</v>
      </c>
      <c r="F20" s="43">
        <f t="shared" si="36"/>
        <v>1</v>
      </c>
      <c r="G20" s="43">
        <f t="shared" si="36"/>
        <v>0</v>
      </c>
      <c r="H20" s="43">
        <f t="shared" si="36"/>
        <v>0</v>
      </c>
      <c r="I20" s="43">
        <f t="shared" si="36"/>
        <v>0</v>
      </c>
      <c r="J20" s="43">
        <f t="shared" si="36"/>
        <v>1</v>
      </c>
      <c r="K20" s="43">
        <f t="shared" si="36"/>
        <v>0</v>
      </c>
      <c r="L20" s="43">
        <f t="shared" si="36"/>
        <v>0</v>
      </c>
      <c r="M20" s="43">
        <f t="shared" si="36"/>
        <v>10</v>
      </c>
      <c r="N20" s="43">
        <f t="shared" si="36"/>
        <v>1</v>
      </c>
      <c r="O20" s="43">
        <f t="shared" si="36"/>
        <v>0</v>
      </c>
      <c r="P20" s="43">
        <f t="shared" si="36"/>
        <v>0</v>
      </c>
      <c r="Q20" s="43">
        <f t="shared" si="36"/>
        <v>0</v>
      </c>
      <c r="R20" s="43">
        <f t="shared" si="36"/>
        <v>0</v>
      </c>
      <c r="S20" s="43">
        <f t="shared" si="36"/>
        <v>3</v>
      </c>
      <c r="T20" s="39"/>
      <c r="U20" s="43">
        <f t="shared" ref="U20:X20" si="37">COUNTIF($AN20:$EB20,U$2)</f>
        <v>0</v>
      </c>
      <c r="V20" s="43">
        <f t="shared" si="37"/>
        <v>0</v>
      </c>
      <c r="W20" s="43">
        <f t="shared" si="37"/>
        <v>2</v>
      </c>
      <c r="X20" s="43">
        <f t="shared" si="37"/>
        <v>1</v>
      </c>
      <c r="Y20" s="39"/>
      <c r="Z20" s="45">
        <f>'01 - T7'!$N$19+'02 - CN'!$N$19+'03 - T2'!$N$19+'04 - T3'!$N$19+'05 - T4'!$N$19+'06 - T5'!$N$19+'07 - T6'!$N$19+'08 - T7'!$N$19+'09 - CN'!$N$19+'10 - T2'!$N$19+'11 - T3'!$N$19+'12 - T4'!$N$19+'13 - T5'!$N$19+'14 - T6'!$N$19+'15 - T7'!$N$19+'16 - CN'!$N$19+'17 - T2'!$N$19+'18 - T3'!$N$19+'19 - T4'!$N$19+'20 - T5'!$N$19+'21 - T6'!$N$19+'22 - T7'!$N$19+'23 - CN'!$N$19+'24 - T2'!$N$19+'25 - T3'!$N$19+'26 - T4'!$N$19+'27 - T5'!$N$19+'28 - T6'!$N$19+'29 - T7'!$N$19+'30 - CN'!$N$19+'31 - T2'!$N$19</f>
        <v>25</v>
      </c>
      <c r="AA20" s="46">
        <f t="shared" si="8"/>
        <v>0.8064516129</v>
      </c>
      <c r="AB20" s="45">
        <f t="shared" si="9"/>
        <v>9</v>
      </c>
      <c r="AC20" s="39"/>
      <c r="AD20" s="39"/>
      <c r="AE20" s="39"/>
      <c r="AF20" s="39"/>
      <c r="AG20" s="39"/>
      <c r="AH20" s="39"/>
      <c r="AI20" s="39"/>
      <c r="AJ20" s="39"/>
      <c r="AK20" s="39"/>
      <c r="AL20" s="39"/>
      <c r="AM20" s="39"/>
      <c r="AN20" s="39" t="str">
        <f>'01 - T7'!$E$19</f>
        <v>HDVL</v>
      </c>
      <c r="AO20" s="42" t="str">
        <f>'01 - T7'!$G$19</f>
        <v/>
      </c>
      <c r="AP20" s="42" t="str">
        <f>'01 - T7'!$I$19</f>
        <v/>
      </c>
      <c r="AQ20" s="39" t="str">
        <f>'02 - CN'!$E$19</f>
        <v>Khai Anh</v>
      </c>
      <c r="AR20" s="42" t="str">
        <f>'02 - CN'!$G$19</f>
        <v/>
      </c>
      <c r="AS20" s="42" t="str">
        <f>'02 - CN'!$I$19</f>
        <v/>
      </c>
      <c r="AT20" s="39" t="str">
        <f>'03 - T2'!$E$19</f>
        <v>HDVL</v>
      </c>
      <c r="AU20" s="42" t="str">
        <f>'03 - T2'!$G$19</f>
        <v/>
      </c>
      <c r="AV20" s="42" t="str">
        <f>'03 - T2'!$I$19</f>
        <v/>
      </c>
      <c r="AW20" s="39" t="str">
        <f>'04 - T3'!$E$19</f>
        <v>Khai Anh</v>
      </c>
      <c r="AX20" s="42" t="str">
        <f>'04 - T3'!$G$19</f>
        <v/>
      </c>
      <c r="AY20" s="42" t="str">
        <f>'04 - T3'!$I$19</f>
        <v/>
      </c>
      <c r="AZ20" s="39" t="str">
        <f>'05 - T4'!$E$19</f>
        <v>HDVL</v>
      </c>
      <c r="BA20" s="42" t="str">
        <f>'05 - T4'!$G$19</f>
        <v/>
      </c>
      <c r="BB20" s="42" t="str">
        <f>'05 - T4'!$I$19</f>
        <v/>
      </c>
      <c r="BC20" s="39" t="str">
        <f>'06 - T5'!$E$19</f>
        <v>Khai Anh</v>
      </c>
      <c r="BD20" s="42" t="str">
        <f>'06 - T5'!$G$19</f>
        <v/>
      </c>
      <c r="BE20" s="42" t="str">
        <f>'06 - T5'!$I$19</f>
        <v/>
      </c>
      <c r="BF20" s="39" t="str">
        <f>'07 - T6'!$E$19</f>
        <v>Emivest</v>
      </c>
      <c r="BG20" s="42" t="str">
        <f>'07 - T6'!$G$19</f>
        <v/>
      </c>
      <c r="BH20" s="42" t="str">
        <f>'07 - T6'!$I$19</f>
        <v/>
      </c>
      <c r="BI20" s="42" t="str">
        <f>'08 - T7'!$E$19</f>
        <v>Emivest</v>
      </c>
      <c r="BJ20" s="42" t="str">
        <f>'08 - T7'!$G$19</f>
        <v/>
      </c>
      <c r="BK20" s="42" t="str">
        <f>'08 - T7'!$I$19</f>
        <v/>
      </c>
      <c r="BL20" s="42" t="str">
        <f>'09 - CN'!$E$19</f>
        <v>Emivest</v>
      </c>
      <c r="BM20" s="42" t="str">
        <f>'09 - CN'!$G$19</f>
        <v/>
      </c>
      <c r="BN20" s="42" t="str">
        <f>'09 - CN'!$I$19</f>
        <v/>
      </c>
      <c r="BO20" s="42" t="str">
        <f>'10 - T2'!$E$19</f>
        <v>Emivest</v>
      </c>
      <c r="BP20" s="42" t="str">
        <f>'10 - T2'!$G$19</f>
        <v>Emivest</v>
      </c>
      <c r="BQ20" s="42" t="str">
        <f>'10 - T2'!$I$19</f>
        <v/>
      </c>
      <c r="BR20" s="42" t="str">
        <f>'11 - T3'!$E$19</f>
        <v>Emivest</v>
      </c>
      <c r="BS20" s="42" t="str">
        <f>'11 - T3'!$G$19</f>
        <v/>
      </c>
      <c r="BT20" s="42" t="str">
        <f>'11 - T3'!$I$19</f>
        <v/>
      </c>
      <c r="BU20" s="42" t="str">
        <f>'12 - T4'!$E$19</f>
        <v>Emivest</v>
      </c>
      <c r="BV20" s="42" t="str">
        <f>'12 - T4'!$G$19</f>
        <v/>
      </c>
      <c r="BW20" s="42" t="str">
        <f>'12 - T4'!$I$19</f>
        <v/>
      </c>
      <c r="BX20" s="42" t="str">
        <f>'13 - T5'!$E$19</f>
        <v>Khai Anh</v>
      </c>
      <c r="BY20" s="42" t="str">
        <f>'13 - T5'!$G$19</f>
        <v/>
      </c>
      <c r="BZ20" s="42" t="str">
        <f>'13 - T5'!$I$19</f>
        <v/>
      </c>
      <c r="CA20" s="42" t="str">
        <f>'14 - T6'!$E$19</f>
        <v>Khai Anh</v>
      </c>
      <c r="CB20" s="42" t="str">
        <f>'14 - T6'!$G$19</f>
        <v/>
      </c>
      <c r="CC20" s="42" t="str">
        <f>'14 - T6'!$I$19</f>
        <v/>
      </c>
      <c r="CD20" s="42" t="str">
        <f>'15 - T7'!$E$19</f>
        <v/>
      </c>
      <c r="CE20" s="42" t="str">
        <f>'15 - T7'!$G$19</f>
        <v/>
      </c>
      <c r="CF20" s="42" t="str">
        <f>'15 - T7'!$I$19</f>
        <v/>
      </c>
      <c r="CG20" s="42" t="str">
        <f>'16 - CN'!$E$19</f>
        <v>RỚT NHÀ MÁY</v>
      </c>
      <c r="CH20" s="42" t="str">
        <f>'16 - CN'!$G$19</f>
        <v/>
      </c>
      <c r="CI20" s="42" t="str">
        <f>'16 - CN'!$I$19</f>
        <v/>
      </c>
      <c r="CJ20" s="42" t="str">
        <f>'17 - T2'!$E$19</f>
        <v>Emivest</v>
      </c>
      <c r="CK20" s="42" t="str">
        <f>'17 - T2'!$G$19</f>
        <v>Emivest</v>
      </c>
      <c r="CL20" s="42" t="str">
        <f>'17 - T2'!$I$19</f>
        <v/>
      </c>
      <c r="CM20" s="42" t="str">
        <f>'18 - T3'!$E$19</f>
        <v>Emivest</v>
      </c>
      <c r="CN20" s="42" t="str">
        <f>'18 - T3'!$G$19</f>
        <v/>
      </c>
      <c r="CO20" s="42" t="str">
        <f>'18 - T3'!$I$19</f>
        <v/>
      </c>
      <c r="CP20" s="42" t="str">
        <f>'19 - T4'!$E$19</f>
        <v>Kim Bàng</v>
      </c>
      <c r="CQ20" s="42" t="str">
        <f>'19 - T4'!$G$19</f>
        <v/>
      </c>
      <c r="CR20" s="42" t="str">
        <f>'19 - T4'!$I$19</f>
        <v/>
      </c>
      <c r="CS20" s="42" t="str">
        <f>'20 - T5'!$E$19</f>
        <v>RỚT NHÀ MÁY</v>
      </c>
      <c r="CT20" s="42" t="str">
        <f>'20 - T5'!$G$19</f>
        <v/>
      </c>
      <c r="CU20" s="42" t="str">
        <f>'20 - T5'!$I$19</f>
        <v/>
      </c>
      <c r="CV20" s="42" t="str">
        <f>'21 - T6'!$E$19</f>
        <v>Khai Anh</v>
      </c>
      <c r="CW20" s="42" t="str">
        <f>'21 - T6'!$G$19</f>
        <v/>
      </c>
      <c r="CX20" s="42" t="str">
        <f>'21 - T6'!$I$19</f>
        <v/>
      </c>
      <c r="CY20" s="42" t="str">
        <f>'22 - T7'!$E$19</f>
        <v>Khai Anh</v>
      </c>
      <c r="CZ20" s="42" t="str">
        <f>'22 - T7'!$G$19</f>
        <v/>
      </c>
      <c r="DA20" s="42" t="str">
        <f>'22 - T7'!$I$19</f>
        <v/>
      </c>
      <c r="DB20" s="42" t="str">
        <f>'23 - CN'!$E$19</f>
        <v>TÀI XẾ NGHỈ</v>
      </c>
      <c r="DC20" s="42" t="str">
        <f>'23 - CN'!$G$19</f>
        <v/>
      </c>
      <c r="DD20" s="42" t="str">
        <f>'23 - CN'!$I$19</f>
        <v/>
      </c>
      <c r="DE20" s="42" t="str">
        <f>'24 - T2'!$E$19</f>
        <v>Vưu Đức Phát</v>
      </c>
      <c r="DF20" s="42" t="str">
        <f>'24 - T2'!$G$19</f>
        <v/>
      </c>
      <c r="DG20" s="42" t="str">
        <f>'24 - T2'!$I$19</f>
        <v/>
      </c>
      <c r="DH20" s="42" t="str">
        <f>'25 - T3'!$E$19</f>
        <v>Khai Anh</v>
      </c>
      <c r="DI20" s="42" t="str">
        <f>'25 - T3'!$G$19</f>
        <v/>
      </c>
      <c r="DJ20" s="42" t="str">
        <f>'25 - T3'!$I$19</f>
        <v/>
      </c>
      <c r="DK20" s="42" t="str">
        <f>'26 - T4'!$E$19</f>
        <v>Khai Anh</v>
      </c>
      <c r="DL20" s="42" t="str">
        <f>'26 - T4'!$G$19</f>
        <v/>
      </c>
      <c r="DM20" s="42" t="str">
        <f>'26 - T4'!$I$19</f>
        <v/>
      </c>
      <c r="DN20" s="42" t="str">
        <f>'27 - T5'!$E$19</f>
        <v>Khai Anh</v>
      </c>
      <c r="DO20" s="42" t="str">
        <f>'27 - T5'!$G$19</f>
        <v/>
      </c>
      <c r="DP20" s="42" t="str">
        <f>'27 - T5'!$I$19</f>
        <v/>
      </c>
      <c r="DQ20" s="42" t="str">
        <f>'28 - T6'!$E$19</f>
        <v>Thuận An</v>
      </c>
      <c r="DR20" s="42" t="str">
        <f>'28 - T6'!$G$19</f>
        <v/>
      </c>
      <c r="DS20" s="42" t="str">
        <f>'28 - T6'!$I$19</f>
        <v/>
      </c>
      <c r="DT20" s="42" t="str">
        <f>'29 - T7'!$E$19</f>
        <v>LTP</v>
      </c>
      <c r="DU20" s="42" t="str">
        <f>'29 - T7'!$G$19</f>
        <v/>
      </c>
      <c r="DV20" s="42" t="str">
        <f>'29 - T7'!$I$19</f>
        <v/>
      </c>
      <c r="DW20" s="42" t="str">
        <f>'30 - CN'!$E$19</f>
        <v/>
      </c>
      <c r="DX20" s="42" t="str">
        <f>'30 - CN'!$G$19</f>
        <v/>
      </c>
      <c r="DY20" s="42" t="str">
        <f>'30 - CN'!$I$19</f>
        <v/>
      </c>
      <c r="DZ20" s="42" t="str">
        <f>'31 - T2'!$E$19</f>
        <v/>
      </c>
      <c r="EA20" s="42" t="str">
        <f>'31 - T2'!$G$19</f>
        <v/>
      </c>
      <c r="EB20" s="42" t="str">
        <f>'31 - T2'!$I$19</f>
        <v/>
      </c>
    </row>
    <row r="21" ht="38.25" customHeight="1">
      <c r="A21" s="36">
        <v>17.0</v>
      </c>
      <c r="B21" s="37" t="s">
        <v>94</v>
      </c>
      <c r="C21" s="38">
        <f t="shared" si="5"/>
        <v>21</v>
      </c>
      <c r="D21" s="36">
        <f t="shared" ref="D21:S21" si="38">COUNTIF($AN21:$EB21,D$2)</f>
        <v>11</v>
      </c>
      <c r="E21" s="36">
        <f t="shared" si="38"/>
        <v>0</v>
      </c>
      <c r="F21" s="36">
        <f t="shared" si="38"/>
        <v>0</v>
      </c>
      <c r="G21" s="36">
        <f t="shared" si="38"/>
        <v>0</v>
      </c>
      <c r="H21" s="36">
        <f t="shared" si="38"/>
        <v>0</v>
      </c>
      <c r="I21" s="36">
        <f t="shared" si="38"/>
        <v>0</v>
      </c>
      <c r="J21" s="36">
        <f t="shared" si="38"/>
        <v>1</v>
      </c>
      <c r="K21" s="36">
        <f t="shared" si="38"/>
        <v>0</v>
      </c>
      <c r="L21" s="36">
        <f t="shared" si="38"/>
        <v>0</v>
      </c>
      <c r="M21" s="36">
        <f t="shared" si="38"/>
        <v>7</v>
      </c>
      <c r="N21" s="36">
        <f t="shared" si="38"/>
        <v>1</v>
      </c>
      <c r="O21" s="36">
        <f t="shared" si="38"/>
        <v>0</v>
      </c>
      <c r="P21" s="36">
        <f t="shared" si="38"/>
        <v>0</v>
      </c>
      <c r="Q21" s="36">
        <f t="shared" si="38"/>
        <v>0</v>
      </c>
      <c r="R21" s="36">
        <f t="shared" si="38"/>
        <v>0</v>
      </c>
      <c r="S21" s="36">
        <f t="shared" si="38"/>
        <v>1</v>
      </c>
      <c r="T21" s="39"/>
      <c r="U21" s="36">
        <f t="shared" ref="U21:X21" si="39">COUNTIF($AN21:$EB21,U$2)</f>
        <v>6</v>
      </c>
      <c r="V21" s="36">
        <f t="shared" si="39"/>
        <v>1</v>
      </c>
      <c r="W21" s="36">
        <f t="shared" si="39"/>
        <v>0</v>
      </c>
      <c r="X21" s="36">
        <f t="shared" si="39"/>
        <v>1</v>
      </c>
      <c r="Y21" s="39"/>
      <c r="Z21" s="40">
        <f>'01 - T7'!$N$20+'02 - CN'!$N$20+'03 - T2'!$N$20+'04 - T3'!$N$20+'05 - T4'!$N$20+'06 - T5'!$N$20+'07 - T6'!$N$20+'08 - T7'!$N$20+'09 - CN'!$N$20+'10 - T2'!$N$20+'11 - T3'!$N$20+'12 - T4'!$N$20+'13 - T5'!$N$20+'14 - T6'!$N$20+'15 - T7'!$N$20+'16 - CN'!$N$20+'17 - T2'!$N$20+'18 - T3'!$N$20+'19 - T4'!$N$20+'20 - T5'!$N$20+'21 - T6'!$N$20+'22 - T7'!$N$20+'23 - CN'!$N$20+'24 - T2'!$N$20+'25 - T3'!$N$20+'26 - T4'!$N$20+'27 - T5'!$N$20+'28 - T6'!$N$20+'29 - T7'!$N$20+'30 - CN'!$N$20+'31 - T2'!$N$20</f>
        <v>19</v>
      </c>
      <c r="AA21" s="41">
        <f t="shared" si="8"/>
        <v>0.6129032258</v>
      </c>
      <c r="AB21" s="40">
        <f t="shared" si="9"/>
        <v>19</v>
      </c>
      <c r="AC21" s="39"/>
      <c r="AD21" s="39"/>
      <c r="AE21" s="39"/>
      <c r="AF21" s="39"/>
      <c r="AG21" s="39"/>
      <c r="AH21" s="39"/>
      <c r="AI21" s="39"/>
      <c r="AJ21" s="39"/>
      <c r="AK21" s="39"/>
      <c r="AL21" s="39"/>
      <c r="AM21" s="39"/>
      <c r="AN21" s="42" t="str">
        <f>'01 - T7'!$E$20</f>
        <v>TRỐNG LỊCH</v>
      </c>
      <c r="AO21" s="42" t="str">
        <f>'01 - T7'!$G$20</f>
        <v/>
      </c>
      <c r="AP21" s="42" t="str">
        <f>'01 - T7'!$I$20</f>
        <v/>
      </c>
      <c r="AQ21" s="42" t="str">
        <f>'02 - CN'!$E$20</f>
        <v>TRỐNG LỊCH</v>
      </c>
      <c r="AR21" s="42" t="str">
        <f>'02 - CN'!$G$20</f>
        <v/>
      </c>
      <c r="AS21" s="42" t="str">
        <f>'02 - CN'!$I$20</f>
        <v/>
      </c>
      <c r="AT21" s="42" t="str">
        <f>'03 - T2'!$E$20</f>
        <v>TRỐNG LỊCH</v>
      </c>
      <c r="AU21" s="42" t="str">
        <f>'03 - T2'!$G$20</f>
        <v/>
      </c>
      <c r="AV21" s="42" t="str">
        <f>'03 - T2'!$I$20</f>
        <v/>
      </c>
      <c r="AW21" s="42" t="str">
        <f>'04 - T3'!$E$20</f>
        <v>TRỐNG LỊCH</v>
      </c>
      <c r="AX21" s="42" t="str">
        <f>'04 - T3'!$G$20</f>
        <v/>
      </c>
      <c r="AY21" s="42" t="str">
        <f>'04 - T3'!$I$20</f>
        <v/>
      </c>
      <c r="AZ21" s="39" t="str">
        <f>'05 - T4'!$E$20</f>
        <v>TRỐNG LỊCH</v>
      </c>
      <c r="BA21" s="42" t="str">
        <f>'05 - T4'!$G$20</f>
        <v/>
      </c>
      <c r="BB21" s="42" t="str">
        <f>'05 - T4'!$I$20</f>
        <v/>
      </c>
      <c r="BC21" s="39" t="str">
        <f>'06 - T5'!$E$20</f>
        <v>TRỐNG LỊCH</v>
      </c>
      <c r="BD21" s="42" t="str">
        <f>'06 - T5'!$G$20</f>
        <v/>
      </c>
      <c r="BE21" s="42" t="str">
        <f>'06 - T5'!$I$20</f>
        <v/>
      </c>
      <c r="BF21" s="39" t="str">
        <f>'07 - T6'!$E$20</f>
        <v>Emivest</v>
      </c>
      <c r="BG21" s="42" t="str">
        <f>'07 - T6'!$G$20</f>
        <v/>
      </c>
      <c r="BH21" s="42" t="str">
        <f>'07 - T6'!$I$20</f>
        <v/>
      </c>
      <c r="BI21" s="42" t="str">
        <f>'08 - T7'!$E$20</f>
        <v>Emivest</v>
      </c>
      <c r="BJ21" s="42" t="str">
        <f>'08 - T7'!$G$20</f>
        <v>HDVL</v>
      </c>
      <c r="BK21" s="42" t="str">
        <f>'08 - T7'!$I$20</f>
        <v/>
      </c>
      <c r="BL21" s="42" t="str">
        <f>'09 - CN'!$E$20</f>
        <v/>
      </c>
      <c r="BM21" s="42" t="str">
        <f>'09 - CN'!$G$20</f>
        <v/>
      </c>
      <c r="BN21" s="42" t="str">
        <f>'09 - CN'!$I$20</f>
        <v/>
      </c>
      <c r="BO21" s="42" t="str">
        <f>'10 - T2'!$E$20</f>
        <v>TÀI XẾ NGHỈ</v>
      </c>
      <c r="BP21" s="42" t="str">
        <f>'10 - T2'!$G$20</f>
        <v/>
      </c>
      <c r="BQ21" s="42" t="str">
        <f>'10 - T2'!$I$20</f>
        <v/>
      </c>
      <c r="BR21" s="42" t="str">
        <f>'11 - T3'!$E$20</f>
        <v>Khai Anh</v>
      </c>
      <c r="BS21" s="42" t="str">
        <f>'11 - T3'!$G$20</f>
        <v/>
      </c>
      <c r="BT21" s="42" t="str">
        <f>'11 - T3'!$I$20</f>
        <v/>
      </c>
      <c r="BU21" s="42" t="str">
        <f>'12 - T4'!$E$20</f>
        <v>Khai Anh</v>
      </c>
      <c r="BV21" s="42" t="str">
        <f>'12 - T4'!$G$20</f>
        <v/>
      </c>
      <c r="BW21" s="42" t="str">
        <f>'12 - T4'!$I$20</f>
        <v/>
      </c>
      <c r="BX21" s="42" t="str">
        <f>'13 - T5'!$E$20</f>
        <v>Emivest</v>
      </c>
      <c r="BY21" s="42" t="str">
        <f>'13 - T5'!$G$20</f>
        <v/>
      </c>
      <c r="BZ21" s="42" t="str">
        <f>'13 - T5'!$I$20</f>
        <v/>
      </c>
      <c r="CA21" s="42" t="str">
        <f>'14 - T6'!$E$20</f>
        <v>Emivest</v>
      </c>
      <c r="CB21" s="42" t="str">
        <f>'14 - T6'!$G$20</f>
        <v>Khai Anh</v>
      </c>
      <c r="CC21" s="42" t="str">
        <f>'14 - T6'!$I$20</f>
        <v/>
      </c>
      <c r="CD21" s="42" t="str">
        <f>'15 - T7'!$E$20</f>
        <v/>
      </c>
      <c r="CE21" s="42" t="str">
        <f>'15 - T7'!$G$20</f>
        <v/>
      </c>
      <c r="CF21" s="42" t="str">
        <f>'15 - T7'!$I$20</f>
        <v/>
      </c>
      <c r="CG21" s="42" t="str">
        <f>'16 - CN'!$E$20</f>
        <v>Khai Anh</v>
      </c>
      <c r="CH21" s="42" t="str">
        <f>'16 - CN'!$G$20</f>
        <v/>
      </c>
      <c r="CI21" s="42" t="str">
        <f>'16 - CN'!$I$20</f>
        <v/>
      </c>
      <c r="CJ21" s="42" t="str">
        <f>'17 - T2'!$E$20</f>
        <v>Emivest</v>
      </c>
      <c r="CK21" s="42" t="str">
        <f>'17 - T2'!$G$20</f>
        <v/>
      </c>
      <c r="CL21" s="42" t="str">
        <f>'17 - T2'!$I$20</f>
        <v/>
      </c>
      <c r="CM21" s="42" t="str">
        <f>'18 - T3'!$E$20</f>
        <v>Emivest</v>
      </c>
      <c r="CN21" s="42" t="str">
        <f>'18 - T3'!$G$20</f>
        <v/>
      </c>
      <c r="CO21" s="42" t="str">
        <f>'18 - T3'!$I$20</f>
        <v/>
      </c>
      <c r="CP21" s="42" t="str">
        <f>'19 - T4'!$E$20</f>
        <v>Emivest</v>
      </c>
      <c r="CQ21" s="42" t="str">
        <f>'19 - T4'!$G$20</f>
        <v/>
      </c>
      <c r="CR21" s="42" t="str">
        <f>'19 - T4'!$I$20</f>
        <v/>
      </c>
      <c r="CS21" s="42" t="str">
        <f>'20 - T5'!$E$20</f>
        <v>Khai Anh</v>
      </c>
      <c r="CT21" s="42" t="str">
        <f>'20 - T5'!$G$20</f>
        <v/>
      </c>
      <c r="CU21" s="42" t="str">
        <f>'20 - T5'!$I$20</f>
        <v/>
      </c>
      <c r="CV21" s="42" t="str">
        <f>'21 - T6'!$E$20</f>
        <v>CHUYỂN ĐIỂM</v>
      </c>
      <c r="CW21" s="42" t="str">
        <f>'21 - T6'!$G$20</f>
        <v/>
      </c>
      <c r="CX21" s="42" t="str">
        <f>'21 - T6'!$I$20</f>
        <v/>
      </c>
      <c r="CY21" s="42" t="str">
        <f>'22 - T7'!$E$20</f>
        <v>Khai Anh</v>
      </c>
      <c r="CZ21" s="42" t="str">
        <f>'22 - T7'!$G$20</f>
        <v/>
      </c>
      <c r="DA21" s="42" t="str">
        <f>'22 - T7'!$I$20</f>
        <v/>
      </c>
      <c r="DB21" s="42" t="str">
        <f>'23 - CN'!$E$20</f>
        <v>Khai Anh</v>
      </c>
      <c r="DC21" s="42" t="str">
        <f>'23 - CN'!$G$20</f>
        <v/>
      </c>
      <c r="DD21" s="42" t="str">
        <f>'23 - CN'!$I$20</f>
        <v/>
      </c>
      <c r="DE21" s="42" t="str">
        <f>'24 - T2'!$E$20</f>
        <v>Khai Anh</v>
      </c>
      <c r="DF21" s="42" t="str">
        <f>'24 - T2'!$G$20</f>
        <v/>
      </c>
      <c r="DG21" s="42" t="str">
        <f>'24 - T2'!$I$20</f>
        <v/>
      </c>
      <c r="DH21" s="42" t="str">
        <f>'25 - T3'!$E$20</f>
        <v>Khai Anh</v>
      </c>
      <c r="DI21" s="42" t="str">
        <f>'25 - T3'!$G$20</f>
        <v/>
      </c>
      <c r="DJ21" s="42" t="str">
        <f>'25 - T3'!$I$20</f>
        <v/>
      </c>
      <c r="DK21" s="42" t="str">
        <f>'26 - T4'!$E$20</f>
        <v>Khai Anh</v>
      </c>
      <c r="DL21" s="42" t="str">
        <f>'26 - T4'!$G$20</f>
        <v/>
      </c>
      <c r="DM21" s="42" t="str">
        <f>'26 - T4'!$I$20</f>
        <v/>
      </c>
      <c r="DN21" s="42" t="str">
        <f>'27 - T5'!$E$20</f>
        <v>Khai Anh</v>
      </c>
      <c r="DO21" s="42" t="str">
        <f>'27 - T5'!$G$20</f>
        <v/>
      </c>
      <c r="DP21" s="42" t="str">
        <f>'27 - T5'!$I$20</f>
        <v/>
      </c>
      <c r="DQ21" s="42" t="str">
        <f>'28 - T6'!$E$20</f>
        <v>Thuận An</v>
      </c>
      <c r="DR21" s="42" t="str">
        <f>'28 - T6'!$G$20</f>
        <v/>
      </c>
      <c r="DS21" s="42" t="str">
        <f>'28 - T6'!$I$20</f>
        <v/>
      </c>
      <c r="DT21" s="42" t="str">
        <f>'29 - T7'!$E$20</f>
        <v>LTP</v>
      </c>
      <c r="DU21" s="42" t="str">
        <f>'29 - T7'!$G$20</f>
        <v/>
      </c>
      <c r="DV21" s="42" t="str">
        <f>'29 - T7'!$I$20</f>
        <v/>
      </c>
      <c r="DW21" s="42" t="str">
        <f>'30 - CN'!$E$20</f>
        <v/>
      </c>
      <c r="DX21" s="42" t="str">
        <f>'30 - CN'!$G$20</f>
        <v/>
      </c>
      <c r="DY21" s="42" t="str">
        <f>'30 - CN'!$I$20</f>
        <v/>
      </c>
      <c r="DZ21" s="42" t="str">
        <f>'31 - T2'!$E$20</f>
        <v/>
      </c>
      <c r="EA21" s="42" t="str">
        <f>'31 - T2'!$G$20</f>
        <v/>
      </c>
      <c r="EB21" s="42" t="str">
        <f>'31 - T2'!$I$20</f>
        <v/>
      </c>
    </row>
    <row r="22" ht="38.25" customHeight="1">
      <c r="A22" s="43">
        <v>18.0</v>
      </c>
      <c r="B22" s="37" t="s">
        <v>95</v>
      </c>
      <c r="C22" s="44">
        <f t="shared" si="5"/>
        <v>25</v>
      </c>
      <c r="D22" s="43">
        <f t="shared" ref="D22:S22" si="40">COUNTIF($AN22:$EB22,D$2)</f>
        <v>15</v>
      </c>
      <c r="E22" s="43">
        <f t="shared" si="40"/>
        <v>0</v>
      </c>
      <c r="F22" s="43">
        <f t="shared" si="40"/>
        <v>2</v>
      </c>
      <c r="G22" s="43">
        <f t="shared" si="40"/>
        <v>0</v>
      </c>
      <c r="H22" s="43">
        <f t="shared" si="40"/>
        <v>0</v>
      </c>
      <c r="I22" s="43">
        <f t="shared" si="40"/>
        <v>0</v>
      </c>
      <c r="J22" s="43">
        <f t="shared" si="40"/>
        <v>2</v>
      </c>
      <c r="K22" s="43">
        <f t="shared" si="40"/>
        <v>0</v>
      </c>
      <c r="L22" s="43">
        <f t="shared" si="40"/>
        <v>0</v>
      </c>
      <c r="M22" s="43">
        <f t="shared" si="40"/>
        <v>0</v>
      </c>
      <c r="N22" s="43">
        <f t="shared" si="40"/>
        <v>1</v>
      </c>
      <c r="O22" s="43">
        <f t="shared" si="40"/>
        <v>1</v>
      </c>
      <c r="P22" s="43">
        <f t="shared" si="40"/>
        <v>0</v>
      </c>
      <c r="Q22" s="43">
        <f t="shared" si="40"/>
        <v>1</v>
      </c>
      <c r="R22" s="43">
        <f t="shared" si="40"/>
        <v>0</v>
      </c>
      <c r="S22" s="43">
        <f t="shared" si="40"/>
        <v>3</v>
      </c>
      <c r="T22" s="39"/>
      <c r="U22" s="43">
        <f t="shared" ref="U22:X22" si="41">COUNTIF($AN22:$EB22,U$2)</f>
        <v>0</v>
      </c>
      <c r="V22" s="43">
        <f t="shared" si="41"/>
        <v>0</v>
      </c>
      <c r="W22" s="43">
        <f t="shared" si="41"/>
        <v>2</v>
      </c>
      <c r="X22" s="43">
        <f t="shared" si="41"/>
        <v>0</v>
      </c>
      <c r="Y22" s="39"/>
      <c r="Z22" s="45">
        <f>'01 - T7'!$N$21+'02 - CN'!$N$21+'03 - T2'!$N$21+'04 - T3'!$N$21+'05 - T4'!$N$21+'06 - T5'!$N$21+'07 - T6'!$N$21+'08 - T7'!$N$21+'09 - CN'!$N$21+'10 - T2'!$N$21+'11 - T3'!$N$21+'12 - T4'!$N$21+'13 - T5'!$N$21+'14 - T6'!$N$21+'15 - T7'!$N$21+'16 - CN'!$N$21+'17 - T2'!$N$21+'18 - T3'!$N$21+'19 - T4'!$N$21+'20 - T5'!$N$21+'21 - T6'!$N$21+'22 - T7'!$N$21+'23 - CN'!$N$21+'24 - T2'!$N$21+'25 - T3'!$N$21+'26 - T4'!$N$21+'27 - T5'!$N$21+'28 - T6'!$N$21+'29 - T7'!$N$21+'30 - CN'!$N$21+'31 - T2'!$N$21</f>
        <v>25</v>
      </c>
      <c r="AA22" s="46">
        <f t="shared" si="8"/>
        <v>0.8064516129</v>
      </c>
      <c r="AB22" s="45">
        <f t="shared" si="9"/>
        <v>15</v>
      </c>
      <c r="AC22" s="39"/>
      <c r="AD22" s="39"/>
      <c r="AE22" s="39"/>
      <c r="AF22" s="39"/>
      <c r="AG22" s="39"/>
      <c r="AH22" s="39"/>
      <c r="AI22" s="39"/>
      <c r="AJ22" s="39"/>
      <c r="AK22" s="39"/>
      <c r="AL22" s="39"/>
      <c r="AM22" s="39"/>
      <c r="AN22" s="39" t="str">
        <f>'01 - T7'!$E$21</f>
        <v>Khai Anh</v>
      </c>
      <c r="AO22" s="42" t="str">
        <f>'01 - T7'!$G$21</f>
        <v/>
      </c>
      <c r="AP22" s="42" t="str">
        <f>'01 - T7'!$I$21</f>
        <v/>
      </c>
      <c r="AQ22" s="39" t="str">
        <f>'02 - CN'!$E$21</f>
        <v>Khai Anh</v>
      </c>
      <c r="AR22" s="42" t="str">
        <f>'02 - CN'!$G$21</f>
        <v/>
      </c>
      <c r="AS22" s="42" t="str">
        <f>'02 - CN'!$I$21</f>
        <v/>
      </c>
      <c r="AT22" s="39" t="str">
        <f>'03 - T2'!$E$21</f>
        <v>HDVL</v>
      </c>
      <c r="AU22" s="42" t="str">
        <f>'03 - T2'!$G$21</f>
        <v/>
      </c>
      <c r="AV22" s="42" t="str">
        <f>'03 - T2'!$I$21</f>
        <v/>
      </c>
      <c r="AW22" s="39" t="str">
        <f>'04 - T3'!$E$21</f>
        <v>HDVL</v>
      </c>
      <c r="AX22" s="42" t="str">
        <f>'04 - T3'!$G$21</f>
        <v/>
      </c>
      <c r="AY22" s="42" t="str">
        <f>'04 - T3'!$I$21</f>
        <v/>
      </c>
      <c r="AZ22" s="42" t="str">
        <f>'05 - T4'!$E$21</f>
        <v/>
      </c>
      <c r="BA22" s="42" t="str">
        <f>'05 - T4'!$G$21</f>
        <v/>
      </c>
      <c r="BB22" s="42" t="str">
        <f>'05 - T4'!$I$21</f>
        <v/>
      </c>
      <c r="BC22" s="39" t="str">
        <f>'06 - T5'!$E$21</f>
        <v>HDVL</v>
      </c>
      <c r="BD22" s="42" t="str">
        <f>'06 - T5'!$G$21</f>
        <v/>
      </c>
      <c r="BE22" s="42" t="str">
        <f>'06 - T5'!$I$21</f>
        <v/>
      </c>
      <c r="BF22" s="39" t="str">
        <f>'07 - T6'!$E$21</f>
        <v>Hoàng Mạnh Thắng</v>
      </c>
      <c r="BG22" s="42" t="str">
        <f>'07 - T6'!$G$21</f>
        <v/>
      </c>
      <c r="BH22" s="42" t="str">
        <f>'07 - T6'!$I$21</f>
        <v/>
      </c>
      <c r="BI22" s="42" t="str">
        <f>'08 - T7'!$E$21</f>
        <v>Khai Anh</v>
      </c>
      <c r="BJ22" s="42" t="str">
        <f>'08 - T7'!$G$21</f>
        <v/>
      </c>
      <c r="BK22" s="42" t="str">
        <f>'08 - T7'!$I$21</f>
        <v/>
      </c>
      <c r="BL22" s="42" t="str">
        <f>'09 - CN'!$E$21</f>
        <v>RỚT NHÀ MÁY</v>
      </c>
      <c r="BM22" s="42" t="str">
        <f>'09 - CN'!$G$21</f>
        <v/>
      </c>
      <c r="BN22" s="42" t="str">
        <f>'09 - CN'!$I$21</f>
        <v/>
      </c>
      <c r="BO22" s="42" t="str">
        <f>'10 - T2'!$E$21</f>
        <v>Khai Anh</v>
      </c>
      <c r="BP22" s="42" t="str">
        <f>'10 - T2'!$G$21</f>
        <v/>
      </c>
      <c r="BQ22" s="42" t="str">
        <f>'10 - T2'!$I$21</f>
        <v/>
      </c>
      <c r="BR22" s="42" t="str">
        <f>'11 - T3'!$E$21</f>
        <v>Khai Anh</v>
      </c>
      <c r="BS22" s="42" t="str">
        <f>'11 - T3'!$G$21</f>
        <v/>
      </c>
      <c r="BT22" s="42" t="str">
        <f>'11 - T3'!$I$21</f>
        <v/>
      </c>
      <c r="BU22" s="42" t="str">
        <f>'12 - T4'!$E$21</f>
        <v>Khai Anh</v>
      </c>
      <c r="BV22" s="42" t="str">
        <f>'12 - T4'!$G$21</f>
        <v/>
      </c>
      <c r="BW22" s="42" t="str">
        <f>'12 - T4'!$I$21</f>
        <v/>
      </c>
      <c r="BX22" s="42" t="str">
        <f>'13 - T5'!$E$21</f>
        <v>RỚT NHÀ MÁY</v>
      </c>
      <c r="BY22" s="42" t="str">
        <f>'13 - T5'!$G$21</f>
        <v/>
      </c>
      <c r="BZ22" s="42" t="str">
        <f>'13 - T5'!$I$21</f>
        <v/>
      </c>
      <c r="CA22" s="42" t="str">
        <f>'14 - T6'!$E$21</f>
        <v>Khai Anh</v>
      </c>
      <c r="CB22" s="42" t="str">
        <f>'14 - T6'!$G$21</f>
        <v/>
      </c>
      <c r="CC22" s="42" t="str">
        <f>'14 - T6'!$I$21</f>
        <v/>
      </c>
      <c r="CD22" s="42" t="str">
        <f>'15 - T7'!$E$21</f>
        <v/>
      </c>
      <c r="CE22" s="42" t="str">
        <f>'15 - T7'!$G$21</f>
        <v/>
      </c>
      <c r="CF22" s="42" t="str">
        <f>'15 - T7'!$I$21</f>
        <v/>
      </c>
      <c r="CG22" s="42" t="str">
        <f>'16 - CN'!$E$21</f>
        <v>Khai Anh</v>
      </c>
      <c r="CH22" s="42" t="str">
        <f>'16 - CN'!$G$21</f>
        <v/>
      </c>
      <c r="CI22" s="42" t="str">
        <f>'16 - CN'!$I$21</f>
        <v/>
      </c>
      <c r="CJ22" s="42" t="str">
        <f>'17 - T2'!$E$21</f>
        <v>Khai Anh</v>
      </c>
      <c r="CK22" s="42" t="str">
        <f>'17 - T2'!$G$21</f>
        <v/>
      </c>
      <c r="CL22" s="42" t="str">
        <f>'17 - T2'!$I$21</f>
        <v/>
      </c>
      <c r="CM22" s="42" t="str">
        <f>'18 - T3'!$E$21</f>
        <v>RICO</v>
      </c>
      <c r="CN22" s="42" t="str">
        <f>'18 - T3'!$G$21</f>
        <v/>
      </c>
      <c r="CO22" s="42" t="str">
        <f>'18 - T3'!$I$21</f>
        <v/>
      </c>
      <c r="CP22" s="42" t="str">
        <f>'19 - T4'!$E$21</f>
        <v>Khai Anh</v>
      </c>
      <c r="CQ22" s="42" t="str">
        <f>'19 - T4'!$G$21</f>
        <v/>
      </c>
      <c r="CR22" s="42" t="str">
        <f>'19 - T4'!$I$21</f>
        <v/>
      </c>
      <c r="CS22" s="42" t="str">
        <f>'20 - T5'!$E$21</f>
        <v>Khai Anh</v>
      </c>
      <c r="CT22" s="42" t="str">
        <f>'20 - T5'!$G$21</f>
        <v/>
      </c>
      <c r="CU22" s="42" t="str">
        <f>'20 - T5'!$I$21</f>
        <v/>
      </c>
      <c r="CV22" s="42" t="str">
        <f>'21 - T6'!$E$21</f>
        <v>Khai Anh</v>
      </c>
      <c r="CW22" s="42" t="str">
        <f>'21 - T6'!$G$21</f>
        <v/>
      </c>
      <c r="CX22" s="42" t="str">
        <f>'21 - T6'!$I$21</f>
        <v/>
      </c>
      <c r="CY22" s="42" t="str">
        <f>'22 - T7'!$E$21</f>
        <v>Khai Anh</v>
      </c>
      <c r="CZ22" s="42" t="str">
        <f>'22 - T7'!$G$21</f>
        <v/>
      </c>
      <c r="DA22" s="42" t="str">
        <f>'22 - T7'!$I$21</f>
        <v/>
      </c>
      <c r="DB22" s="42" t="str">
        <f>'23 - CN'!$E$21</f>
        <v>Khai Anh</v>
      </c>
      <c r="DC22" s="42" t="str">
        <f>'23 - CN'!$G$21</f>
        <v/>
      </c>
      <c r="DD22" s="42" t="str">
        <f>'23 - CN'!$I$21</f>
        <v/>
      </c>
      <c r="DE22" s="42" t="str">
        <f>'24 - T2'!$E$21</f>
        <v>Vưu Đức Phát</v>
      </c>
      <c r="DF22" s="42" t="str">
        <f>'24 - T2'!$G$21</f>
        <v/>
      </c>
      <c r="DG22" s="42" t="str">
        <f>'24 - T2'!$I$21</f>
        <v/>
      </c>
      <c r="DH22" s="42" t="str">
        <f>'25 - T3'!$E$21</f>
        <v>Vưu Đức Phát</v>
      </c>
      <c r="DI22" s="42" t="str">
        <f>'25 - T3'!$G$21</f>
        <v/>
      </c>
      <c r="DJ22" s="42" t="str">
        <f>'25 - T3'!$I$21</f>
        <v/>
      </c>
      <c r="DK22" s="42" t="str">
        <f>'26 - T4'!$E$21</f>
        <v>Thuận An</v>
      </c>
      <c r="DL22" s="42" t="str">
        <f>'26 - T4'!$G$21</f>
        <v/>
      </c>
      <c r="DM22" s="42" t="str">
        <f>'26 - T4'!$I$21</f>
        <v/>
      </c>
      <c r="DN22" s="42" t="str">
        <f>'27 - T5'!$E$21</f>
        <v>Khai Anh</v>
      </c>
      <c r="DO22" s="42" t="str">
        <f>'27 - T5'!$G$21</f>
        <v/>
      </c>
      <c r="DP22" s="42" t="str">
        <f>'27 - T5'!$I$21</f>
        <v/>
      </c>
      <c r="DQ22" s="42" t="str">
        <f>'28 - T6'!$E$21</f>
        <v>Thuận An</v>
      </c>
      <c r="DR22" s="42" t="str">
        <f>'28 - T6'!$G$21</f>
        <v/>
      </c>
      <c r="DS22" s="42" t="str">
        <f>'28 - T6'!$I$21</f>
        <v/>
      </c>
      <c r="DT22" s="42" t="str">
        <f>'29 - T7'!$E$21</f>
        <v>LTP</v>
      </c>
      <c r="DU22" s="42" t="str">
        <f>'29 - T7'!$G$21</f>
        <v/>
      </c>
      <c r="DV22" s="42" t="str">
        <f>'29 - T7'!$I$21</f>
        <v/>
      </c>
      <c r="DW22" s="42" t="str">
        <f>'30 - CN'!$E$21</f>
        <v/>
      </c>
      <c r="DX22" s="42" t="str">
        <f>'30 - CN'!$G$21</f>
        <v/>
      </c>
      <c r="DY22" s="42" t="str">
        <f>'30 - CN'!$I$21</f>
        <v/>
      </c>
      <c r="DZ22" s="42" t="str">
        <f>'31 - T2'!$E$21</f>
        <v/>
      </c>
      <c r="EA22" s="42" t="str">
        <f>'31 - T2'!$G$21</f>
        <v/>
      </c>
      <c r="EB22" s="42" t="str">
        <f>'31 - T2'!$I$21</f>
        <v/>
      </c>
    </row>
    <row r="23" ht="38.25" customHeight="1">
      <c r="A23" s="36">
        <v>19.0</v>
      </c>
      <c r="B23" s="37" t="s">
        <v>97</v>
      </c>
      <c r="C23" s="38">
        <f t="shared" si="5"/>
        <v>27</v>
      </c>
      <c r="D23" s="36">
        <f t="shared" ref="D23:S23" si="42">COUNTIF($AN23:$EB23,D$2)</f>
        <v>22</v>
      </c>
      <c r="E23" s="36">
        <f t="shared" si="42"/>
        <v>0</v>
      </c>
      <c r="F23" s="36">
        <f t="shared" si="42"/>
        <v>2</v>
      </c>
      <c r="G23" s="36">
        <f t="shared" si="42"/>
        <v>0</v>
      </c>
      <c r="H23" s="36">
        <f t="shared" si="42"/>
        <v>0</v>
      </c>
      <c r="I23" s="36">
        <f t="shared" si="42"/>
        <v>0</v>
      </c>
      <c r="J23" s="36">
        <f t="shared" si="42"/>
        <v>0</v>
      </c>
      <c r="K23" s="36">
        <f t="shared" si="42"/>
        <v>0</v>
      </c>
      <c r="L23" s="36">
        <f t="shared" si="42"/>
        <v>0</v>
      </c>
      <c r="M23" s="36">
        <f t="shared" si="42"/>
        <v>0</v>
      </c>
      <c r="N23" s="36">
        <f t="shared" si="42"/>
        <v>0</v>
      </c>
      <c r="O23" s="36">
        <f t="shared" si="42"/>
        <v>0</v>
      </c>
      <c r="P23" s="36">
        <f t="shared" si="42"/>
        <v>0</v>
      </c>
      <c r="Q23" s="36">
        <f t="shared" si="42"/>
        <v>0</v>
      </c>
      <c r="R23" s="36">
        <f t="shared" si="42"/>
        <v>0</v>
      </c>
      <c r="S23" s="36">
        <f t="shared" si="42"/>
        <v>3</v>
      </c>
      <c r="T23" s="39"/>
      <c r="U23" s="36">
        <f t="shared" ref="U23:X23" si="43">COUNTIF($AN23:$EB23,U$2)</f>
        <v>0</v>
      </c>
      <c r="V23" s="36">
        <f t="shared" si="43"/>
        <v>0</v>
      </c>
      <c r="W23" s="36">
        <f t="shared" si="43"/>
        <v>0</v>
      </c>
      <c r="X23" s="36">
        <f t="shared" si="43"/>
        <v>1</v>
      </c>
      <c r="Y23" s="39"/>
      <c r="Z23" s="40">
        <f>'01 - T7'!$N$22+'02 - CN'!$N$22+'03 - T2'!$N$22+'04 - T3'!$N$22+'05 - T4'!$N$22+'06 - T5'!$N$22+'07 - T6'!$N$22+'08 - T7'!$N$22+'09 - CN'!$N$22+'10 - T2'!$N$22+'11 - T3'!$N$22+'12 - T4'!$N$22+'13 - T5'!$N$22+'14 - T6'!$N$22+'15 - T7'!$N$22+'16 - CN'!$N$22+'17 - T2'!$N$22+'18 - T3'!$N$22+'19 - T4'!$N$22+'20 - T5'!$N$22+'21 - T6'!$N$22+'22 - T7'!$N$22+'23 - CN'!$N$22+'24 - T2'!$N$22+'25 - T3'!$N$22+'26 - T4'!$N$22+'27 - T5'!$N$22+'28 - T6'!$N$22+'29 - T7'!$N$22+'30 - CN'!$N$22+'31 - T2'!$N$22</f>
        <v>27</v>
      </c>
      <c r="AA23" s="41">
        <f t="shared" si="8"/>
        <v>0.8709677419</v>
      </c>
      <c r="AB23" s="40">
        <f t="shared" si="9"/>
        <v>9</v>
      </c>
      <c r="AC23" s="39"/>
      <c r="AD23" s="39"/>
      <c r="AE23" s="39"/>
      <c r="AF23" s="39"/>
      <c r="AG23" s="39"/>
      <c r="AH23" s="39"/>
      <c r="AI23" s="39"/>
      <c r="AJ23" s="39"/>
      <c r="AK23" s="39"/>
      <c r="AL23" s="39"/>
      <c r="AM23" s="39"/>
      <c r="AN23" s="39" t="str">
        <f>'01 - T7'!$E$22</f>
        <v>HDVL</v>
      </c>
      <c r="AO23" s="42" t="str">
        <f>'01 - T7'!$G$22</f>
        <v/>
      </c>
      <c r="AP23" s="42" t="str">
        <f>'01 - T7'!$I$22</f>
        <v/>
      </c>
      <c r="AQ23" s="39" t="str">
        <f>'02 - CN'!$E$22</f>
        <v>Khai Anh</v>
      </c>
      <c r="AR23" s="42" t="str">
        <f>'02 - CN'!$G$22</f>
        <v/>
      </c>
      <c r="AS23" s="42" t="str">
        <f>'02 - CN'!$I$22</f>
        <v/>
      </c>
      <c r="AT23" s="39" t="str">
        <f>'03 - T2'!$E$22</f>
        <v>HDVL</v>
      </c>
      <c r="AU23" s="42" t="str">
        <f>'03 - T2'!$G$22</f>
        <v/>
      </c>
      <c r="AV23" s="42" t="str">
        <f>'03 - T2'!$I$22</f>
        <v/>
      </c>
      <c r="AW23" s="39" t="str">
        <f>'04 - T3'!$E$22</f>
        <v>Khai Anh</v>
      </c>
      <c r="AX23" s="42" t="str">
        <f>'04 - T3'!$G$22</f>
        <v/>
      </c>
      <c r="AY23" s="42" t="str">
        <f>'04 - T3'!$I$22</f>
        <v/>
      </c>
      <c r="AZ23" s="39" t="str">
        <f>'05 - T4'!$E$22</f>
        <v>HDVL</v>
      </c>
      <c r="BA23" s="42" t="str">
        <f>'05 - T4'!$G$22</f>
        <v/>
      </c>
      <c r="BB23" s="42" t="str">
        <f>'05 - T4'!$I$22</f>
        <v/>
      </c>
      <c r="BC23" s="39" t="str">
        <f>'06 - T5'!$E$22</f>
        <v>Khai Anh</v>
      </c>
      <c r="BD23" s="42" t="str">
        <f>'06 - T5'!$G$22</f>
        <v/>
      </c>
      <c r="BE23" s="42" t="str">
        <f>'06 - T5'!$I$22</f>
        <v/>
      </c>
      <c r="BF23" s="39" t="str">
        <f>'07 - T6'!$E$22</f>
        <v>Khai Anh</v>
      </c>
      <c r="BG23" s="42" t="str">
        <f>'07 - T6'!$G$22</f>
        <v/>
      </c>
      <c r="BH23" s="42" t="str">
        <f>'07 - T6'!$I$22</f>
        <v/>
      </c>
      <c r="BI23" s="42" t="str">
        <f>'08 - T7'!$E$22</f>
        <v>Khai Anh</v>
      </c>
      <c r="BJ23" s="42" t="str">
        <f>'08 - T7'!$G$22</f>
        <v/>
      </c>
      <c r="BK23" s="42" t="str">
        <f>'08 - T7'!$I$22</f>
        <v/>
      </c>
      <c r="BL23" s="42" t="str">
        <f>'09 - CN'!$E$22</f>
        <v>Khai Anh</v>
      </c>
      <c r="BM23" s="42" t="str">
        <f>'09 - CN'!$G$22</f>
        <v/>
      </c>
      <c r="BN23" s="42" t="str">
        <f>'09 - CN'!$I$22</f>
        <v/>
      </c>
      <c r="BO23" s="42" t="str">
        <f>'10 - T2'!$E$22</f>
        <v>Khai Anh</v>
      </c>
      <c r="BP23" s="42" t="str">
        <f>'10 - T2'!$G$22</f>
        <v/>
      </c>
      <c r="BQ23" s="42" t="str">
        <f>'10 - T2'!$I$22</f>
        <v/>
      </c>
      <c r="BR23" s="42" t="str">
        <f>'11 - T3'!$E$22</f>
        <v>Khai Anh</v>
      </c>
      <c r="BS23" s="42" t="str">
        <f>'11 - T3'!$G$22</f>
        <v/>
      </c>
      <c r="BT23" s="42" t="str">
        <f>'11 - T3'!$I$22</f>
        <v/>
      </c>
      <c r="BU23" s="42" t="str">
        <f>'12 - T4'!$E$22</f>
        <v>Khai Anh</v>
      </c>
      <c r="BV23" s="42" t="str">
        <f>'12 - T4'!$G$22</f>
        <v/>
      </c>
      <c r="BW23" s="42" t="str">
        <f>'12 - T4'!$I$22</f>
        <v/>
      </c>
      <c r="BX23" s="42" t="str">
        <f>'13 - T5'!$E$22</f>
        <v>Khai Anh</v>
      </c>
      <c r="BY23" s="42" t="str">
        <f>'13 - T5'!$G$22</f>
        <v/>
      </c>
      <c r="BZ23" s="42" t="str">
        <f>'13 - T5'!$I$22</f>
        <v/>
      </c>
      <c r="CA23" s="42" t="str">
        <f>'14 - T6'!$E$22</f>
        <v>Khai Anh</v>
      </c>
      <c r="CB23" s="42" t="str">
        <f>'14 - T6'!$G$22</f>
        <v/>
      </c>
      <c r="CC23" s="42" t="str">
        <f>'14 - T6'!$I$22</f>
        <v/>
      </c>
      <c r="CD23" s="42" t="str">
        <f>'15 - T7'!$E$22</f>
        <v/>
      </c>
      <c r="CE23" s="42" t="str">
        <f>'15 - T7'!$G$22</f>
        <v/>
      </c>
      <c r="CF23" s="42" t="str">
        <f>'15 - T7'!$I$22</f>
        <v/>
      </c>
      <c r="CG23" s="42" t="str">
        <f>'16 - CN'!$E$22</f>
        <v>Khai Anh</v>
      </c>
      <c r="CH23" s="42" t="str">
        <f>'16 - CN'!$G$22</f>
        <v/>
      </c>
      <c r="CI23" s="42" t="str">
        <f>'16 - CN'!$I$22</f>
        <v/>
      </c>
      <c r="CJ23" s="42" t="str">
        <f>'17 - T2'!$E$22</f>
        <v>Khai Anh</v>
      </c>
      <c r="CK23" s="42" t="str">
        <f>'17 - T2'!$G$22</f>
        <v/>
      </c>
      <c r="CL23" s="42" t="str">
        <f>'17 - T2'!$I$22</f>
        <v/>
      </c>
      <c r="CM23" s="42" t="str">
        <f>'18 - T3'!$E$22</f>
        <v>Khai Anh</v>
      </c>
      <c r="CN23" s="42" t="str">
        <f>'18 - T3'!$G$22</f>
        <v/>
      </c>
      <c r="CO23" s="42" t="str">
        <f>'18 - T3'!$I$22</f>
        <v/>
      </c>
      <c r="CP23" s="42" t="str">
        <f>'19 - T4'!$E$22</f>
        <v>Khai Anh</v>
      </c>
      <c r="CQ23" s="42" t="str">
        <f>'19 - T4'!$G$22</f>
        <v/>
      </c>
      <c r="CR23" s="42" t="str">
        <f>'19 - T4'!$I$22</f>
        <v/>
      </c>
      <c r="CS23" s="42" t="str">
        <f>'20 - T5'!$E$22</f>
        <v>Khai Anh</v>
      </c>
      <c r="CT23" s="42" t="str">
        <f>'20 - T5'!$G$22</f>
        <v/>
      </c>
      <c r="CU23" s="42" t="str">
        <f>'20 - T5'!$I$22</f>
        <v/>
      </c>
      <c r="CV23" s="42" t="str">
        <f>'21 - T6'!$E$22</f>
        <v>Khai Anh</v>
      </c>
      <c r="CW23" s="42" t="str">
        <f>'21 - T6'!$G$22</f>
        <v/>
      </c>
      <c r="CX23" s="42" t="str">
        <f>'21 - T6'!$I$22</f>
        <v/>
      </c>
      <c r="CY23" s="42" t="str">
        <f>'22 - T7'!$E$22</f>
        <v>Khai Anh</v>
      </c>
      <c r="CZ23" s="42" t="str">
        <f>'22 - T7'!$G$22</f>
        <v/>
      </c>
      <c r="DA23" s="42" t="str">
        <f>'22 - T7'!$I$22</f>
        <v/>
      </c>
      <c r="DB23" s="42" t="str">
        <f>'23 - CN'!$E$22</f>
        <v>Khai Anh</v>
      </c>
      <c r="DC23" s="42" t="str">
        <f>'23 - CN'!$G$22</f>
        <v/>
      </c>
      <c r="DD23" s="42" t="str">
        <f>'23 - CN'!$I$22</f>
        <v/>
      </c>
      <c r="DE23" s="42" t="str">
        <f>'24 - T2'!$E$22</f>
        <v>Vưu Đức Phát</v>
      </c>
      <c r="DF23" s="42" t="str">
        <f>'24 - T2'!$G$22</f>
        <v/>
      </c>
      <c r="DG23" s="42" t="str">
        <f>'24 - T2'!$I$22</f>
        <v/>
      </c>
      <c r="DH23" s="42" t="str">
        <f>'25 - T3'!$E$22</f>
        <v>Vưu Đức Phát</v>
      </c>
      <c r="DI23" s="42" t="str">
        <f>'25 - T3'!$G$22</f>
        <v/>
      </c>
      <c r="DJ23" s="42" t="str">
        <f>'25 - T3'!$I$22</f>
        <v/>
      </c>
      <c r="DK23" s="42" t="str">
        <f>'26 - T4'!$E$22</f>
        <v>Khai Anh</v>
      </c>
      <c r="DL23" s="42" t="str">
        <f>'26 - T4'!$G$22</f>
        <v/>
      </c>
      <c r="DM23" s="42" t="str">
        <f>'26 - T4'!$I$22</f>
        <v/>
      </c>
      <c r="DN23" s="42" t="str">
        <f>'27 - T5'!$E$22</f>
        <v>Khai Anh</v>
      </c>
      <c r="DO23" s="42" t="str">
        <f>'27 - T5'!$G$22</f>
        <v/>
      </c>
      <c r="DP23" s="42" t="str">
        <f>'27 - T5'!$I$22</f>
        <v/>
      </c>
      <c r="DQ23" s="42" t="str">
        <f>'28 - T6'!$E$22</f>
        <v>Khai Anh</v>
      </c>
      <c r="DR23" s="42" t="str">
        <f>'28 - T6'!$G$22</f>
        <v/>
      </c>
      <c r="DS23" s="42" t="str">
        <f>'28 - T6'!$I$22</f>
        <v/>
      </c>
      <c r="DT23" s="42" t="str">
        <f>'29 - T7'!$E$22</f>
        <v>TÀI XẾ NGHỈ</v>
      </c>
      <c r="DU23" s="42" t="str">
        <f>'29 - T7'!$G$22</f>
        <v/>
      </c>
      <c r="DV23" s="42" t="str">
        <f>'29 - T7'!$I$22</f>
        <v/>
      </c>
      <c r="DW23" s="42" t="str">
        <f>'30 - CN'!$E$22</f>
        <v/>
      </c>
      <c r="DX23" s="42" t="str">
        <f>'30 - CN'!$G$22</f>
        <v/>
      </c>
      <c r="DY23" s="42" t="str">
        <f>'30 - CN'!$I$22</f>
        <v/>
      </c>
      <c r="DZ23" s="42" t="str">
        <f>'31 - T2'!$E$22</f>
        <v/>
      </c>
      <c r="EA23" s="42" t="str">
        <f>'31 - T2'!$G$22</f>
        <v/>
      </c>
      <c r="EB23" s="42" t="str">
        <f>'31 - T2'!$I$22</f>
        <v/>
      </c>
    </row>
    <row r="24" ht="38.25" customHeight="1">
      <c r="A24" s="43">
        <v>20.0</v>
      </c>
      <c r="B24" s="37" t="s">
        <v>98</v>
      </c>
      <c r="C24" s="44">
        <f t="shared" si="5"/>
        <v>27</v>
      </c>
      <c r="D24" s="43">
        <f t="shared" ref="D24:S24" si="44">COUNTIF($AN24:$EB24,D$2)</f>
        <v>15</v>
      </c>
      <c r="E24" s="43">
        <f t="shared" si="44"/>
        <v>1</v>
      </c>
      <c r="F24" s="43">
        <f t="shared" si="44"/>
        <v>2</v>
      </c>
      <c r="G24" s="43">
        <f t="shared" si="44"/>
        <v>0</v>
      </c>
      <c r="H24" s="43">
        <f t="shared" si="44"/>
        <v>0</v>
      </c>
      <c r="I24" s="43">
        <f t="shared" si="44"/>
        <v>0</v>
      </c>
      <c r="J24" s="43">
        <f t="shared" si="44"/>
        <v>0</v>
      </c>
      <c r="K24" s="43">
        <f t="shared" si="44"/>
        <v>0</v>
      </c>
      <c r="L24" s="43">
        <f t="shared" si="44"/>
        <v>0</v>
      </c>
      <c r="M24" s="43">
        <f t="shared" si="44"/>
        <v>6</v>
      </c>
      <c r="N24" s="43">
        <f t="shared" si="44"/>
        <v>0</v>
      </c>
      <c r="O24" s="43">
        <f t="shared" si="44"/>
        <v>0</v>
      </c>
      <c r="P24" s="43">
        <f t="shared" si="44"/>
        <v>0</v>
      </c>
      <c r="Q24" s="43">
        <f t="shared" si="44"/>
        <v>0</v>
      </c>
      <c r="R24" s="43">
        <f t="shared" si="44"/>
        <v>0</v>
      </c>
      <c r="S24" s="43">
        <f t="shared" si="44"/>
        <v>3</v>
      </c>
      <c r="T24" s="39"/>
      <c r="U24" s="43">
        <f t="shared" ref="U24:X24" si="45">COUNTIF($AN24:$EB24,U$2)</f>
        <v>1</v>
      </c>
      <c r="V24" s="43">
        <f t="shared" si="45"/>
        <v>0</v>
      </c>
      <c r="W24" s="43">
        <f t="shared" si="45"/>
        <v>0</v>
      </c>
      <c r="X24" s="43">
        <f t="shared" si="45"/>
        <v>0</v>
      </c>
      <c r="Y24" s="39"/>
      <c r="Z24" s="45">
        <f>'01 - T7'!$N$23+'02 - CN'!$N$23+'03 - T2'!$N$23+'04 - T3'!$N$23+'05 - T4'!$N$23+'06 - T5'!$N$23+'07 - T6'!$N$23+'08 - T7'!$N$23+'09 - CN'!$N$23+'10 - T2'!$N$23+'11 - T3'!$N$23+'12 - T4'!$N$23+'13 - T5'!$N$23+'14 - T6'!$N$23+'15 - T7'!$N$23+'16 - CN'!$N$23+'17 - T2'!$N$23+'18 - T3'!$N$23+'19 - T4'!$N$23+'20 - T5'!$N$23+'21 - T6'!$N$23+'22 - T7'!$N$23+'23 - CN'!$N$23+'24 - T2'!$N$23+'25 - T3'!$N$23+'26 - T4'!$N$23+'27 - T5'!$N$23+'28 - T6'!$N$23+'29 - T7'!$N$23+'30 - CN'!$N$23+'31 - T2'!$N$23</f>
        <v>26</v>
      </c>
      <c r="AA24" s="46">
        <f t="shared" si="8"/>
        <v>0.8387096774</v>
      </c>
      <c r="AB24" s="45">
        <f t="shared" si="9"/>
        <v>9</v>
      </c>
      <c r="AC24" s="39"/>
      <c r="AD24" s="39"/>
      <c r="AE24" s="39"/>
      <c r="AF24" s="39"/>
      <c r="AG24" s="39"/>
      <c r="AH24" s="39"/>
      <c r="AI24" s="39"/>
      <c r="AJ24" s="39"/>
      <c r="AK24" s="39"/>
      <c r="AL24" s="39"/>
      <c r="AM24" s="39"/>
      <c r="AN24" s="39" t="str">
        <f>'01 - T7'!$E$23</f>
        <v>HDVL</v>
      </c>
      <c r="AO24" s="42" t="str">
        <f>'01 - T7'!$G$23</f>
        <v/>
      </c>
      <c r="AP24" s="42" t="str">
        <f>'01 - T7'!$I$23</f>
        <v/>
      </c>
      <c r="AQ24" s="39" t="str">
        <f>'02 - CN'!$E$23</f>
        <v>Khai Anh</v>
      </c>
      <c r="AR24" s="42" t="str">
        <f>'02 - CN'!$G$23</f>
        <v/>
      </c>
      <c r="AS24" s="42" t="str">
        <f>'02 - CN'!$I$23</f>
        <v/>
      </c>
      <c r="AT24" s="39" t="str">
        <f>'03 - T2'!$E$23</f>
        <v>Khai Anh</v>
      </c>
      <c r="AU24" s="42" t="str">
        <f>'03 - T2'!$G$23</f>
        <v/>
      </c>
      <c r="AV24" s="42" t="str">
        <f>'03 - T2'!$I$23</f>
        <v/>
      </c>
      <c r="AW24" s="39" t="str">
        <f>'04 - T3'!$E$23</f>
        <v>HDVL</v>
      </c>
      <c r="AX24" s="42" t="str">
        <f>'04 - T3'!$G$23</f>
        <v/>
      </c>
      <c r="AY24" s="42" t="str">
        <f>'04 - T3'!$I$23</f>
        <v/>
      </c>
      <c r="AZ24" s="39" t="str">
        <f>'05 - T4'!$E$23</f>
        <v>Khai Anh</v>
      </c>
      <c r="BA24" s="42" t="str">
        <f>'05 - T4'!$G$23</f>
        <v/>
      </c>
      <c r="BB24" s="42" t="str">
        <f>'05 - T4'!$I$23</f>
        <v/>
      </c>
      <c r="BC24" s="39" t="str">
        <f>'06 - T5'!$E$23</f>
        <v>Khai Anh</v>
      </c>
      <c r="BD24" s="42" t="str">
        <f>'06 - T5'!$G$23</f>
        <v/>
      </c>
      <c r="BE24" s="42" t="str">
        <f>'06 - T5'!$I$23</f>
        <v/>
      </c>
      <c r="BF24" s="39" t="str">
        <f>'07 - T6'!$E$23</f>
        <v>Emivest</v>
      </c>
      <c r="BG24" s="42" t="str">
        <f>'07 - T6'!$G$23</f>
        <v/>
      </c>
      <c r="BH24" s="42" t="str">
        <f>'07 - T6'!$I$23</f>
        <v/>
      </c>
      <c r="BI24" s="42" t="str">
        <f>'08 - T7'!$E$23</f>
        <v>Emivest</v>
      </c>
      <c r="BJ24" s="42" t="str">
        <f>'08 - T7'!$G$23</f>
        <v>HDVL</v>
      </c>
      <c r="BK24" s="42" t="str">
        <f>'08 - T7'!$I$23</f>
        <v/>
      </c>
      <c r="BL24" s="42" t="str">
        <f>'09 - CN'!$E$23</f>
        <v>Emivest</v>
      </c>
      <c r="BM24" s="42" t="str">
        <f>'09 - CN'!$G$23</f>
        <v/>
      </c>
      <c r="BN24" s="42" t="str">
        <f>'09 - CN'!$I$23</f>
        <v/>
      </c>
      <c r="BO24" s="42" t="str">
        <f>'10 - T2'!$E$23</f>
        <v>Emivest</v>
      </c>
      <c r="BP24" s="42" t="str">
        <f>'10 - T2'!$G$23</f>
        <v/>
      </c>
      <c r="BQ24" s="42" t="str">
        <f>'10 - T2'!$I$23</f>
        <v/>
      </c>
      <c r="BR24" s="42" t="str">
        <f>'11 - T3'!$E$23</f>
        <v>Emivest</v>
      </c>
      <c r="BS24" s="42" t="str">
        <f>'11 - T3'!$G$23</f>
        <v/>
      </c>
      <c r="BT24" s="42" t="str">
        <f>'11 - T3'!$I$23</f>
        <v/>
      </c>
      <c r="BU24" s="42" t="str">
        <f>'12 - T4'!$E$23</f>
        <v>Emivest</v>
      </c>
      <c r="BV24" s="42" t="str">
        <f>'12 - T4'!$G$23</f>
        <v/>
      </c>
      <c r="BW24" s="42" t="str">
        <f>'12 - T4'!$I$23</f>
        <v/>
      </c>
      <c r="BX24" s="42" t="str">
        <f>'13 - T5'!$E$23</f>
        <v>Khai Anh</v>
      </c>
      <c r="BY24" s="42" t="str">
        <f>'13 - T5'!$G$23</f>
        <v/>
      </c>
      <c r="BZ24" s="42" t="str">
        <f>'13 - T5'!$I$23</f>
        <v/>
      </c>
      <c r="CA24" s="42" t="str">
        <f>'14 - T6'!$E$23</f>
        <v>Khai Anh</v>
      </c>
      <c r="CB24" s="42" t="str">
        <f>'14 - T6'!$G$23</f>
        <v/>
      </c>
      <c r="CC24" s="42" t="str">
        <f>'14 - T6'!$I$23</f>
        <v/>
      </c>
      <c r="CD24" s="42" t="str">
        <f>'15 - T7'!$E$23</f>
        <v/>
      </c>
      <c r="CE24" s="42" t="str">
        <f>'15 - T7'!$G$23</f>
        <v/>
      </c>
      <c r="CF24" s="42" t="str">
        <f>'15 - T7'!$I$23</f>
        <v/>
      </c>
      <c r="CG24" s="42" t="str">
        <f>'16 - CN'!$E$23</f>
        <v>Khai Anh</v>
      </c>
      <c r="CH24" s="42" t="str">
        <f>'16 - CN'!$G$23</f>
        <v/>
      </c>
      <c r="CI24" s="42" t="str">
        <f>'16 - CN'!$I$23</f>
        <v/>
      </c>
      <c r="CJ24" s="42" t="str">
        <f>'17 - T2'!$E$23</f>
        <v>Khai Anh</v>
      </c>
      <c r="CK24" s="42" t="str">
        <f>'17 - T2'!$G$23</f>
        <v/>
      </c>
      <c r="CL24" s="42" t="str">
        <f>'17 - T2'!$I$23</f>
        <v/>
      </c>
      <c r="CM24" s="42" t="str">
        <f>'18 - T3'!$E$23</f>
        <v>Khai Anh</v>
      </c>
      <c r="CN24" s="42" t="str">
        <f>'18 - T3'!$G$23</f>
        <v/>
      </c>
      <c r="CO24" s="42" t="str">
        <f>'18 - T3'!$I$23</f>
        <v/>
      </c>
      <c r="CP24" s="42" t="str">
        <f>'19 - T4'!$E$23</f>
        <v>Kim Bàng</v>
      </c>
      <c r="CQ24" s="42" t="str">
        <f>'19 - T4'!$G$23</f>
        <v/>
      </c>
      <c r="CR24" s="42" t="str">
        <f>'19 - T4'!$I$23</f>
        <v/>
      </c>
      <c r="CS24" s="42" t="str">
        <f>'20 - T5'!$E$23</f>
        <v>Khai Anh</v>
      </c>
      <c r="CT24" s="42" t="str">
        <f>'20 - T5'!$G$23</f>
        <v/>
      </c>
      <c r="CU24" s="42" t="str">
        <f>'20 - T5'!$I$23</f>
        <v/>
      </c>
      <c r="CV24" s="42" t="str">
        <f>'21 - T6'!$E$23</f>
        <v>Khai Anh</v>
      </c>
      <c r="CW24" s="42" t="str">
        <f>'21 - T6'!$G$23</f>
        <v/>
      </c>
      <c r="CX24" s="42" t="str">
        <f>'21 - T6'!$I$23</f>
        <v/>
      </c>
      <c r="CY24" s="42" t="str">
        <f>'22 - T7'!$E$23</f>
        <v/>
      </c>
      <c r="CZ24" s="42" t="str">
        <f>'22 - T7'!$G$23</f>
        <v/>
      </c>
      <c r="DA24" s="42" t="str">
        <f>'22 - T7'!$I$23</f>
        <v/>
      </c>
      <c r="DB24" s="42" t="str">
        <f>'23 - CN'!$E$23</f>
        <v>Khai Anh</v>
      </c>
      <c r="DC24" s="42" t="str">
        <f>'23 - CN'!$G$23</f>
        <v/>
      </c>
      <c r="DD24" s="42" t="str">
        <f>'23 - CN'!$I$23</f>
        <v/>
      </c>
      <c r="DE24" s="42" t="str">
        <f>'24 - T2'!$E$23</f>
        <v>Vưu Đức Phát</v>
      </c>
      <c r="DF24" s="42" t="str">
        <f>'24 - T2'!$G$23</f>
        <v/>
      </c>
      <c r="DG24" s="42" t="str">
        <f>'24 - T2'!$I$23</f>
        <v/>
      </c>
      <c r="DH24" s="42" t="str">
        <f>'25 - T3'!$E$23</f>
        <v>Vưu Đức Phát</v>
      </c>
      <c r="DI24" s="42" t="str">
        <f>'25 - T3'!$G$23</f>
        <v/>
      </c>
      <c r="DJ24" s="42" t="str">
        <f>'25 - T3'!$I$23</f>
        <v/>
      </c>
      <c r="DK24" s="42" t="str">
        <f>'26 - T4'!$E$23</f>
        <v>Khai Anh</v>
      </c>
      <c r="DL24" s="42" t="str">
        <f>'26 - T4'!$G$23</f>
        <v/>
      </c>
      <c r="DM24" s="42" t="str">
        <f>'26 - T4'!$I$23</f>
        <v/>
      </c>
      <c r="DN24" s="42" t="str">
        <f>'27 - T5'!$E$23</f>
        <v>TRỐNG LỊCH</v>
      </c>
      <c r="DO24" s="42" t="str">
        <f>'27 - T5'!$G$23</f>
        <v/>
      </c>
      <c r="DP24" s="42" t="str">
        <f>'27 - T5'!$I$23</f>
        <v/>
      </c>
      <c r="DQ24" s="42" t="str">
        <f>'28 - T6'!$E$23</f>
        <v>Khai Anh</v>
      </c>
      <c r="DR24" s="42" t="str">
        <f>'28 - T6'!$G$23</f>
        <v/>
      </c>
      <c r="DS24" s="42" t="str">
        <f>'28 - T6'!$I$23</f>
        <v/>
      </c>
      <c r="DT24" s="42" t="str">
        <f>'29 - T7'!$E$23</f>
        <v>Khai Anh</v>
      </c>
      <c r="DU24" s="42" t="str">
        <f>'29 - T7'!$G$23</f>
        <v/>
      </c>
      <c r="DV24" s="42" t="str">
        <f>'29 - T7'!$I$23</f>
        <v/>
      </c>
      <c r="DW24" s="42" t="str">
        <f>'30 - CN'!$E$23</f>
        <v/>
      </c>
      <c r="DX24" s="42" t="str">
        <f>'30 - CN'!$G$23</f>
        <v/>
      </c>
      <c r="DY24" s="42" t="str">
        <f>'30 - CN'!$I$23</f>
        <v/>
      </c>
      <c r="DZ24" s="42" t="str">
        <f>'31 - T2'!$E$23</f>
        <v/>
      </c>
      <c r="EA24" s="42" t="str">
        <f>'31 - T2'!$G$23</f>
        <v/>
      </c>
      <c r="EB24" s="42" t="str">
        <f>'31 - T2'!$I$23</f>
        <v/>
      </c>
    </row>
    <row r="25" ht="38.25" customHeight="1">
      <c r="A25" s="36">
        <v>21.0</v>
      </c>
      <c r="B25" s="37" t="s">
        <v>101</v>
      </c>
      <c r="C25" s="38">
        <f t="shared" si="5"/>
        <v>29</v>
      </c>
      <c r="D25" s="36">
        <f t="shared" ref="D25:S25" si="46">COUNTIF($AN25:$EB25,D$2)</f>
        <v>17</v>
      </c>
      <c r="E25" s="36">
        <f t="shared" si="46"/>
        <v>0</v>
      </c>
      <c r="F25" s="36">
        <f t="shared" si="46"/>
        <v>4</v>
      </c>
      <c r="G25" s="36">
        <f t="shared" si="46"/>
        <v>0</v>
      </c>
      <c r="H25" s="36">
        <f t="shared" si="46"/>
        <v>0</v>
      </c>
      <c r="I25" s="36">
        <f t="shared" si="46"/>
        <v>0</v>
      </c>
      <c r="J25" s="36">
        <f t="shared" si="46"/>
        <v>0</v>
      </c>
      <c r="K25" s="36">
        <f t="shared" si="46"/>
        <v>0</v>
      </c>
      <c r="L25" s="36">
        <f t="shared" si="46"/>
        <v>0</v>
      </c>
      <c r="M25" s="36">
        <f t="shared" si="46"/>
        <v>5</v>
      </c>
      <c r="N25" s="36">
        <f t="shared" si="46"/>
        <v>0</v>
      </c>
      <c r="O25" s="36">
        <f t="shared" si="46"/>
        <v>0</v>
      </c>
      <c r="P25" s="36">
        <f t="shared" si="46"/>
        <v>0</v>
      </c>
      <c r="Q25" s="36">
        <f t="shared" si="46"/>
        <v>0</v>
      </c>
      <c r="R25" s="36">
        <f t="shared" si="46"/>
        <v>0</v>
      </c>
      <c r="S25" s="36">
        <f t="shared" si="46"/>
        <v>3</v>
      </c>
      <c r="T25" s="39"/>
      <c r="U25" s="36">
        <f t="shared" ref="U25:X25" si="47">COUNTIF($AN25:$EB25,U$2)</f>
        <v>0</v>
      </c>
      <c r="V25" s="36">
        <f t="shared" si="47"/>
        <v>0</v>
      </c>
      <c r="W25" s="36">
        <f t="shared" si="47"/>
        <v>0</v>
      </c>
      <c r="X25" s="36">
        <f t="shared" si="47"/>
        <v>2</v>
      </c>
      <c r="Y25" s="39"/>
      <c r="Z25" s="40">
        <f>'01 - T7'!$N$24+'02 - CN'!$N$24+'03 - T2'!$N$24+'04 - T3'!$N$24+'05 - T4'!$N$24+'06 - T5'!$N$24+'07 - T6'!$N$24+'08 - T7'!$N$24+'09 - CN'!$N$24+'10 - T2'!$N$24+'11 - T3'!$N$24+'12 - T4'!$N$24+'13 - T5'!$N$24+'14 - T6'!$N$24+'15 - T7'!$N$24+'16 - CN'!$N$24+'17 - T2'!$N$24+'18 - T3'!$N$24+'19 - T4'!$N$24+'20 - T5'!$N$24+'21 - T6'!$N$24+'22 - T7'!$N$24+'23 - CN'!$N$24+'24 - T2'!$N$24+'25 - T3'!$N$24+'26 - T4'!$N$24+'27 - T5'!$N$24+'28 - T6'!$N$24+'29 - T7'!$N$24+'30 - CN'!$N$24+'31 - T2'!$N$24</f>
        <v>26</v>
      </c>
      <c r="AA25" s="41">
        <f t="shared" si="8"/>
        <v>0.8387096774</v>
      </c>
      <c r="AB25" s="40">
        <f t="shared" si="9"/>
        <v>6</v>
      </c>
      <c r="AC25" s="39"/>
      <c r="AD25" s="39"/>
      <c r="AE25" s="39"/>
      <c r="AF25" s="39"/>
      <c r="AG25" s="39"/>
      <c r="AH25" s="39"/>
      <c r="AI25" s="39"/>
      <c r="AJ25" s="39"/>
      <c r="AK25" s="39"/>
      <c r="AL25" s="39"/>
      <c r="AM25" s="39"/>
      <c r="AN25" s="39" t="str">
        <f>'01 - T7'!$E$24</f>
        <v>HDVL</v>
      </c>
      <c r="AO25" s="42" t="str">
        <f>'01 - T7'!$G$24</f>
        <v/>
      </c>
      <c r="AP25" s="42" t="str">
        <f>'01 - T7'!$I$24</f>
        <v/>
      </c>
      <c r="AQ25" s="39" t="str">
        <f>'02 - CN'!$E$24</f>
        <v>Khai Anh</v>
      </c>
      <c r="AR25" s="42" t="str">
        <f>'02 - CN'!$G$24</f>
        <v/>
      </c>
      <c r="AS25" s="42" t="str">
        <f>'02 - CN'!$I$24</f>
        <v/>
      </c>
      <c r="AT25" s="39" t="str">
        <f>'03 - T2'!$E$24</f>
        <v>Khai Anh</v>
      </c>
      <c r="AU25" s="42" t="str">
        <f>'03 - T2'!$G$24</f>
        <v/>
      </c>
      <c r="AV25" s="42" t="str">
        <f>'03 - T2'!$I$24</f>
        <v/>
      </c>
      <c r="AW25" s="39" t="str">
        <f>'04 - T3'!$E$24</f>
        <v>HDVL</v>
      </c>
      <c r="AX25" s="42" t="str">
        <f>'04 - T3'!$G$24</f>
        <v/>
      </c>
      <c r="AY25" s="42" t="str">
        <f>'04 - T3'!$I$24</f>
        <v/>
      </c>
      <c r="AZ25" s="42" t="str">
        <f>'05 - T4'!$E$24</f>
        <v/>
      </c>
      <c r="BA25" s="42" t="str">
        <f>'05 - T4'!$G$24</f>
        <v/>
      </c>
      <c r="BB25" s="42" t="str">
        <f>'05 - T4'!$I$24</f>
        <v/>
      </c>
      <c r="BC25" s="39" t="str">
        <f>'06 - T5'!$E$24</f>
        <v>HDVL</v>
      </c>
      <c r="BD25" s="42" t="str">
        <f>'06 - T5'!$G$24</f>
        <v/>
      </c>
      <c r="BE25" s="42" t="str">
        <f>'06 - T5'!$I$24</f>
        <v/>
      </c>
      <c r="BF25" s="39" t="str">
        <f>'07 - T6'!$E$24</f>
        <v>Khai Anh</v>
      </c>
      <c r="BG25" s="42" t="str">
        <f>'07 - T6'!$G$24</f>
        <v>Khai Anh</v>
      </c>
      <c r="BH25" s="42" t="str">
        <f>'07 - T6'!$I$24</f>
        <v/>
      </c>
      <c r="BI25" s="42" t="str">
        <f>'08 - T7'!$E$24</f>
        <v>Khai Anh</v>
      </c>
      <c r="BJ25" s="42" t="str">
        <f>'08 - T7'!$G$24</f>
        <v/>
      </c>
      <c r="BK25" s="42" t="str">
        <f>'08 - T7'!$I$24</f>
        <v/>
      </c>
      <c r="BL25" s="42" t="str">
        <f>'09 - CN'!$E$24</f>
        <v>Khai Anh</v>
      </c>
      <c r="BM25" s="42" t="str">
        <f>'09 - CN'!$G$24</f>
        <v/>
      </c>
      <c r="BN25" s="42" t="str">
        <f>'09 - CN'!$I$24</f>
        <v/>
      </c>
      <c r="BO25" s="42" t="str">
        <f>'10 - T2'!$E$24</f>
        <v>Khai Anh</v>
      </c>
      <c r="BP25" s="42" t="str">
        <f>'10 - T2'!$G$24</f>
        <v/>
      </c>
      <c r="BQ25" s="42" t="str">
        <f>'10 - T2'!$I$24</f>
        <v/>
      </c>
      <c r="BR25" s="42" t="str">
        <f>'11 - T3'!$E$24</f>
        <v>Khai Anh</v>
      </c>
      <c r="BS25" s="42" t="str">
        <f>'11 - T3'!$G$24</f>
        <v/>
      </c>
      <c r="BT25" s="42" t="str">
        <f>'11 - T3'!$I$24</f>
        <v/>
      </c>
      <c r="BU25" s="42" t="str">
        <f>'12 - T4'!$E$24</f>
        <v>Khai Anh</v>
      </c>
      <c r="BV25" s="42" t="str">
        <f>'12 - T4'!$G$24</f>
        <v/>
      </c>
      <c r="BW25" s="42" t="str">
        <f>'12 - T4'!$I$24</f>
        <v/>
      </c>
      <c r="BX25" s="42" t="str">
        <f>'13 - T5'!$E$24</f>
        <v>Khai Anh</v>
      </c>
      <c r="BY25" s="42" t="str">
        <f>'13 - T5'!$G$24</f>
        <v/>
      </c>
      <c r="BZ25" s="42" t="str">
        <f>'13 - T5'!$I$24</f>
        <v/>
      </c>
      <c r="CA25" s="42" t="str">
        <f>'14 - T6'!$E$24</f>
        <v>Khai Anh</v>
      </c>
      <c r="CB25" s="42" t="str">
        <f>'14 - T6'!$G$24</f>
        <v/>
      </c>
      <c r="CC25" s="42" t="str">
        <f>'14 - T6'!$I$24</f>
        <v/>
      </c>
      <c r="CD25" s="42" t="str">
        <f>'15 - T7'!$E$24</f>
        <v/>
      </c>
      <c r="CE25" s="42" t="str">
        <f>'15 - T7'!$G$24</f>
        <v/>
      </c>
      <c r="CF25" s="42" t="str">
        <f>'15 - T7'!$I$24</f>
        <v/>
      </c>
      <c r="CG25" s="42" t="str">
        <f>'16 - CN'!$E$24</f>
        <v>Emivest</v>
      </c>
      <c r="CH25" s="42" t="str">
        <f>'16 - CN'!$G$24</f>
        <v/>
      </c>
      <c r="CI25" s="42" t="str">
        <f>'16 - CN'!$I$24</f>
        <v/>
      </c>
      <c r="CJ25" s="42" t="str">
        <f>'17 - T2'!$E$24</f>
        <v>Emivest</v>
      </c>
      <c r="CK25" s="42" t="str">
        <f>'17 - T2'!$G$24</f>
        <v>Emivest</v>
      </c>
      <c r="CL25" s="42" t="str">
        <f>'17 - T2'!$I$24</f>
        <v/>
      </c>
      <c r="CM25" s="42" t="str">
        <f>'18 - T3'!$E$24</f>
        <v>Emivest</v>
      </c>
      <c r="CN25" s="42" t="str">
        <f>'18 - T3'!$G$24</f>
        <v/>
      </c>
      <c r="CO25" s="42" t="str">
        <f>'18 - T3'!$I$24</f>
        <v/>
      </c>
      <c r="CP25" s="42" t="str">
        <f>'19 - T4'!$E$24</f>
        <v>Emivest</v>
      </c>
      <c r="CQ25" s="42" t="str">
        <f>'19 - T4'!$G$24</f>
        <v>Khai Anh</v>
      </c>
      <c r="CR25" s="42" t="str">
        <f>'19 - T4'!$I$24</f>
        <v/>
      </c>
      <c r="CS25" s="42" t="str">
        <f>'20 - T5'!$E$24</f>
        <v>Khai Anh</v>
      </c>
      <c r="CT25" s="42" t="str">
        <f>'20 - T5'!$G$24</f>
        <v/>
      </c>
      <c r="CU25" s="42" t="str">
        <f>'20 - T5'!$I$24</f>
        <v/>
      </c>
      <c r="CV25" s="42" t="str">
        <f>'21 - T6'!$E$24</f>
        <v>Khai Anh</v>
      </c>
      <c r="CW25" s="42" t="str">
        <f>'21 - T6'!$G$24</f>
        <v/>
      </c>
      <c r="CX25" s="42" t="str">
        <f>'21 - T6'!$I$24</f>
        <v/>
      </c>
      <c r="CY25" s="42" t="str">
        <f>'22 - T7'!$E$24</f>
        <v>Khai Anh</v>
      </c>
      <c r="CZ25" s="42" t="str">
        <f>'22 - T7'!$G$24</f>
        <v/>
      </c>
      <c r="DA25" s="42" t="str">
        <f>'22 - T7'!$I$24</f>
        <v/>
      </c>
      <c r="DB25" s="42" t="str">
        <f>'23 - CN'!$E$24</f>
        <v>Vưu Đức Phát</v>
      </c>
      <c r="DC25" s="42" t="str">
        <f>'23 - CN'!$G$24</f>
        <v/>
      </c>
      <c r="DD25" s="42" t="str">
        <f>'23 - CN'!$I$24</f>
        <v/>
      </c>
      <c r="DE25" s="42" t="str">
        <f>'24 - T2'!$E$24</f>
        <v>Khai Anh</v>
      </c>
      <c r="DF25" s="42" t="str">
        <f>'24 - T2'!$G$24</f>
        <v/>
      </c>
      <c r="DG25" s="42" t="str">
        <f>'24 - T2'!$I$24</f>
        <v/>
      </c>
      <c r="DH25" s="42" t="str">
        <f>'25 - T3'!$E$24</f>
        <v>Vưu Đức Phát</v>
      </c>
      <c r="DI25" s="42" t="str">
        <f>'25 - T3'!$G$24</f>
        <v/>
      </c>
      <c r="DJ25" s="42" t="str">
        <f>'25 - T3'!$I$24</f>
        <v/>
      </c>
      <c r="DK25" s="42" t="str">
        <f>'26 - T4'!$E$24</f>
        <v>Vưu Đức Phát</v>
      </c>
      <c r="DL25" s="42" t="str">
        <f>'26 - T4'!$G$24</f>
        <v/>
      </c>
      <c r="DM25" s="42" t="str">
        <f>'26 - T4'!$I$24</f>
        <v/>
      </c>
      <c r="DN25" s="42" t="str">
        <f>'27 - T5'!$E$24</f>
        <v>Khai Anh</v>
      </c>
      <c r="DO25" s="42" t="str">
        <f>'27 - T5'!$G$24</f>
        <v/>
      </c>
      <c r="DP25" s="42" t="str">
        <f>'27 - T5'!$I$24</f>
        <v/>
      </c>
      <c r="DQ25" s="42" t="str">
        <f>'28 - T6'!$E$24</f>
        <v>Vưu Đức Phát</v>
      </c>
      <c r="DR25" s="42" t="str">
        <f>'28 - T6'!$G$24</f>
        <v/>
      </c>
      <c r="DS25" s="42" t="str">
        <f>'28 - T6'!$I$24</f>
        <v/>
      </c>
      <c r="DT25" s="42" t="str">
        <f>'29 - T7'!$E$24</f>
        <v>TÀI XẾ NGHỈ</v>
      </c>
      <c r="DU25" s="42" t="str">
        <f>'29 - T7'!$G$24</f>
        <v/>
      </c>
      <c r="DV25" s="42" t="str">
        <f>'29 - T7'!$I$24</f>
        <v/>
      </c>
      <c r="DW25" s="42" t="str">
        <f>'30 - CN'!$E$24</f>
        <v/>
      </c>
      <c r="DX25" s="42" t="str">
        <f>'30 - CN'!$G$24</f>
        <v/>
      </c>
      <c r="DY25" s="42" t="str">
        <f>'30 - CN'!$I$24</f>
        <v/>
      </c>
      <c r="DZ25" s="42" t="str">
        <f>'31 - T2'!$E$24</f>
        <v>TÀI XẾ NGHỈ</v>
      </c>
      <c r="EA25" s="42" t="str">
        <f>'31 - T2'!$G$24</f>
        <v/>
      </c>
      <c r="EB25" s="42" t="str">
        <f>'31 - T2'!$I$24</f>
        <v/>
      </c>
    </row>
    <row r="26" ht="38.25" customHeight="1">
      <c r="A26" s="43">
        <v>22.0</v>
      </c>
      <c r="B26" s="45" t="s">
        <v>105</v>
      </c>
      <c r="C26" s="44">
        <f t="shared" si="5"/>
        <v>18</v>
      </c>
      <c r="D26" s="43">
        <f t="shared" ref="D26:S26" si="48">COUNTIF($AN26:$EB26,D$2)</f>
        <v>12</v>
      </c>
      <c r="E26" s="43">
        <f t="shared" si="48"/>
        <v>0</v>
      </c>
      <c r="F26" s="43">
        <f t="shared" si="48"/>
        <v>3</v>
      </c>
      <c r="G26" s="43">
        <f t="shared" si="48"/>
        <v>0</v>
      </c>
      <c r="H26" s="43">
        <f t="shared" si="48"/>
        <v>0</v>
      </c>
      <c r="I26" s="43">
        <f t="shared" si="48"/>
        <v>0</v>
      </c>
      <c r="J26" s="43">
        <f t="shared" si="48"/>
        <v>1</v>
      </c>
      <c r="K26" s="43">
        <f t="shared" si="48"/>
        <v>0</v>
      </c>
      <c r="L26" s="43">
        <f t="shared" si="48"/>
        <v>0</v>
      </c>
      <c r="M26" s="43">
        <f t="shared" si="48"/>
        <v>0</v>
      </c>
      <c r="N26" s="43">
        <f t="shared" si="48"/>
        <v>0</v>
      </c>
      <c r="O26" s="43">
        <f t="shared" si="48"/>
        <v>1</v>
      </c>
      <c r="P26" s="43">
        <f t="shared" si="48"/>
        <v>0</v>
      </c>
      <c r="Q26" s="43">
        <f t="shared" si="48"/>
        <v>0</v>
      </c>
      <c r="R26" s="43">
        <f t="shared" si="48"/>
        <v>0</v>
      </c>
      <c r="S26" s="43">
        <f t="shared" si="48"/>
        <v>1</v>
      </c>
      <c r="T26" s="39"/>
      <c r="U26" s="43">
        <f t="shared" ref="U26:X26" si="49">COUNTIF($AN26:$EB26,U$2)</f>
        <v>0</v>
      </c>
      <c r="V26" s="43">
        <f t="shared" si="49"/>
        <v>0</v>
      </c>
      <c r="W26" s="43">
        <f t="shared" si="49"/>
        <v>3</v>
      </c>
      <c r="X26" s="43">
        <f t="shared" si="49"/>
        <v>6</v>
      </c>
      <c r="Y26" s="39"/>
      <c r="Z26" s="45">
        <f>'01 - T7'!$N$25+'02 - CN'!$N$25+'03 - T2'!$N$25+'04 - T3'!$N$25+'05 - T4'!$N$25+'06 - T5'!$N$25+'07 - T6'!$N$25+'08 - T7'!$N$25+'09 - CN'!$N$25+'10 - T2'!$N$25+'11 - T3'!$N$25+'12 - T4'!$N$25+'13 - T5'!$N$25+'14 - T6'!$N$25+'15 - T7'!$N$25+'16 - CN'!$N$25+'17 - T2'!$N$25+'18 - T3'!$N$25+'19 - T4'!$N$25+'20 - T5'!$N$25+'21 - T6'!$N$25+'22 - T7'!$N$25+'23 - CN'!$N$25+'24 - T2'!$N$25+'25 - T3'!$N$25+'26 - T4'!$N$25+'27 - T5'!$N$25+'28 - T6'!$N$25+'29 - T7'!$N$25+'30 - CN'!$N$25+'31 - T2'!$N$25</f>
        <v>18</v>
      </c>
      <c r="AA26" s="46">
        <f t="shared" si="8"/>
        <v>0.5806451613</v>
      </c>
      <c r="AB26" s="45">
        <f t="shared" si="9"/>
        <v>23</v>
      </c>
      <c r="AC26" s="39"/>
      <c r="AD26" s="39"/>
      <c r="AE26" s="39"/>
      <c r="AF26" s="39"/>
      <c r="AG26" s="39"/>
      <c r="AH26" s="39"/>
      <c r="AI26" s="39"/>
      <c r="AJ26" s="39"/>
      <c r="AK26" s="39"/>
      <c r="AL26" s="39"/>
      <c r="AM26" s="39"/>
      <c r="AN26" s="39" t="str">
        <f>'01 - T7'!$E$25</f>
        <v>TÀI XẾ NGHỈ</v>
      </c>
      <c r="AO26" s="42" t="str">
        <f>'01 - T7'!$G$25</f>
        <v/>
      </c>
      <c r="AP26" s="42" t="str">
        <f>'01 - T7'!$I$25</f>
        <v/>
      </c>
      <c r="AQ26" s="39" t="str">
        <f>'02 - CN'!$E$25</f>
        <v>TÀI XẾ NGHỈ</v>
      </c>
      <c r="AR26" s="42" t="str">
        <f>'02 - CN'!$G$25</f>
        <v/>
      </c>
      <c r="AS26" s="42" t="str">
        <f>'02 - CN'!$I$25</f>
        <v/>
      </c>
      <c r="AT26" s="39" t="str">
        <f>'03 - T2'!$E$25</f>
        <v>TÀI XẾ NGHỈ</v>
      </c>
      <c r="AU26" s="42" t="str">
        <f>'03 - T2'!$G$25</f>
        <v/>
      </c>
      <c r="AV26" s="42" t="str">
        <f>'03 - T2'!$I$25</f>
        <v/>
      </c>
      <c r="AW26" s="39" t="str">
        <f>'04 - T3'!$E$25</f>
        <v>TÀI XẾ NGHỈ</v>
      </c>
      <c r="AX26" s="42" t="str">
        <f>'04 - T3'!$G$25</f>
        <v/>
      </c>
      <c r="AY26" s="42" t="str">
        <f>'04 - T3'!$I$25</f>
        <v/>
      </c>
      <c r="AZ26" s="39" t="str">
        <f>'05 - T4'!$E$25</f>
        <v>TÀI XẾ NGHỈ</v>
      </c>
      <c r="BA26" s="42" t="str">
        <f>'05 - T4'!$G$25</f>
        <v/>
      </c>
      <c r="BB26" s="42" t="str">
        <f>'05 - T4'!$I$25</f>
        <v/>
      </c>
      <c r="BC26" s="39" t="str">
        <f>'06 - T5'!$E$25</f>
        <v>HDVL</v>
      </c>
      <c r="BD26" s="42" t="str">
        <f>'06 - T5'!$G$25</f>
        <v/>
      </c>
      <c r="BE26" s="42" t="str">
        <f>'06 - T5'!$I$25</f>
        <v/>
      </c>
      <c r="BF26" s="39" t="str">
        <f>'07 - T6'!$E$25</f>
        <v>Khai Anh</v>
      </c>
      <c r="BG26" s="42" t="str">
        <f>'07 - T6'!$G$25</f>
        <v/>
      </c>
      <c r="BH26" s="42" t="str">
        <f>'07 - T6'!$I$25</f>
        <v/>
      </c>
      <c r="BI26" s="42" t="str">
        <f>'08 - T7'!$E$25</f>
        <v>Khai Anh</v>
      </c>
      <c r="BJ26" s="42" t="str">
        <f>'08 - T7'!$G$25</f>
        <v/>
      </c>
      <c r="BK26" s="42" t="str">
        <f>'08 - T7'!$I$25</f>
        <v/>
      </c>
      <c r="BL26" s="42" t="str">
        <f>'09 - CN'!$E$25</f>
        <v>RỚT NHÀ MÁY</v>
      </c>
      <c r="BM26" s="42" t="str">
        <f>'09 - CN'!$G$25</f>
        <v/>
      </c>
      <c r="BN26" s="42" t="str">
        <f>'09 - CN'!$I$25</f>
        <v/>
      </c>
      <c r="BO26" s="42" t="str">
        <f>'10 - T2'!$E$25</f>
        <v>Khai Anh</v>
      </c>
      <c r="BP26" s="42" t="str">
        <f>'10 - T2'!$G$25</f>
        <v/>
      </c>
      <c r="BQ26" s="42" t="str">
        <f>'10 - T2'!$I$25</f>
        <v/>
      </c>
      <c r="BR26" s="42" t="str">
        <f>'11 - T3'!$E$25</f>
        <v>Khai Anh</v>
      </c>
      <c r="BS26" s="42" t="str">
        <f>'11 - T3'!$G$25</f>
        <v/>
      </c>
      <c r="BT26" s="42" t="str">
        <f>'11 - T3'!$I$25</f>
        <v/>
      </c>
      <c r="BU26" s="42" t="str">
        <f>'12 - T4'!$E$25</f>
        <v>Khai Anh</v>
      </c>
      <c r="BV26" s="42" t="str">
        <f>'12 - T4'!$G$25</f>
        <v/>
      </c>
      <c r="BW26" s="42" t="str">
        <f>'12 - T4'!$I$25</f>
        <v/>
      </c>
      <c r="BX26" s="42" t="str">
        <f>'13 - T5'!$E$25</f>
        <v>RỚT NHÀ MÁY</v>
      </c>
      <c r="BY26" s="42" t="str">
        <f>'13 - T5'!$G$25</f>
        <v/>
      </c>
      <c r="BZ26" s="42" t="str">
        <f>'13 - T5'!$I$25</f>
        <v/>
      </c>
      <c r="CA26" s="42" t="str">
        <f>'14 - T6'!$E$25</f>
        <v>Khai Anh</v>
      </c>
      <c r="CB26" s="42" t="str">
        <f>'14 - T6'!$G$25</f>
        <v/>
      </c>
      <c r="CC26" s="42" t="str">
        <f>'14 - T6'!$I$25</f>
        <v/>
      </c>
      <c r="CD26" s="42" t="str">
        <f>'15 - T7'!$E$25</f>
        <v/>
      </c>
      <c r="CE26" s="42" t="str">
        <f>'15 - T7'!$G$25</f>
        <v/>
      </c>
      <c r="CF26" s="42" t="str">
        <f>'15 - T7'!$I$25</f>
        <v/>
      </c>
      <c r="CG26" s="42" t="str">
        <f>'16 - CN'!$E$25</f>
        <v>Khai Anh</v>
      </c>
      <c r="CH26" s="42" t="str">
        <f>'16 - CN'!$G$25</f>
        <v/>
      </c>
      <c r="CI26" s="42" t="str">
        <f>'16 - CN'!$I$25</f>
        <v/>
      </c>
      <c r="CJ26" s="42" t="str">
        <f>'17 - T2'!$E$25</f>
        <v>Khai Anh</v>
      </c>
      <c r="CK26" s="42" t="str">
        <f>'17 - T2'!$G$25</f>
        <v/>
      </c>
      <c r="CL26" s="42" t="str">
        <f>'17 - T2'!$I$25</f>
        <v/>
      </c>
      <c r="CM26" s="42" t="str">
        <f>'18 - T3'!$E$25</f>
        <v>RICO</v>
      </c>
      <c r="CN26" s="42" t="str">
        <f>'18 - T3'!$G$25</f>
        <v/>
      </c>
      <c r="CO26" s="42" t="str">
        <f>'18 - T3'!$I$25</f>
        <v/>
      </c>
      <c r="CP26" s="42" t="str">
        <f>'19 - T4'!$E$25</f>
        <v>RỚT NHÀ MÁY</v>
      </c>
      <c r="CQ26" s="42" t="str">
        <f>'19 - T4'!$G$25</f>
        <v/>
      </c>
      <c r="CR26" s="42" t="str">
        <f>'19 - T4'!$I$25</f>
        <v/>
      </c>
      <c r="CS26" s="42" t="str">
        <f>'20 - T5'!$E$25</f>
        <v>Khai Anh</v>
      </c>
      <c r="CT26" s="42" t="str">
        <f>'20 - T5'!$G$25</f>
        <v/>
      </c>
      <c r="CU26" s="42" t="str">
        <f>'20 - T5'!$I$25</f>
        <v/>
      </c>
      <c r="CV26" s="42" t="str">
        <f>'21 - T6'!$E$25</f>
        <v>Khai Anh</v>
      </c>
      <c r="CW26" s="42" t="str">
        <f>'21 - T6'!$G$25</f>
        <v/>
      </c>
      <c r="CX26" s="42" t="str">
        <f>'21 - T6'!$I$25</f>
        <v/>
      </c>
      <c r="CY26" s="42" t="str">
        <f>'22 - T7'!$E$25</f>
        <v/>
      </c>
      <c r="CZ26" s="42" t="str">
        <f>'22 - T7'!$G$25</f>
        <v/>
      </c>
      <c r="DA26" s="42" t="str">
        <f>'22 - T7'!$I$25</f>
        <v/>
      </c>
      <c r="DB26" s="42" t="str">
        <f>'23 - CN'!$E$25</f>
        <v>Khai Anh</v>
      </c>
      <c r="DC26" s="42" t="str">
        <f>'23 - CN'!$G$25</f>
        <v/>
      </c>
      <c r="DD26" s="42" t="str">
        <f>'23 - CN'!$I$25</f>
        <v/>
      </c>
      <c r="DE26" s="42" t="str">
        <f>'24 - T2'!$E$25</f>
        <v>Vưu Đức Phát</v>
      </c>
      <c r="DF26" s="42" t="str">
        <f>'24 - T2'!$G$25</f>
        <v/>
      </c>
      <c r="DG26" s="42" t="str">
        <f>'24 - T2'!$I$25</f>
        <v/>
      </c>
      <c r="DH26" s="42" t="str">
        <f>'25 - T3'!$E$25</f>
        <v>Vưu Đức Phát</v>
      </c>
      <c r="DI26" s="42" t="str">
        <f>'25 - T3'!$G$25</f>
        <v/>
      </c>
      <c r="DJ26" s="42" t="str">
        <f>'25 - T3'!$I$25</f>
        <v/>
      </c>
      <c r="DK26" s="42" t="str">
        <f>'26 - T4'!$E$25</f>
        <v>Vưu Đức Phát</v>
      </c>
      <c r="DL26" s="42" t="str">
        <f>'26 - T4'!$G$25</f>
        <v/>
      </c>
      <c r="DM26" s="42" t="str">
        <f>'26 - T4'!$I$25</f>
        <v/>
      </c>
      <c r="DN26" s="42" t="str">
        <f>'27 - T5'!$E$25</f>
        <v>Khai Anh</v>
      </c>
      <c r="DO26" s="42" t="str">
        <f>'27 - T5'!$G$25</f>
        <v/>
      </c>
      <c r="DP26" s="42" t="str">
        <f>'27 - T5'!$I$25</f>
        <v/>
      </c>
      <c r="DQ26" s="42" t="str">
        <f>'28 - T6'!$E$25</f>
        <v>Thuận An</v>
      </c>
      <c r="DR26" s="42" t="str">
        <f>'28 - T6'!$G$25</f>
        <v/>
      </c>
      <c r="DS26" s="42" t="str">
        <f>'28 - T6'!$I$25</f>
        <v/>
      </c>
      <c r="DT26" s="42" t="str">
        <f>'29 - T7'!$E$25</f>
        <v>TÀI XẾ NGHỈ</v>
      </c>
      <c r="DU26" s="42" t="str">
        <f>'29 - T7'!$G$25</f>
        <v/>
      </c>
      <c r="DV26" s="42" t="str">
        <f>'29 - T7'!$I$25</f>
        <v/>
      </c>
      <c r="DW26" s="42" t="str">
        <f>'30 - CN'!$E$25</f>
        <v/>
      </c>
      <c r="DX26" s="42" t="str">
        <f>'30 - CN'!$G$25</f>
        <v/>
      </c>
      <c r="DY26" s="42" t="str">
        <f>'30 - CN'!$I$25</f>
        <v/>
      </c>
      <c r="DZ26" s="42" t="str">
        <f>'31 - T2'!$E$25</f>
        <v/>
      </c>
      <c r="EA26" s="42" t="str">
        <f>'31 - T2'!$G$25</f>
        <v/>
      </c>
      <c r="EB26" s="42" t="str">
        <f>'31 - T2'!$I$25</f>
        <v/>
      </c>
    </row>
    <row r="27" ht="38.25" customHeight="1">
      <c r="A27" s="36">
        <v>23.0</v>
      </c>
      <c r="B27" s="40" t="s">
        <v>106</v>
      </c>
      <c r="C27" s="38">
        <f t="shared" si="5"/>
        <v>23</v>
      </c>
      <c r="D27" s="36">
        <f t="shared" ref="D27:S27" si="50">COUNTIF($AN27:$EB27,D$2)</f>
        <v>17</v>
      </c>
      <c r="E27" s="36">
        <f t="shared" si="50"/>
        <v>0</v>
      </c>
      <c r="F27" s="36">
        <f t="shared" si="50"/>
        <v>1</v>
      </c>
      <c r="G27" s="36">
        <f t="shared" si="50"/>
        <v>0</v>
      </c>
      <c r="H27" s="36">
        <f t="shared" si="50"/>
        <v>0</v>
      </c>
      <c r="I27" s="36">
        <f t="shared" si="50"/>
        <v>0</v>
      </c>
      <c r="J27" s="36">
        <f t="shared" si="50"/>
        <v>2</v>
      </c>
      <c r="K27" s="36">
        <f t="shared" si="50"/>
        <v>0</v>
      </c>
      <c r="L27" s="36">
        <f t="shared" si="50"/>
        <v>0</v>
      </c>
      <c r="M27" s="36">
        <f t="shared" si="50"/>
        <v>0</v>
      </c>
      <c r="N27" s="36">
        <f t="shared" si="50"/>
        <v>1</v>
      </c>
      <c r="O27" s="36">
        <f t="shared" si="50"/>
        <v>0</v>
      </c>
      <c r="P27" s="36">
        <f t="shared" si="50"/>
        <v>0</v>
      </c>
      <c r="Q27" s="36">
        <f t="shared" si="50"/>
        <v>0</v>
      </c>
      <c r="R27" s="36">
        <f t="shared" si="50"/>
        <v>0</v>
      </c>
      <c r="S27" s="36">
        <f t="shared" si="50"/>
        <v>2</v>
      </c>
      <c r="T27" s="39"/>
      <c r="U27" s="36">
        <f t="shared" ref="U27:X27" si="51">COUNTIF($AN27:$EB27,U$2)</f>
        <v>1</v>
      </c>
      <c r="V27" s="36">
        <f t="shared" si="51"/>
        <v>0</v>
      </c>
      <c r="W27" s="36">
        <f t="shared" si="51"/>
        <v>0</v>
      </c>
      <c r="X27" s="36">
        <f t="shared" si="51"/>
        <v>2</v>
      </c>
      <c r="Y27" s="39"/>
      <c r="Z27" s="40">
        <f>'01 - T7'!$N$26+'02 - CN'!$N$26+'03 - T2'!$N$26+'04 - T3'!$N$26+'05 - T4'!$N$26+'06 - T5'!$N$26+'07 - T6'!$N$26+'08 - T7'!$N$26+'09 - CN'!$N$26+'10 - T2'!$N$26+'11 - T3'!$N$26+'12 - T4'!$N$26+'13 - T5'!$N$26+'14 - T6'!$N$26+'15 - T7'!$N$26+'16 - CN'!$N$26+'17 - T2'!$N$26+'18 - T3'!$N$26+'19 - T4'!$N$26+'20 - T5'!$N$26+'21 - T6'!$N$26+'22 - T7'!$N$26+'23 - CN'!$N$26+'24 - T2'!$N$26+'25 - T3'!$N$26+'26 - T4'!$N$26+'27 - T5'!$N$26+'28 - T6'!$N$26+'29 - T7'!$N$26+'30 - CN'!$N$26+'31 - T2'!$N$26</f>
        <v>23</v>
      </c>
      <c r="AA27" s="41">
        <f t="shared" si="8"/>
        <v>0.7419354839</v>
      </c>
      <c r="AB27" s="40">
        <f t="shared" si="9"/>
        <v>18</v>
      </c>
      <c r="AC27" s="39"/>
      <c r="AD27" s="39"/>
      <c r="AE27" s="39"/>
      <c r="AF27" s="39"/>
      <c r="AG27" s="39"/>
      <c r="AH27" s="39"/>
      <c r="AI27" s="39"/>
      <c r="AJ27" s="39"/>
      <c r="AK27" s="39"/>
      <c r="AL27" s="39"/>
      <c r="AM27" s="39"/>
      <c r="AN27" s="39" t="str">
        <f>'01 - T7'!$E$26</f>
        <v>TÀI XẾ NGHỈ</v>
      </c>
      <c r="AO27" s="42" t="str">
        <f>'01 - T7'!$G$26</f>
        <v/>
      </c>
      <c r="AP27" s="42" t="str">
        <f>'01 - T7'!$I$26</f>
        <v/>
      </c>
      <c r="AQ27" s="39" t="str">
        <f>'02 - CN'!$E$26</f>
        <v>TÀI XẾ NGHỈ</v>
      </c>
      <c r="AR27" s="42" t="str">
        <f>'02 - CN'!$G$26</f>
        <v/>
      </c>
      <c r="AS27" s="42" t="str">
        <f>'02 - CN'!$I$26</f>
        <v/>
      </c>
      <c r="AT27" s="39" t="str">
        <f>'03 - T2'!$E$26</f>
        <v>Khai Anh</v>
      </c>
      <c r="AU27" s="42" t="str">
        <f>'03 - T2'!$G$26</f>
        <v/>
      </c>
      <c r="AV27" s="42" t="str">
        <f>'03 - T2'!$I$26</f>
        <v/>
      </c>
      <c r="AW27" s="39" t="str">
        <f>'04 - T3'!$E$26</f>
        <v>HDVL</v>
      </c>
      <c r="AX27" s="42" t="str">
        <f>'04 - T3'!$G$26</f>
        <v/>
      </c>
      <c r="AY27" s="42" t="str">
        <f>'04 - T3'!$I$26</f>
        <v/>
      </c>
      <c r="AZ27" s="39" t="str">
        <f>'05 - T4'!$E$26</f>
        <v>HDVL</v>
      </c>
      <c r="BA27" s="42" t="str">
        <f>'05 - T4'!$G$26</f>
        <v/>
      </c>
      <c r="BB27" s="42" t="str">
        <f>'05 - T4'!$I$26</f>
        <v/>
      </c>
      <c r="BC27" s="39" t="str">
        <f>'06 - T5'!$E$26</f>
        <v>Khai Anh</v>
      </c>
      <c r="BD27" s="42" t="str">
        <f>'06 - T5'!$G$26</f>
        <v/>
      </c>
      <c r="BE27" s="42" t="str">
        <f>'06 - T5'!$I$26</f>
        <v/>
      </c>
      <c r="BF27" s="39" t="str">
        <f>'07 - T6'!$E$26</f>
        <v>Khai Anh</v>
      </c>
      <c r="BG27" s="42" t="str">
        <f>'07 - T6'!$G$26</f>
        <v/>
      </c>
      <c r="BH27" s="42" t="str">
        <f>'07 - T6'!$I$26</f>
        <v/>
      </c>
      <c r="BI27" s="42" t="str">
        <f>'08 - T7'!$E$26</f>
        <v>Khai Anh</v>
      </c>
      <c r="BJ27" s="42" t="str">
        <f>'08 - T7'!$G$26</f>
        <v/>
      </c>
      <c r="BK27" s="42" t="str">
        <f>'08 - T7'!$I$26</f>
        <v/>
      </c>
      <c r="BL27" s="42" t="str">
        <f>'09 - CN'!$E$26</f>
        <v/>
      </c>
      <c r="BM27" s="42" t="str">
        <f>'09 - CN'!$G$26</f>
        <v/>
      </c>
      <c r="BN27" s="42" t="str">
        <f>'09 - CN'!$I$26</f>
        <v/>
      </c>
      <c r="BO27" s="42" t="str">
        <f>'10 - T2'!$E$26</f>
        <v>Khai Anh</v>
      </c>
      <c r="BP27" s="42" t="str">
        <f>'10 - T2'!$G$26</f>
        <v/>
      </c>
      <c r="BQ27" s="42" t="str">
        <f>'10 - T2'!$I$26</f>
        <v/>
      </c>
      <c r="BR27" s="42" t="str">
        <f>'11 - T3'!$E$26</f>
        <v>Khai Anh</v>
      </c>
      <c r="BS27" s="42" t="str">
        <f>'11 - T3'!$G$26</f>
        <v/>
      </c>
      <c r="BT27" s="42" t="str">
        <f>'11 - T3'!$I$26</f>
        <v/>
      </c>
      <c r="BU27" s="42" t="str">
        <f>'12 - T4'!$E$26</f>
        <v>Khai Anh</v>
      </c>
      <c r="BV27" s="42" t="str">
        <f>'12 - T4'!$G$26</f>
        <v/>
      </c>
      <c r="BW27" s="42" t="str">
        <f>'12 - T4'!$I$26</f>
        <v/>
      </c>
      <c r="BX27" s="42" t="str">
        <f>'13 - T5'!$E$26</f>
        <v>Khai Anh</v>
      </c>
      <c r="BY27" s="42" t="str">
        <f>'13 - T5'!$G$26</f>
        <v/>
      </c>
      <c r="BZ27" s="42" t="str">
        <f>'13 - T5'!$I$26</f>
        <v/>
      </c>
      <c r="CA27" s="42" t="str">
        <f>'14 - T6'!$E$26</f>
        <v>Khai Anh</v>
      </c>
      <c r="CB27" s="42" t="str">
        <f>'14 - T6'!$G$26</f>
        <v/>
      </c>
      <c r="CC27" s="42" t="str">
        <f>'14 - T6'!$I$26</f>
        <v/>
      </c>
      <c r="CD27" s="42" t="str">
        <f>'15 - T7'!$E$26</f>
        <v/>
      </c>
      <c r="CE27" s="42" t="str">
        <f>'15 - T7'!$G$26</f>
        <v/>
      </c>
      <c r="CF27" s="42" t="str">
        <f>'15 - T7'!$I$26</f>
        <v/>
      </c>
      <c r="CG27" s="42" t="str">
        <f>'16 - CN'!$E$26</f>
        <v>Khai Anh</v>
      </c>
      <c r="CH27" s="42" t="str">
        <f>'16 - CN'!$G$26</f>
        <v/>
      </c>
      <c r="CI27" s="42" t="str">
        <f>'16 - CN'!$I$26</f>
        <v/>
      </c>
      <c r="CJ27" s="42" t="str">
        <f>'17 - T2'!$E$26</f>
        <v>Khai Anh</v>
      </c>
      <c r="CK27" s="42" t="str">
        <f>'17 - T2'!$G$26</f>
        <v/>
      </c>
      <c r="CL27" s="42" t="str">
        <f>'17 - T2'!$I$26</f>
        <v/>
      </c>
      <c r="CM27" s="42" t="str">
        <f>'18 - T3'!$E$26</f>
        <v>Khai Anh</v>
      </c>
      <c r="CN27" s="42" t="str">
        <f>'18 - T3'!$G$26</f>
        <v/>
      </c>
      <c r="CO27" s="42" t="str">
        <f>'18 - T3'!$I$26</f>
        <v/>
      </c>
      <c r="CP27" s="42" t="str">
        <f>'19 - T4'!$E$26</f>
        <v>Khai Anh</v>
      </c>
      <c r="CQ27" s="42" t="str">
        <f>'19 - T4'!$G$26</f>
        <v/>
      </c>
      <c r="CR27" s="42" t="str">
        <f>'19 - T4'!$I$26</f>
        <v/>
      </c>
      <c r="CS27" s="42" t="str">
        <f>'20 - T5'!$E$26</f>
        <v>Khai Anh</v>
      </c>
      <c r="CT27" s="42" t="str">
        <f>'20 - T5'!$G$26</f>
        <v/>
      </c>
      <c r="CU27" s="42" t="str">
        <f>'20 - T5'!$I$26</f>
        <v/>
      </c>
      <c r="CV27" s="42" t="str">
        <f>'21 - T6'!$E$26</f>
        <v>Khai Anh</v>
      </c>
      <c r="CW27" s="42" t="str">
        <f>'21 - T6'!$G$26</f>
        <v/>
      </c>
      <c r="CX27" s="42" t="str">
        <f>'21 - T6'!$I$26</f>
        <v/>
      </c>
      <c r="CY27" s="42" t="str">
        <f>'22 - T7'!$E$26</f>
        <v/>
      </c>
      <c r="CZ27" s="42" t="str">
        <f>'22 - T7'!$G$26</f>
        <v/>
      </c>
      <c r="DA27" s="42" t="str">
        <f>'22 - T7'!$I$26</f>
        <v/>
      </c>
      <c r="DB27" s="42" t="str">
        <f>'23 - CN'!$E$26</f>
        <v>Khai Anh</v>
      </c>
      <c r="DC27" s="42" t="str">
        <f>'23 - CN'!$G$26</f>
        <v/>
      </c>
      <c r="DD27" s="42" t="str">
        <f>'23 - CN'!$I$26</f>
        <v/>
      </c>
      <c r="DE27" s="42" t="str">
        <f>'24 - T2'!$E$26</f>
        <v>Khai Anh</v>
      </c>
      <c r="DF27" s="42" t="str">
        <f>'24 - T2'!$G$26</f>
        <v/>
      </c>
      <c r="DG27" s="42" t="str">
        <f>'24 - T2'!$I$26</f>
        <v/>
      </c>
      <c r="DH27" s="42" t="str">
        <f>'25 - T3'!$E$26</f>
        <v>Vưu Đức Phát</v>
      </c>
      <c r="DI27" s="42" t="str">
        <f>'25 - T3'!$G$26</f>
        <v/>
      </c>
      <c r="DJ27" s="42" t="str">
        <f>'25 - T3'!$I$26</f>
        <v/>
      </c>
      <c r="DK27" s="42" t="str">
        <f>'26 - T4'!$E$26</f>
        <v>Thuận An</v>
      </c>
      <c r="DL27" s="42" t="str">
        <f>'26 - T4'!$G$26</f>
        <v/>
      </c>
      <c r="DM27" s="42" t="str">
        <f>'26 - T4'!$I$26</f>
        <v/>
      </c>
      <c r="DN27" s="42" t="str">
        <f>'27 - T5'!$E$26</f>
        <v>Thuận An</v>
      </c>
      <c r="DO27" s="42" t="str">
        <f>'27 - T5'!$G$26</f>
        <v/>
      </c>
      <c r="DP27" s="42" t="str">
        <f>'27 - T5'!$I$26</f>
        <v/>
      </c>
      <c r="DQ27" s="42" t="str">
        <f>'28 - T6'!$E$26</f>
        <v>TRỐNG LỊCH</v>
      </c>
      <c r="DR27" s="42" t="str">
        <f>'28 - T6'!$G$26</f>
        <v/>
      </c>
      <c r="DS27" s="42" t="str">
        <f>'28 - T6'!$I$26</f>
        <v/>
      </c>
      <c r="DT27" s="42" t="str">
        <f>'29 - T7'!$E$26</f>
        <v>LTP</v>
      </c>
      <c r="DU27" s="42" t="str">
        <f>'29 - T7'!$G$26</f>
        <v/>
      </c>
      <c r="DV27" s="42" t="str">
        <f>'29 - T7'!$I$26</f>
        <v/>
      </c>
      <c r="DW27" s="42" t="str">
        <f>'30 - CN'!$E$26</f>
        <v/>
      </c>
      <c r="DX27" s="42" t="str">
        <f>'30 - CN'!$G$26</f>
        <v/>
      </c>
      <c r="DY27" s="42" t="str">
        <f>'30 - CN'!$I$26</f>
        <v/>
      </c>
      <c r="DZ27" s="42" t="str">
        <f>'31 - T2'!$E$26</f>
        <v/>
      </c>
      <c r="EA27" s="42" t="str">
        <f>'31 - T2'!$G$26</f>
        <v/>
      </c>
      <c r="EB27" s="42" t="str">
        <f>'31 - T2'!$I$26</f>
        <v/>
      </c>
    </row>
    <row r="28" ht="38.25" customHeight="1">
      <c r="A28" s="43">
        <v>24.0</v>
      </c>
      <c r="B28" s="37" t="s">
        <v>107</v>
      </c>
      <c r="C28" s="44">
        <f t="shared" si="5"/>
        <v>19</v>
      </c>
      <c r="D28" s="43">
        <f t="shared" ref="D28:S28" si="52">COUNTIF($AN28:$EB28,D$2)</f>
        <v>10</v>
      </c>
      <c r="E28" s="43">
        <f t="shared" si="52"/>
        <v>0</v>
      </c>
      <c r="F28" s="43">
        <f t="shared" si="52"/>
        <v>1</v>
      </c>
      <c r="G28" s="43">
        <f t="shared" si="52"/>
        <v>0</v>
      </c>
      <c r="H28" s="43">
        <f t="shared" si="52"/>
        <v>0</v>
      </c>
      <c r="I28" s="43">
        <f t="shared" si="52"/>
        <v>0</v>
      </c>
      <c r="J28" s="43">
        <f t="shared" si="52"/>
        <v>3</v>
      </c>
      <c r="K28" s="43">
        <f t="shared" si="52"/>
        <v>0</v>
      </c>
      <c r="L28" s="43">
        <f t="shared" si="52"/>
        <v>0</v>
      </c>
      <c r="M28" s="43">
        <f t="shared" si="52"/>
        <v>5</v>
      </c>
      <c r="N28" s="43">
        <f t="shared" si="52"/>
        <v>0</v>
      </c>
      <c r="O28" s="43">
        <f t="shared" si="52"/>
        <v>0</v>
      </c>
      <c r="P28" s="43">
        <f t="shared" si="52"/>
        <v>0</v>
      </c>
      <c r="Q28" s="43">
        <f t="shared" si="52"/>
        <v>0</v>
      </c>
      <c r="R28" s="43">
        <f t="shared" si="52"/>
        <v>0</v>
      </c>
      <c r="S28" s="43">
        <f t="shared" si="52"/>
        <v>0</v>
      </c>
      <c r="T28" s="39"/>
      <c r="U28" s="43">
        <f t="shared" ref="U28:X28" si="53">COUNTIF($AN28:$EB28,U$2)</f>
        <v>1</v>
      </c>
      <c r="V28" s="43">
        <f t="shared" si="53"/>
        <v>0</v>
      </c>
      <c r="W28" s="43">
        <f t="shared" si="53"/>
        <v>1</v>
      </c>
      <c r="X28" s="43">
        <f t="shared" si="53"/>
        <v>8</v>
      </c>
      <c r="Y28" s="39"/>
      <c r="Z28" s="45">
        <f>'01 - T7'!$N$27+'02 - CN'!$N$27+'03 - T2'!$N$27+'04 - T3'!$N$27+'05 - T4'!$N$27+'06 - T5'!$N$27+'07 - T6'!$N$27+'08 - T7'!$N$27+'09 - CN'!$N$27+'10 - T2'!$N$27+'11 - T3'!$N$27+'12 - T4'!$N$27+'13 - T5'!$N$27+'14 - T6'!$N$27+'15 - T7'!$N$27+'16 - CN'!$N$27+'17 - T2'!$N$27+'18 - T3'!$N$27+'19 - T4'!$N$27+'20 - T5'!$N$27+'21 - T6'!$N$27+'22 - T7'!$N$27+'23 - CN'!$N$27+'24 - T2'!$N$27+'25 - T3'!$N$27+'26 - T4'!$N$27+'27 - T5'!$N$27+'28 - T6'!$N$27+'29 - T7'!$N$27+'30 - CN'!$N$27+'31 - T2'!$N$27</f>
        <v>17</v>
      </c>
      <c r="AA28" s="46">
        <f t="shared" si="8"/>
        <v>0.5483870968</v>
      </c>
      <c r="AB28" s="45">
        <f t="shared" si="9"/>
        <v>22</v>
      </c>
      <c r="AC28" s="39"/>
      <c r="AD28" s="39"/>
      <c r="AE28" s="39"/>
      <c r="AF28" s="39"/>
      <c r="AG28" s="39"/>
      <c r="AH28" s="39"/>
      <c r="AI28" s="39"/>
      <c r="AJ28" s="39"/>
      <c r="AK28" s="39"/>
      <c r="AL28" s="39"/>
      <c r="AM28" s="39"/>
      <c r="AN28" s="39" t="str">
        <f>'01 - T7'!$E$27</f>
        <v>TÀI XẾ NGHỈ</v>
      </c>
      <c r="AO28" s="42" t="str">
        <f>'01 - T7'!$G$27</f>
        <v/>
      </c>
      <c r="AP28" s="42" t="str">
        <f>'01 - T7'!$I$27</f>
        <v/>
      </c>
      <c r="AQ28" s="39" t="str">
        <f>'02 - CN'!$E$27</f>
        <v>TÀI XẾ NGHỈ</v>
      </c>
      <c r="AR28" s="42" t="str">
        <f>'02 - CN'!$G$27</f>
        <v/>
      </c>
      <c r="AS28" s="42" t="str">
        <f>'02 - CN'!$I$27</f>
        <v/>
      </c>
      <c r="AT28" s="39" t="str">
        <f>'03 - T2'!$E$27</f>
        <v>TÀI XẾ NGHỈ</v>
      </c>
      <c r="AU28" s="42" t="str">
        <f>'03 - T2'!$G$27</f>
        <v/>
      </c>
      <c r="AV28" s="42" t="str">
        <f>'03 - T2'!$I$27</f>
        <v/>
      </c>
      <c r="AW28" s="39" t="str">
        <f>'04 - T3'!$E$27</f>
        <v>TÀI XẾ NGHỈ</v>
      </c>
      <c r="AX28" s="42" t="str">
        <f>'04 - T3'!$G$27</f>
        <v/>
      </c>
      <c r="AY28" s="42" t="str">
        <f>'04 - T3'!$I$27</f>
        <v/>
      </c>
      <c r="AZ28" s="39" t="str">
        <f>'05 - T4'!$E$27</f>
        <v>TÀI XẾ NGHỈ</v>
      </c>
      <c r="BA28" s="42" t="str">
        <f>'05 - T4'!$G$27</f>
        <v/>
      </c>
      <c r="BB28" s="42" t="str">
        <f>'05 - T4'!$I$27</f>
        <v/>
      </c>
      <c r="BC28" s="39" t="str">
        <f>'06 - T5'!$E$27</f>
        <v>TÀI XẾ NGHỈ</v>
      </c>
      <c r="BD28" s="42" t="str">
        <f>'06 - T5'!$G$27</f>
        <v/>
      </c>
      <c r="BE28" s="42" t="str">
        <f>'06 - T5'!$I$27</f>
        <v/>
      </c>
      <c r="BF28" s="39" t="str">
        <f>'07 - T6'!$E$27</f>
        <v>TÀI XẾ NGHỈ</v>
      </c>
      <c r="BG28" s="42" t="str">
        <f>'07 - T6'!$G$27</f>
        <v/>
      </c>
      <c r="BH28" s="42" t="str">
        <f>'07 - T6'!$I$27</f>
        <v/>
      </c>
      <c r="BI28" s="42" t="str">
        <f>'08 - T7'!$E$27</f>
        <v>TÀI XẾ NGHỈ</v>
      </c>
      <c r="BJ28" s="42" t="str">
        <f>'08 - T7'!$G$27</f>
        <v/>
      </c>
      <c r="BK28" s="42" t="str">
        <f>'08 - T7'!$I$27</f>
        <v/>
      </c>
      <c r="BL28" s="42" t="str">
        <f>'09 - CN'!$E$27</f>
        <v>Khai Anh</v>
      </c>
      <c r="BM28" s="42" t="str">
        <f>'09 - CN'!$G$27</f>
        <v/>
      </c>
      <c r="BN28" s="42" t="str">
        <f>'09 - CN'!$I$27</f>
        <v/>
      </c>
      <c r="BO28" s="42" t="str">
        <f>'10 - T2'!$E$27</f>
        <v>Khai Anh</v>
      </c>
      <c r="BP28" s="42" t="str">
        <f>'10 - T2'!$G$27</f>
        <v/>
      </c>
      <c r="BQ28" s="42" t="str">
        <f>'10 - T2'!$I$27</f>
        <v/>
      </c>
      <c r="BR28" s="42" t="str">
        <f>'11 - T3'!$E$27</f>
        <v>Khai Anh</v>
      </c>
      <c r="BS28" s="42" t="str">
        <f>'11 - T3'!$G$27</f>
        <v/>
      </c>
      <c r="BT28" s="42" t="str">
        <f>'11 - T3'!$I$27</f>
        <v/>
      </c>
      <c r="BU28" s="42" t="str">
        <f>'12 - T4'!$E$27</f>
        <v>Khai Anh</v>
      </c>
      <c r="BV28" s="42" t="str">
        <f>'12 - T4'!$G$27</f>
        <v/>
      </c>
      <c r="BW28" s="42" t="str">
        <f>'12 - T4'!$I$27</f>
        <v/>
      </c>
      <c r="BX28" s="42" t="str">
        <f>'13 - T5'!$E$27</f>
        <v>Khai Anh</v>
      </c>
      <c r="BY28" s="42" t="str">
        <f>'13 - T5'!$G$27</f>
        <v/>
      </c>
      <c r="BZ28" s="42" t="str">
        <f>'13 - T5'!$I$27</f>
        <v/>
      </c>
      <c r="CA28" s="42" t="str">
        <f>'14 - T6'!$E$27</f>
        <v>RỚT NHÀ MÁY</v>
      </c>
      <c r="CB28" s="42" t="str">
        <f>'14 - T6'!$G$27</f>
        <v/>
      </c>
      <c r="CC28" s="42" t="str">
        <f>'14 - T6'!$I$27</f>
        <v/>
      </c>
      <c r="CD28" s="42" t="str">
        <f>'15 - T7'!$E$27</f>
        <v/>
      </c>
      <c r="CE28" s="42" t="str">
        <f>'15 - T7'!$G$27</f>
        <v/>
      </c>
      <c r="CF28" s="42" t="str">
        <f>'15 - T7'!$I$27</f>
        <v/>
      </c>
      <c r="CG28" s="42" t="str">
        <f>'16 - CN'!$E$27</f>
        <v>Emivest</v>
      </c>
      <c r="CH28" s="42" t="str">
        <f>'16 - CN'!$G$27</f>
        <v/>
      </c>
      <c r="CI28" s="42" t="str">
        <f>'16 - CN'!$I$27</f>
        <v/>
      </c>
      <c r="CJ28" s="42" t="str">
        <f>'17 - T2'!$E$27</f>
        <v>Emivest</v>
      </c>
      <c r="CK28" s="42" t="str">
        <f>'17 - T2'!$G$27</f>
        <v>Emivest</v>
      </c>
      <c r="CL28" s="42" t="str">
        <f>'17 - T2'!$I$27</f>
        <v/>
      </c>
      <c r="CM28" s="42" t="str">
        <f>'18 - T3'!$E$27</f>
        <v>Emivest</v>
      </c>
      <c r="CN28" s="42" t="str">
        <f>'18 - T3'!$G$27</f>
        <v/>
      </c>
      <c r="CO28" s="42" t="str">
        <f>'18 - T3'!$I$27</f>
        <v/>
      </c>
      <c r="CP28" s="42" t="str">
        <f>'19 - T4'!$E$27</f>
        <v>Emivest</v>
      </c>
      <c r="CQ28" s="42" t="str">
        <f>'19 - T4'!$G$27</f>
        <v>Khai Anh</v>
      </c>
      <c r="CR28" s="42" t="str">
        <f>'19 - T4'!$I$27</f>
        <v/>
      </c>
      <c r="CS28" s="42" t="str">
        <f>'20 - T5'!$E$27</f>
        <v>Khai Anh</v>
      </c>
      <c r="CT28" s="42" t="str">
        <f>'20 - T5'!$G$27</f>
        <v/>
      </c>
      <c r="CU28" s="42" t="str">
        <f>'20 - T5'!$I$27</f>
        <v/>
      </c>
      <c r="CV28" s="42" t="str">
        <f>'21 - T6'!$E$27</f>
        <v>Khai Anh</v>
      </c>
      <c r="CW28" s="42" t="str">
        <f>'21 - T6'!$G$27</f>
        <v/>
      </c>
      <c r="CX28" s="42" t="str">
        <f>'21 - T6'!$I$27</f>
        <v/>
      </c>
      <c r="CY28" s="42" t="str">
        <f>'22 - T7'!$E$27</f>
        <v/>
      </c>
      <c r="CZ28" s="42" t="str">
        <f>'22 - T7'!$G$27</f>
        <v/>
      </c>
      <c r="DA28" s="42" t="str">
        <f>'22 - T7'!$I$27</f>
        <v/>
      </c>
      <c r="DB28" s="42" t="str">
        <f>'23 - CN'!$E$27</f>
        <v>Khai Anh</v>
      </c>
      <c r="DC28" s="42" t="str">
        <f>'23 - CN'!$G$27</f>
        <v/>
      </c>
      <c r="DD28" s="42" t="str">
        <f>'23 - CN'!$I$27</f>
        <v/>
      </c>
      <c r="DE28" s="42" t="str">
        <f>'24 - T2'!$E$27</f>
        <v>Vưu Đức Phát</v>
      </c>
      <c r="DF28" s="42" t="str">
        <f>'24 - T2'!$G$27</f>
        <v/>
      </c>
      <c r="DG28" s="42" t="str">
        <f>'24 - T2'!$I$27</f>
        <v/>
      </c>
      <c r="DH28" s="42" t="str">
        <f>'25 - T3'!$E$27</f>
        <v>Khai Anh</v>
      </c>
      <c r="DI28" s="42" t="str">
        <f>'25 - T3'!$G$27</f>
        <v/>
      </c>
      <c r="DJ28" s="42" t="str">
        <f>'25 - T3'!$I$27</f>
        <v/>
      </c>
      <c r="DK28" s="42" t="str">
        <f>'26 - T4'!$E$27</f>
        <v>Thuận An</v>
      </c>
      <c r="DL28" s="42" t="str">
        <f>'26 - T4'!$G$27</f>
        <v/>
      </c>
      <c r="DM28" s="42" t="str">
        <f>'26 - T4'!$I$27</f>
        <v/>
      </c>
      <c r="DN28" s="42" t="str">
        <f>'27 - T5'!$E$27</f>
        <v>Thuận An</v>
      </c>
      <c r="DO28" s="42" t="str">
        <f>'27 - T5'!$G$27</f>
        <v/>
      </c>
      <c r="DP28" s="42" t="str">
        <f>'27 - T5'!$I$27</f>
        <v/>
      </c>
      <c r="DQ28" s="42" t="str">
        <f>'28 - T6'!$E$27</f>
        <v>TRỐNG LỊCH</v>
      </c>
      <c r="DR28" s="42" t="str">
        <f>'28 - T6'!$G$27</f>
        <v/>
      </c>
      <c r="DS28" s="42" t="str">
        <f>'28 - T6'!$I$27</f>
        <v/>
      </c>
      <c r="DT28" s="42" t="str">
        <f>'29 - T7'!$E$27</f>
        <v>Thuận An</v>
      </c>
      <c r="DU28" s="42" t="str">
        <f>'29 - T7'!$G$27</f>
        <v/>
      </c>
      <c r="DV28" s="42" t="str">
        <f>'29 - T7'!$I$27</f>
        <v/>
      </c>
      <c r="DW28" s="42" t="str">
        <f>'30 - CN'!$E$27</f>
        <v/>
      </c>
      <c r="DX28" s="42" t="str">
        <f>'30 - CN'!$G$27</f>
        <v/>
      </c>
      <c r="DY28" s="42" t="str">
        <f>'30 - CN'!$I$27</f>
        <v/>
      </c>
      <c r="DZ28" s="42" t="str">
        <f>'31 - T2'!$E$27</f>
        <v/>
      </c>
      <c r="EA28" s="42" t="str">
        <f>'31 - T2'!$G$27</f>
        <v/>
      </c>
      <c r="EB28" s="42" t="str">
        <f>'31 - T2'!$I$27</f>
        <v/>
      </c>
    </row>
    <row r="29" ht="38.25" customHeight="1">
      <c r="A29" s="36">
        <v>25.0</v>
      </c>
      <c r="B29" s="37" t="s">
        <v>108</v>
      </c>
      <c r="C29" s="38">
        <f t="shared" si="5"/>
        <v>26</v>
      </c>
      <c r="D29" s="36">
        <f t="shared" ref="D29:S29" si="54">COUNTIF($AN29:$EB29,D$2)</f>
        <v>18</v>
      </c>
      <c r="E29" s="36">
        <f t="shared" si="54"/>
        <v>0</v>
      </c>
      <c r="F29" s="36">
        <f t="shared" si="54"/>
        <v>2</v>
      </c>
      <c r="G29" s="36">
        <f t="shared" si="54"/>
        <v>0</v>
      </c>
      <c r="H29" s="36">
        <f t="shared" si="54"/>
        <v>0</v>
      </c>
      <c r="I29" s="36">
        <f t="shared" si="54"/>
        <v>0</v>
      </c>
      <c r="J29" s="36">
        <f t="shared" si="54"/>
        <v>1</v>
      </c>
      <c r="K29" s="36">
        <f t="shared" si="54"/>
        <v>0</v>
      </c>
      <c r="L29" s="36">
        <f t="shared" si="54"/>
        <v>0</v>
      </c>
      <c r="M29" s="36">
        <f t="shared" si="54"/>
        <v>3</v>
      </c>
      <c r="N29" s="36">
        <f t="shared" si="54"/>
        <v>0</v>
      </c>
      <c r="O29" s="36">
        <f t="shared" si="54"/>
        <v>0</v>
      </c>
      <c r="P29" s="36">
        <f t="shared" si="54"/>
        <v>0</v>
      </c>
      <c r="Q29" s="36">
        <f t="shared" si="54"/>
        <v>1</v>
      </c>
      <c r="R29" s="36">
        <f t="shared" si="54"/>
        <v>0</v>
      </c>
      <c r="S29" s="36">
        <f t="shared" si="54"/>
        <v>1</v>
      </c>
      <c r="T29" s="39"/>
      <c r="U29" s="36">
        <f t="shared" ref="U29:X29" si="55">COUNTIF($AN29:$EB29,U$2)</f>
        <v>1</v>
      </c>
      <c r="V29" s="36">
        <f t="shared" si="55"/>
        <v>0</v>
      </c>
      <c r="W29" s="36">
        <f t="shared" si="55"/>
        <v>2</v>
      </c>
      <c r="X29" s="36">
        <f t="shared" si="55"/>
        <v>0</v>
      </c>
      <c r="Y29" s="39"/>
      <c r="Z29" s="40">
        <f>'01 - T7'!$N$28+'02 - CN'!$N$28+'03 - T2'!$N$28+'04 - T3'!$N$28+'05 - T4'!$N$28+'06 - T5'!$N$28+'07 - T6'!$N$28+'08 - T7'!$N$28+'09 - CN'!$N$28+'10 - T2'!$N$28+'11 - T3'!$N$28+'12 - T4'!$N$28+'13 - T5'!$N$28+'14 - T6'!$N$28+'15 - T7'!$N$28+'16 - CN'!$N$28+'17 - T2'!$N$28+'18 - T3'!$N$28+'19 - T4'!$N$28+'20 - T5'!$N$28+'21 - T6'!$N$28+'22 - T7'!$N$28+'23 - CN'!$N$28+'24 - T2'!$N$28+'25 - T3'!$N$28+'26 - T4'!$N$28+'27 - T5'!$N$28+'28 - T6'!$N$28+'29 - T7'!$N$28+'30 - CN'!$N$28+'31 - T2'!$N$28</f>
        <v>24</v>
      </c>
      <c r="AA29" s="41">
        <f t="shared" si="8"/>
        <v>0.7741935484</v>
      </c>
      <c r="AB29" s="40">
        <f t="shared" si="9"/>
        <v>13</v>
      </c>
      <c r="AC29" s="39"/>
      <c r="AD29" s="39"/>
      <c r="AE29" s="39"/>
      <c r="AF29" s="39"/>
      <c r="AG29" s="39"/>
      <c r="AH29" s="39"/>
      <c r="AI29" s="39"/>
      <c r="AJ29" s="39"/>
      <c r="AK29" s="39"/>
      <c r="AL29" s="39"/>
      <c r="AM29" s="39"/>
      <c r="AN29" s="39" t="str">
        <f>'01 - T7'!$E$28</f>
        <v>Khai Anh</v>
      </c>
      <c r="AO29" s="42" t="str">
        <f>'01 - T7'!$G$28</f>
        <v/>
      </c>
      <c r="AP29" s="42" t="str">
        <f>'01 - T7'!$I$28</f>
        <v/>
      </c>
      <c r="AQ29" s="39" t="str">
        <f>'02 - CN'!$E$28</f>
        <v>Khai Anh</v>
      </c>
      <c r="AR29" s="42" t="str">
        <f>'02 - CN'!$G$28</f>
        <v/>
      </c>
      <c r="AS29" s="42" t="str">
        <f>'02 - CN'!$I$28</f>
        <v/>
      </c>
      <c r="AT29" s="39" t="str">
        <f>'03 - T2'!$E$28</f>
        <v>Khai Anh</v>
      </c>
      <c r="AU29" s="42" t="str">
        <f>'03 - T2'!$G$28</f>
        <v/>
      </c>
      <c r="AV29" s="42" t="str">
        <f>'03 - T2'!$I$28</f>
        <v/>
      </c>
      <c r="AW29" s="39" t="str">
        <f>'04 - T3'!$E$28</f>
        <v>Khai Anh</v>
      </c>
      <c r="AX29" s="42" t="str">
        <f>'04 - T3'!$G$28</f>
        <v/>
      </c>
      <c r="AY29" s="42" t="str">
        <f>'04 - T3'!$I$28</f>
        <v/>
      </c>
      <c r="AZ29" s="39" t="str">
        <f>'05 - T4'!$E$28</f>
        <v>HDVL</v>
      </c>
      <c r="BA29" s="42" t="str">
        <f>'05 - T4'!$G$28</f>
        <v/>
      </c>
      <c r="BB29" s="42" t="str">
        <f>'05 - T4'!$I$28</f>
        <v/>
      </c>
      <c r="BC29" s="39" t="str">
        <f>'06 - T5'!$E$28</f>
        <v>Khai Anh</v>
      </c>
      <c r="BD29" s="42" t="str">
        <f>'06 - T5'!$G$28</f>
        <v/>
      </c>
      <c r="BE29" s="42" t="str">
        <f>'06 - T5'!$I$28</f>
        <v/>
      </c>
      <c r="BF29" s="39" t="str">
        <f>'07 - T6'!$E$28</f>
        <v>Hoàng Mạnh Thắng</v>
      </c>
      <c r="BG29" s="42" t="str">
        <f>'07 - T6'!$G$28</f>
        <v/>
      </c>
      <c r="BH29" s="42" t="str">
        <f>'07 - T6'!$I$28</f>
        <v/>
      </c>
      <c r="BI29" s="42" t="str">
        <f>'08 - T7'!$E$28</f>
        <v>Khai Anh</v>
      </c>
      <c r="BJ29" s="42" t="str">
        <f>'08 - T7'!$G$28</f>
        <v/>
      </c>
      <c r="BK29" s="42" t="str">
        <f>'08 - T7'!$I$28</f>
        <v/>
      </c>
      <c r="BL29" s="42" t="str">
        <f>'09 - CN'!$E$28</f>
        <v>RỚT NHÀ MÁY</v>
      </c>
      <c r="BM29" s="42" t="str">
        <f>'09 - CN'!$G$28</f>
        <v/>
      </c>
      <c r="BN29" s="42" t="str">
        <f>'09 - CN'!$I$28</f>
        <v/>
      </c>
      <c r="BO29" s="42" t="str">
        <f>'10 - T2'!$E$28</f>
        <v>Khai Anh</v>
      </c>
      <c r="BP29" s="42" t="str">
        <f>'10 - T2'!$G$28</f>
        <v>Khai Anh</v>
      </c>
      <c r="BQ29" s="42" t="str">
        <f>'10 - T2'!$I$28</f>
        <v/>
      </c>
      <c r="BR29" s="42" t="str">
        <f>'11 - T3'!$E$28</f>
        <v>Khai Anh</v>
      </c>
      <c r="BS29" s="42" t="str">
        <f>'11 - T3'!$G$28</f>
        <v/>
      </c>
      <c r="BT29" s="42" t="str">
        <f>'11 - T3'!$I$28</f>
        <v/>
      </c>
      <c r="BU29" s="42" t="str">
        <f>'12 - T4'!$E$28</f>
        <v>Khai Anh</v>
      </c>
      <c r="BV29" s="42" t="str">
        <f>'12 - T4'!$G$28</f>
        <v/>
      </c>
      <c r="BW29" s="42" t="str">
        <f>'12 - T4'!$I$28</f>
        <v/>
      </c>
      <c r="BX29" s="42" t="str">
        <f>'13 - T5'!$E$28</f>
        <v>RỚT NHÀ MÁY</v>
      </c>
      <c r="BY29" s="42" t="str">
        <f>'13 - T5'!$G$28</f>
        <v/>
      </c>
      <c r="BZ29" s="42" t="str">
        <f>'13 - T5'!$I$28</f>
        <v/>
      </c>
      <c r="CA29" s="42" t="str">
        <f>'14 - T6'!$E$28</f>
        <v>Khai Anh</v>
      </c>
      <c r="CB29" s="42" t="str">
        <f>'14 - T6'!$G$28</f>
        <v/>
      </c>
      <c r="CC29" s="42" t="str">
        <f>'14 - T6'!$I$28</f>
        <v/>
      </c>
      <c r="CD29" s="42" t="str">
        <f>'15 - T7'!$E$28</f>
        <v/>
      </c>
      <c r="CE29" s="42" t="str">
        <f>'15 - T7'!$G$28</f>
        <v/>
      </c>
      <c r="CF29" s="42" t="str">
        <f>'15 - T7'!$I$28</f>
        <v/>
      </c>
      <c r="CG29" s="42" t="str">
        <f>'16 - CN'!$E$28</f>
        <v>Emivest</v>
      </c>
      <c r="CH29" s="42" t="str">
        <f>'16 - CN'!$G$28</f>
        <v/>
      </c>
      <c r="CI29" s="42" t="str">
        <f>'16 - CN'!$I$28</f>
        <v/>
      </c>
      <c r="CJ29" s="42" t="str">
        <f>'17 - T2'!$E$28</f>
        <v>Emivest</v>
      </c>
      <c r="CK29" s="42" t="str">
        <f>'17 - T2'!$G$28</f>
        <v>Emivest</v>
      </c>
      <c r="CL29" s="42" t="str">
        <f>'17 - T2'!$I$28</f>
        <v/>
      </c>
      <c r="CM29" s="42" t="str">
        <f>'18 - T3'!$E$28</f>
        <v>Khai Anh</v>
      </c>
      <c r="CN29" s="42" t="str">
        <f>'18 - T3'!$G$28</f>
        <v/>
      </c>
      <c r="CO29" s="42" t="str">
        <f>'18 - T3'!$I$28</f>
        <v/>
      </c>
      <c r="CP29" s="42" t="str">
        <f>'19 - T4'!$E$28</f>
        <v>Khai Anh</v>
      </c>
      <c r="CQ29" s="42" t="str">
        <f>'19 - T4'!$G$28</f>
        <v/>
      </c>
      <c r="CR29" s="42" t="str">
        <f>'19 - T4'!$I$28</f>
        <v/>
      </c>
      <c r="CS29" s="42" t="str">
        <f>'20 - T5'!$E$28</f>
        <v>Khai Anh</v>
      </c>
      <c r="CT29" s="42" t="str">
        <f>'20 - T5'!$G$28</f>
        <v/>
      </c>
      <c r="CU29" s="42" t="str">
        <f>'20 - T5'!$I$28</f>
        <v/>
      </c>
      <c r="CV29" s="42" t="str">
        <f>'21 - T6'!$E$28</f>
        <v>Khai Anh</v>
      </c>
      <c r="CW29" s="42" t="str">
        <f>'21 - T6'!$G$28</f>
        <v/>
      </c>
      <c r="CX29" s="42" t="str">
        <f>'21 - T6'!$I$28</f>
        <v/>
      </c>
      <c r="CY29" s="42" t="str">
        <f>'22 - T7'!$E$28</f>
        <v/>
      </c>
      <c r="CZ29" s="42" t="str">
        <f>'22 - T7'!$G$28</f>
        <v/>
      </c>
      <c r="DA29" s="42" t="str">
        <f>'22 - T7'!$I$28</f>
        <v/>
      </c>
      <c r="DB29" s="42" t="str">
        <f>'23 - CN'!$E$28</f>
        <v>Khai Anh</v>
      </c>
      <c r="DC29" s="42" t="str">
        <f>'23 - CN'!$G$28</f>
        <v/>
      </c>
      <c r="DD29" s="42" t="str">
        <f>'23 - CN'!$I$28</f>
        <v/>
      </c>
      <c r="DE29" s="42" t="str">
        <f>'24 - T2'!$E$28</f>
        <v>Vưu Đức Phát</v>
      </c>
      <c r="DF29" s="42" t="str">
        <f>'24 - T2'!$G$28</f>
        <v/>
      </c>
      <c r="DG29" s="42" t="str">
        <f>'24 - T2'!$I$28</f>
        <v/>
      </c>
      <c r="DH29" s="42" t="str">
        <f>'25 - T3'!$E$28</f>
        <v>Khai Anh</v>
      </c>
      <c r="DI29" s="42" t="str">
        <f>'25 - T3'!$G$28</f>
        <v/>
      </c>
      <c r="DJ29" s="42" t="str">
        <f>'25 - T3'!$I$28</f>
        <v/>
      </c>
      <c r="DK29" s="42" t="str">
        <f>'26 - T4'!$E$28</f>
        <v>TRỐNG LỊCH</v>
      </c>
      <c r="DL29" s="42" t="str">
        <f>'26 - T4'!$G$28</f>
        <v/>
      </c>
      <c r="DM29" s="42" t="str">
        <f>'26 - T4'!$I$28</f>
        <v/>
      </c>
      <c r="DN29" s="42" t="str">
        <f>'27 - T5'!$E$28</f>
        <v>Thuận An</v>
      </c>
      <c r="DO29" s="42" t="str">
        <f>'27 - T5'!$G$28</f>
        <v/>
      </c>
      <c r="DP29" s="42" t="str">
        <f>'27 - T5'!$I$28</f>
        <v/>
      </c>
      <c r="DQ29" s="42" t="str">
        <f>'28 - T6'!$E$28</f>
        <v>Vưu Đức Phát</v>
      </c>
      <c r="DR29" s="42" t="str">
        <f>'28 - T6'!$G$28</f>
        <v/>
      </c>
      <c r="DS29" s="42" t="str">
        <f>'28 - T6'!$I$28</f>
        <v/>
      </c>
      <c r="DT29" s="42" t="str">
        <f>'29 - T7'!$E$28</f>
        <v>Khai Anh</v>
      </c>
      <c r="DU29" s="42" t="str">
        <f>'29 - T7'!$G$28</f>
        <v/>
      </c>
      <c r="DV29" s="42" t="str">
        <f>'29 - T7'!$I$28</f>
        <v/>
      </c>
      <c r="DW29" s="42" t="str">
        <f>'30 - CN'!$E$28</f>
        <v/>
      </c>
      <c r="DX29" s="42" t="str">
        <f>'30 - CN'!$G$28</f>
        <v/>
      </c>
      <c r="DY29" s="42" t="str">
        <f>'30 - CN'!$I$28</f>
        <v/>
      </c>
      <c r="DZ29" s="42" t="str">
        <f>'31 - T2'!$E$28</f>
        <v/>
      </c>
      <c r="EA29" s="42" t="str">
        <f>'31 - T2'!$G$28</f>
        <v/>
      </c>
      <c r="EB29" s="42" t="str">
        <f>'31 - T2'!$I$28</f>
        <v/>
      </c>
    </row>
    <row r="30" ht="38.25" customHeight="1">
      <c r="A30" s="43"/>
      <c r="B30" s="45"/>
      <c r="C30" s="44">
        <f t="shared" si="5"/>
        <v>0</v>
      </c>
      <c r="D30" s="43">
        <f t="shared" ref="D30:S30" si="56">COUNTIF($AN30:$EB30,D$2)</f>
        <v>0</v>
      </c>
      <c r="E30" s="43">
        <f t="shared" si="56"/>
        <v>0</v>
      </c>
      <c r="F30" s="43">
        <f t="shared" si="56"/>
        <v>0</v>
      </c>
      <c r="G30" s="43">
        <f t="shared" si="56"/>
        <v>0</v>
      </c>
      <c r="H30" s="43">
        <f t="shared" si="56"/>
        <v>0</v>
      </c>
      <c r="I30" s="43">
        <f t="shared" si="56"/>
        <v>0</v>
      </c>
      <c r="J30" s="43">
        <f t="shared" si="56"/>
        <v>0</v>
      </c>
      <c r="K30" s="43">
        <f t="shared" si="56"/>
        <v>0</v>
      </c>
      <c r="L30" s="43">
        <f t="shared" si="56"/>
        <v>0</v>
      </c>
      <c r="M30" s="43">
        <f t="shared" si="56"/>
        <v>0</v>
      </c>
      <c r="N30" s="43">
        <f t="shared" si="56"/>
        <v>0</v>
      </c>
      <c r="O30" s="43">
        <f t="shared" si="56"/>
        <v>0</v>
      </c>
      <c r="P30" s="43">
        <f t="shared" si="56"/>
        <v>0</v>
      </c>
      <c r="Q30" s="43">
        <f t="shared" si="56"/>
        <v>0</v>
      </c>
      <c r="R30" s="43">
        <f t="shared" si="56"/>
        <v>0</v>
      </c>
      <c r="S30" s="43">
        <f t="shared" si="56"/>
        <v>0</v>
      </c>
      <c r="T30" s="39"/>
      <c r="U30" s="43">
        <f t="shared" ref="U30:X30" si="57">COUNTIF($AN30:$EB30,U$2)</f>
        <v>0</v>
      </c>
      <c r="V30" s="43">
        <f t="shared" si="57"/>
        <v>0</v>
      </c>
      <c r="W30" s="43">
        <f t="shared" si="57"/>
        <v>0</v>
      </c>
      <c r="X30" s="43">
        <f t="shared" si="57"/>
        <v>0</v>
      </c>
      <c r="Y30" s="39"/>
      <c r="Z30" s="45">
        <f>'01 - T7'!$N$29+'02 - CN'!$N$29+'03 - T2'!$N$29+'04 - T3'!$N$29+'05 - T4'!$N$29+'06 - T5'!$N$29+'07 - T6'!$N$29+'08 - T7'!$N$29+'09 - CN'!$N$29+'10 - T2'!$N$29+'11 - T3'!$N$29+'12 - T4'!$N$29+'13 - T5'!$N$29+'14 - T6'!$N$29+'15 - T7'!$N$29+'16 - CN'!$N$29+'17 - T2'!$N$29+'18 - T3'!$N$29+'19 - T4'!$N$29+'20 - T5'!$N$29+'21 - T6'!$N$29+'22 - T7'!$N$29+'23 - CN'!$N$29+'24 - T2'!$N$29+'25 - T3'!$N$29+'26 - T4'!$N$29+'27 - T5'!$N$29+'28 - T6'!$N$29+'29 - T7'!$N$29+'30 - CN'!$N$29+'31 - T2'!$N$29</f>
        <v>0</v>
      </c>
      <c r="AA30" s="46" t="str">
        <f t="shared" si="8"/>
        <v/>
      </c>
      <c r="AB30" s="45" t="str">
        <f t="shared" si="9"/>
        <v/>
      </c>
      <c r="AC30" s="39"/>
      <c r="AD30" s="39"/>
      <c r="AE30" s="39"/>
      <c r="AF30" s="39"/>
      <c r="AG30" s="39"/>
      <c r="AH30" s="39"/>
      <c r="AI30" s="39"/>
      <c r="AJ30" s="39"/>
      <c r="AK30" s="39"/>
      <c r="AL30" s="39"/>
      <c r="AM30" s="39"/>
      <c r="AN30" s="42" t="str">
        <f>'01 - T7'!$E$29</f>
        <v/>
      </c>
      <c r="AO30" s="42" t="str">
        <f>'01 - T7'!$G$29</f>
        <v/>
      </c>
      <c r="AP30" s="42" t="str">
        <f>'01 - T7'!$I$29</f>
        <v/>
      </c>
      <c r="AQ30" s="42" t="str">
        <f>'02 - CN'!$E$29</f>
        <v/>
      </c>
      <c r="AR30" s="42" t="str">
        <f>'02 - CN'!$G$29</f>
        <v/>
      </c>
      <c r="AS30" s="42" t="str">
        <f>'02 - CN'!$I$29</f>
        <v/>
      </c>
      <c r="AT30" s="42" t="str">
        <f>'03 - T2'!$E$29</f>
        <v/>
      </c>
      <c r="AU30" s="42" t="str">
        <f>'03 - T2'!$G$29</f>
        <v/>
      </c>
      <c r="AV30" s="42" t="str">
        <f>'03 - T2'!$I$29</f>
        <v/>
      </c>
      <c r="AW30" s="42" t="str">
        <f>'04 - T3'!$E$29</f>
        <v/>
      </c>
      <c r="AX30" s="42" t="str">
        <f>'04 - T3'!$G$29</f>
        <v/>
      </c>
      <c r="AY30" s="42" t="str">
        <f>'04 - T3'!$I$29</f>
        <v/>
      </c>
      <c r="AZ30" s="42" t="str">
        <f>'05 - T4'!$E$29</f>
        <v/>
      </c>
      <c r="BA30" s="42" t="str">
        <f>'05 - T4'!$G$29</f>
        <v/>
      </c>
      <c r="BB30" s="42" t="str">
        <f>'05 - T4'!$I$29</f>
        <v/>
      </c>
      <c r="BC30" s="42" t="str">
        <f>'06 - T5'!$E$29</f>
        <v/>
      </c>
      <c r="BD30" s="42" t="str">
        <f>'06 - T5'!$G$29</f>
        <v/>
      </c>
      <c r="BE30" s="42" t="str">
        <f>'06 - T5'!$I$29</f>
        <v/>
      </c>
      <c r="BF30" s="42" t="str">
        <f>'07 - T6'!$E$29</f>
        <v/>
      </c>
      <c r="BG30" s="42" t="str">
        <f>'07 - T6'!$G$29</f>
        <v/>
      </c>
      <c r="BH30" s="42" t="str">
        <f>'07 - T6'!$I$29</f>
        <v/>
      </c>
      <c r="BI30" s="42" t="str">
        <f>'08 - T7'!$E$29</f>
        <v/>
      </c>
      <c r="BJ30" s="42" t="str">
        <f>'08 - T7'!$G$29</f>
        <v/>
      </c>
      <c r="BK30" s="42" t="str">
        <f>'08 - T7'!$I$29</f>
        <v/>
      </c>
      <c r="BL30" s="42" t="str">
        <f>'09 - CN'!$E$29</f>
        <v/>
      </c>
      <c r="BM30" s="42" t="str">
        <f>'09 - CN'!$G$29</f>
        <v/>
      </c>
      <c r="BN30" s="42" t="str">
        <f>'09 - CN'!$I$29</f>
        <v/>
      </c>
      <c r="BO30" s="42" t="str">
        <f>'10 - T2'!$E$29</f>
        <v/>
      </c>
      <c r="BP30" s="42" t="str">
        <f>'10 - T2'!$G$29</f>
        <v/>
      </c>
      <c r="BQ30" s="42" t="str">
        <f>'10 - T2'!$I$29</f>
        <v/>
      </c>
      <c r="BR30" s="42" t="str">
        <f>'11 - T3'!$E$29</f>
        <v/>
      </c>
      <c r="BS30" s="42" t="str">
        <f>'11 - T3'!$G$29</f>
        <v/>
      </c>
      <c r="BT30" s="42" t="str">
        <f>'11 - T3'!$I$29</f>
        <v/>
      </c>
      <c r="BU30" s="42" t="str">
        <f>'12 - T4'!$E$29</f>
        <v/>
      </c>
      <c r="BV30" s="42" t="str">
        <f>'12 - T4'!$G$29</f>
        <v/>
      </c>
      <c r="BW30" s="42" t="str">
        <f>'12 - T4'!$I$29</f>
        <v/>
      </c>
      <c r="BX30" s="42" t="str">
        <f>'13 - T5'!$E$29</f>
        <v/>
      </c>
      <c r="BY30" s="42" t="str">
        <f>'13 - T5'!$G$29</f>
        <v/>
      </c>
      <c r="BZ30" s="42" t="str">
        <f>'13 - T5'!$I$29</f>
        <v/>
      </c>
      <c r="CA30" s="42" t="str">
        <f>'14 - T6'!$E$29</f>
        <v/>
      </c>
      <c r="CB30" s="42" t="str">
        <f>'14 - T6'!$G$29</f>
        <v/>
      </c>
      <c r="CC30" s="42" t="str">
        <f>'14 - T6'!$I$29</f>
        <v/>
      </c>
      <c r="CD30" s="42" t="str">
        <f>'15 - T7'!$E$29</f>
        <v/>
      </c>
      <c r="CE30" s="42" t="str">
        <f>'15 - T7'!$G$29</f>
        <v/>
      </c>
      <c r="CF30" s="42" t="str">
        <f>'15 - T7'!$I$29</f>
        <v/>
      </c>
      <c r="CG30" s="42" t="str">
        <f>'16 - CN'!$E$29</f>
        <v/>
      </c>
      <c r="CH30" s="42" t="str">
        <f>'16 - CN'!$G$29</f>
        <v/>
      </c>
      <c r="CI30" s="42" t="str">
        <f>'16 - CN'!$I$29</f>
        <v/>
      </c>
      <c r="CJ30" s="42" t="str">
        <f>'17 - T2'!$E$29</f>
        <v/>
      </c>
      <c r="CK30" s="42" t="str">
        <f>'17 - T2'!$G$29</f>
        <v/>
      </c>
      <c r="CL30" s="42" t="str">
        <f>'17 - T2'!$I$29</f>
        <v/>
      </c>
      <c r="CM30" s="42" t="str">
        <f>'18 - T3'!$E$29</f>
        <v/>
      </c>
      <c r="CN30" s="42" t="str">
        <f>'18 - T3'!$G$29</f>
        <v/>
      </c>
      <c r="CO30" s="42" t="str">
        <f>'18 - T3'!$I$29</f>
        <v/>
      </c>
      <c r="CP30" s="42" t="str">
        <f>'19 - T4'!$E$29</f>
        <v/>
      </c>
      <c r="CQ30" s="42" t="str">
        <f>'19 - T4'!$G$29</f>
        <v/>
      </c>
      <c r="CR30" s="42" t="str">
        <f>'19 - T4'!$I$29</f>
        <v/>
      </c>
      <c r="CS30" s="42" t="str">
        <f>'20 - T5'!$E$29</f>
        <v/>
      </c>
      <c r="CT30" s="42" t="str">
        <f>'20 - T5'!$G$29</f>
        <v/>
      </c>
      <c r="CU30" s="42" t="str">
        <f>'20 - T5'!$I$29</f>
        <v/>
      </c>
      <c r="CV30" s="42" t="str">
        <f>'21 - T6'!$E$29</f>
        <v/>
      </c>
      <c r="CW30" s="42" t="str">
        <f>'21 - T6'!$G$29</f>
        <v/>
      </c>
      <c r="CX30" s="42" t="str">
        <f>'21 - T6'!$I$29</f>
        <v/>
      </c>
      <c r="CY30" s="42" t="str">
        <f>'22 - T7'!$E$29</f>
        <v/>
      </c>
      <c r="CZ30" s="42" t="str">
        <f>'22 - T7'!$G$29</f>
        <v/>
      </c>
      <c r="DA30" s="42" t="str">
        <f>'22 - T7'!$I$29</f>
        <v/>
      </c>
      <c r="DB30" s="42" t="str">
        <f>'23 - CN'!$E$29</f>
        <v/>
      </c>
      <c r="DC30" s="42" t="str">
        <f>'23 - CN'!$G$29</f>
        <v/>
      </c>
      <c r="DD30" s="42" t="str">
        <f>'23 - CN'!$I$29</f>
        <v/>
      </c>
      <c r="DE30" s="42" t="str">
        <f>'24 - T2'!$E$29</f>
        <v/>
      </c>
      <c r="DF30" s="42" t="str">
        <f>'24 - T2'!$G$29</f>
        <v/>
      </c>
      <c r="DG30" s="42" t="str">
        <f>'24 - T2'!$I$29</f>
        <v/>
      </c>
      <c r="DH30" s="42" t="str">
        <f>'25 - T3'!$E$29</f>
        <v/>
      </c>
      <c r="DI30" s="42" t="str">
        <f>'25 - T3'!$G$29</f>
        <v/>
      </c>
      <c r="DJ30" s="42" t="str">
        <f>'25 - T3'!$I$29</f>
        <v/>
      </c>
      <c r="DK30" s="42" t="str">
        <f>'26 - T4'!$E$29</f>
        <v/>
      </c>
      <c r="DL30" s="42" t="str">
        <f>'26 - T4'!$G$29</f>
        <v/>
      </c>
      <c r="DM30" s="42" t="str">
        <f>'26 - T4'!$I$29</f>
        <v/>
      </c>
      <c r="DN30" s="42" t="str">
        <f>'27 - T5'!$E$29</f>
        <v/>
      </c>
      <c r="DO30" s="42" t="str">
        <f>'27 - T5'!$G$29</f>
        <v/>
      </c>
      <c r="DP30" s="42" t="str">
        <f>'27 - T5'!$I$29</f>
        <v/>
      </c>
      <c r="DQ30" s="42" t="str">
        <f>'28 - T6'!$E$29</f>
        <v/>
      </c>
      <c r="DR30" s="42" t="str">
        <f>'28 - T6'!$G$29</f>
        <v/>
      </c>
      <c r="DS30" s="42" t="str">
        <f>'28 - T6'!$I$29</f>
        <v/>
      </c>
      <c r="DT30" s="42" t="str">
        <f>'29 - T7'!$E$29</f>
        <v/>
      </c>
      <c r="DU30" s="42" t="str">
        <f>'29 - T7'!$G$29</f>
        <v/>
      </c>
      <c r="DV30" s="42" t="str">
        <f>'29 - T7'!$I$29</f>
        <v/>
      </c>
      <c r="DW30" s="42" t="str">
        <f>'30 - CN'!$E$29</f>
        <v/>
      </c>
      <c r="DX30" s="42" t="str">
        <f>'30 - CN'!$G$29</f>
        <v/>
      </c>
      <c r="DY30" s="42" t="str">
        <f>'30 - CN'!$I$29</f>
        <v/>
      </c>
      <c r="DZ30" s="42" t="str">
        <f>'31 - T2'!$E$29</f>
        <v/>
      </c>
      <c r="EA30" s="42" t="str">
        <f>'31 - T2'!$G$29</f>
        <v/>
      </c>
      <c r="EB30" s="42" t="str">
        <f>'31 - T2'!$I$29</f>
        <v/>
      </c>
    </row>
    <row r="31" ht="38.25" customHeight="1"/>
    <row r="32" ht="15.75" customHeight="1"/>
    <row r="33" ht="15.0" customHeight="1">
      <c r="A33" s="79" t="s">
        <v>141</v>
      </c>
      <c r="B33" s="2"/>
      <c r="C33" s="26"/>
    </row>
    <row r="34" ht="15.75" customHeight="1">
      <c r="A34" s="9" t="s">
        <v>112</v>
      </c>
      <c r="B34" s="9" t="s">
        <v>113</v>
      </c>
      <c r="C34" s="9" t="s">
        <v>17</v>
      </c>
    </row>
    <row r="35" ht="15.75" customHeight="1">
      <c r="A35" s="80" t="s">
        <v>33</v>
      </c>
      <c r="B35" s="13">
        <f>COUNTIF('01 - T7'!$D$3:$D$17,A35)+COUNTIF('01 - T7'!$F$3:$F$17,A35)+COUNTIF('01 - T7'!$H$3:$H$17,A35)+COUNTIF('01 - T7'!$D$19:$D$29,A35)+COUNTIF('01 - T7'!$F$19:$F$29,A35)+COUNTIF('01 - T7'!$H$19:$H$29,A35)+COUNTIF('02 - CN'!$D$3:$D$17,A35)+COUNTIF('02 - CN'!$F$3:$F$17,A35)+COUNTIF('02 - CN'!$H$3:$H$17,A35)+COUNTIF('02 - CN'!$D$19:$D$29,A35)+COUNTIF('02 - CN'!$F$19:$F$29,A35)+COUNTIF('02 - CN'!$H$19:$H$29,A35)+COUNTIF('03 - T2'!$D$3:$D$17,A35)+COUNTIF('03 - T2'!$F$3:$F$17,A35)+COUNTIF('03 - T2'!$H$3:$H$17,A35)+COUNTIF('03 - T2'!$D$19:$D$29,A35)+COUNTIF('03 - T2'!$F$19:$F$29,A35)+COUNTIF('03 - T2'!$H$19:$H$29,A35)+COUNTIF('04 - T3'!$D$3:$D$17,A35)+COUNTIF('04 - T3'!$F$3:$F$17,A35)+COUNTIF('04 - T3'!$H$3:$H$17,A35)+COUNTIF('04 - T3'!$D$19:$D$29,A35)+COUNTIF('04 - T3'!$F$19:$F$29,A35)+COUNTIF('04 - T3'!$H$19:$H$29,A35)+COUNTIF('05 - T4'!$D$3:$D$17,A35)+COUNTIF('05 - T4'!$F$3:$F$17,A35)+COUNTIF('05 - T4'!$H$3:$H$17,A35)+COUNTIF('05 - T4'!$D$19:$D$29,A35)+COUNTIF('05 - T4'!$F$19:$F$29,A35)+COUNTIF('05 - T4'!$H$19:$H$29,A35)+COUNTIF('06 - T5'!$D$3:$D$17,A35)+COUNTIF('06 - T5'!$F$3:$F$17,A35)+COUNTIF('06 - T5'!$H$3:$H$17,A35)+COUNTIF('06 - T5'!$D$19:$D$29,A35)+COUNTIF('06 - T5'!$F$19:$F$29,A35)+COUNTIF('06 - T5'!$H$19:$H$29,A35)+COUNTIF('07 - T6'!$D$3:$D$17,A35)+COUNTIF('07 - T6'!$F$3:$F$17,A35)+COUNTIF('07 - T6'!$H$3:$H$17,A35)+COUNTIF('07 - T6'!$D$19:$D$29,A35)+COUNTIF('07 - T6'!$F$19:$F$29,A35)+COUNTIF('07 - T6'!$H$19:$H$29,A35)+COUNTIF('08 - T7'!$D$3:$D$17,A35)+COUNTIF('08 - T7'!$F$3:$F$17,A35)+COUNTIF('08 - T7'!$H$3:$H$17,A35)+COUNTIF('08 - T7'!$D$19:$D$29,A35)+COUNTIF('08 - T7'!$F$19:$F$29,A35)+COUNTIF('08 - T7'!$H$19:$H$29,A35)+COUNTIF('09 - CN'!$D$3:$D$17,A35)+COUNTIF('09 - CN'!$F$3:$F$17,A35)+COUNTIF('09 - CN'!$H$3:$H$17,A35)+COUNTIF('09 - CN'!$D$19:$D$29,A35)+COUNTIF('09 - CN'!$F$19:$F$29,A35)+COUNTIF('09 - CN'!$H$19:$H$29,A35)+COUNTIF('10 - T2'!$D$3:$D$17,A35)+COUNTIF('10 - T2'!$F$3:$F$17,A35)+COUNTIF('10 - T2'!$H$3:$H$17,A35)+COUNTIF('10 - T2'!$D$19:$D$29,A35)+COUNTIF('10 - T2'!$F$19:$F$29,A35)+COUNTIF('10 - T2'!$H$19:$H$29,A35)+COUNTIF('11 - T3'!$D$3:$D$17,A35)+COUNTIF('11 - T3'!$F$3:$F$17,A35)+COUNTIF('11 - T3'!$H$3:$H$17,A35)+COUNTIF('11 - T3'!$D$19:$D$29,A35)+COUNTIF('11 - T3'!$F$19:$F$29,A35)+COUNTIF('11 - T3'!$H$19:$H$29,A35)+COUNTIF('12 - T4'!$D$3:$D$17,A35)+COUNTIF('12 - T4'!$F$3:$F$17,A35)+COUNTIF('12 - T4'!$H$3:$H$17,A35)+COUNTIF('12 - T4'!$D$19:$D$29,A35)+COUNTIF('12 - T4'!$F$19:$F$29,A35)+COUNTIF('12 - T4'!$H$19:$H$29,A35)+COUNTIF('13 - T5'!$D$3:$D$17,A35)+COUNTIF('13 - T5'!$F$3:$F$17,A35)+COUNTIF('13 - T5'!$H$3:$H$17,A35)+COUNTIF('13 - T5'!$D$19:$D$29,A35)+COUNTIF('13 - T5'!$F$19:$F$29,A35)+COUNTIF('13 - T5'!$H$19:$H$29,A35)+COUNTIF('14 - T6'!$D$3:$D$17,A35)+COUNTIF('14 - T6'!$F$3:$F$17,A35)+COUNTIF('14 - T6'!$H$3:$H$17,A35)+COUNTIF('14 - T6'!$D$19:$D$29,A35)+COUNTIF('14 - T6'!$F$19:$F$29,A35)+COUNTIF('14 - T6'!$H$19:$H$29,A35)+COUNTIF('15 - T7'!$D$3:$D$17,A35)+COUNTIF('15 - T7'!$F$3:$F$17,A35)+COUNTIF('15 - T7'!$H$3:$H$17,A35)+COUNTIF('15 - T7'!$D$19:$D$29,A35)+COUNTIF('15 - T7'!$F$19:$F$29,A35)+COUNTIF('15 - T7'!$H$19:$H$29,A35)+COUNTIF('16 - CN'!$D$3:$D$17,A35)+COUNTIF('16 - CN'!$F$3:$F$17,A35)+COUNTIF('16 - CN'!$H$3:$H$17,A35)+COUNTIF('16 - CN'!$D$19:$D$29,A35)+COUNTIF('16 - CN'!$F$19:$F$29,A35)+COUNTIF('16 - CN'!$H$19:$H$29,A35)+COUNTIF('17 - T2'!$D$3:$D$17,A35)+COUNTIF('17 - T2'!$F$3:$F$17,A35)+COUNTIF('17 - T2'!$H$3:$H$17,A35)+COUNTIF('17 - T2'!$D$19:$D$29,A35)+COUNTIF('17 - T2'!$F$19:$F$29,A35)+COUNTIF('17 - T2'!$H$19:$H$29,A35)+COUNTIF('18 - T3'!$D$3:$D$17,A35)+COUNTIF('18 - T3'!$F$3:$F$17,A35)+COUNTIF('18 - T3'!$H$3:$H$17,A35)+COUNTIF('18 - T3'!$D$19:$D$29,A35)+COUNTIF('18 - T3'!$F$19:$F$29,A35)+COUNTIF('18 - T3'!$H$19:$H$29,A35)+COUNTIF('19 - T4'!$D$3:$D$17,A35)+COUNTIF('19 - T4'!$F$3:$F$17,A35)+COUNTIF('19 - T4'!$H$3:$H$17,A35)+COUNTIF('19 - T4'!$D$19:$D$29,A35)+COUNTIF('19 - T4'!$F$19:$F$29,A35)+COUNTIF('19 - T4'!$H$19:$H$29,A35)+COUNTIF('20 - T5'!$D$3:$D$17,A35)+COUNTIF('20 - T5'!$F$3:$F$17,A35)+COUNTIF('20 - T5'!$H$3:$H$17,A35)+COUNTIF('20 - T5'!$D$19:$D$29,A35)+COUNTIF('20 - T5'!$F$19:$F$29,A35)+COUNTIF('20 - T5'!$H$19:$H$29,A35)+COUNTIF('21 - T6'!$D$3:$D$17,A35)+COUNTIF('21 - T6'!$F$3:$F$17,A35)+COUNTIF('21 - T6'!$H$3:$H$17,A35)+COUNTIF('21 - T6'!$D$19:$D$29,A35)+COUNTIF('21 - T6'!$F$19:$F$29,A35)+COUNTIF('21 - T6'!$H$19:$H$29,A35)+COUNTIF('22 - T7'!$D$3:$D$17,A35)+COUNTIF('22 - T7'!$F$3:$F$17,A35)+COUNTIF('22 - T7'!$H$3:$H$17,A35)+COUNTIF('22 - T7'!$D$19:$D$29,A35)+COUNTIF('22 - T7'!$F$19:$F$29,A35)+COUNTIF('22 - T7'!$H$19:$H$29,A35)+COUNTIF('23 - CN'!$D$3:$D$17,A35)+COUNTIF('23 - CN'!$F$3:$F$17,A35)+COUNTIF('23 - CN'!$H$3:$H$17,A35)+COUNTIF('23 - CN'!$D$19:$D$29,A35)+COUNTIF('23 - CN'!$F$19:$F$29,A35)+COUNTIF('23 - CN'!$H$19:$H$29,A35)+COUNTIF('24 - T2'!$D$3:$D$17,A35)+COUNTIF('24 - T2'!$F$3:$F$17,A35)+COUNTIF('24 - T2'!$H$3:$H$17,A35)+COUNTIF('24 - T2'!$D$19:$D$29,A35)+COUNTIF('24 - T2'!$F$19:$F$29,A35)+COUNTIF('24 - T2'!$H$19:$H$29,A35)+COUNTIF('25 - T3'!$D$3:$D$17,A35)+COUNTIF('25 - T3'!$F$3:$F$17,A35)+COUNTIF('25 - T3'!$H$3:$H$17,A35)+COUNTIF('25 - T3'!$D$19:$D$29,A35)+COUNTIF('25 - T3'!$F$19:$F$29,A35)+COUNTIF('25 - T3'!$H$19:$H$29,A35)+COUNTIF('26 - T4'!$D$3:$D$17,A35)+COUNTIF('26 - T4'!$F$3:$F$17,A35)+COUNTIF('26 - T4'!$H$3:$H$17,A35)+COUNTIF('26 - T4'!$D$19:$D$29,A35)+COUNTIF('26 - T4'!$F$19:$F$29,A35)+COUNTIF('26 - T4'!$H$19:$H$29,A35)+COUNTIF('27 - T5'!$D$3:$D$17,A35)+COUNTIF('27 - T5'!$F$3:$F$17,A35)+COUNTIF('27 - T5'!$H$3:$H$17,A35)+COUNTIF('27 - T5'!$D$19:$D$29,A35)+COUNTIF('27 - T5'!$F$19:$F$29,A35)+COUNTIF('27 - T5'!$H$19:$H$29,A35)+COUNTIF('28 - T6'!$D$3:$D$17,A35)+COUNTIF('28 - T6'!$F$3:$F$17,A35)+COUNTIF('28 - T6'!$H$3:$H$17,A35)+COUNTIF('28 - T6'!$D$19:$D$29,A35)+COUNTIF('28 - T6'!$F$19:$F$29,A35)+COUNTIF('28 - T6'!$H$19:$H$29,A35)+COUNTIF('29 - T7'!$D$3:$D$17,A35)+COUNTIF('29 - T7'!$F$3:$F$17,A35)+COUNTIF('29 - T7'!$H$3:$H$17,A35)+COUNTIF('29 - T7'!$D$19:$D$29,A35)+COUNTIF('29 - T7'!$F$19:$F$29,A35)+COUNTIF('29 - T7'!$H$19:$H$29,A35)+COUNTIF('30 - CN'!$D$3:$D$17,A35)+COUNTIF('30 - CN'!$F$3:$F$17,A35)+COUNTIF('30 - CN'!$H$3:$H$17,A35)+COUNTIF('30 - CN'!$D$19:$D$29,A35)+COUNTIF('30 - CN'!$F$19:$F$29,A35)+COUNTIF('30 - CN'!$H$19:$H$29,A35)+COUNTIF('31 - T2'!$D$3:$D$17,A35)+COUNTIF('31 - T2'!$F$3:$F$17,A35)+COUNTIF('31 - T2'!$H$3:$H$17,A35)+COUNTIF('31 - T2'!$D$19:$D$29,A35)+COUNTIF('31 - T2'!$F$19:$F$29,A35)+COUNTIF('31 - T2'!$H$19:$H$29,A35)</f>
        <v>136</v>
      </c>
      <c r="C35" s="17">
        <f t="shared" ref="C35:C41" si="58">IF($B$42=0,"",B35/$B$42)</f>
        <v>0.2293423272</v>
      </c>
    </row>
    <row r="36" ht="15.75" customHeight="1">
      <c r="A36" s="81" t="s">
        <v>22</v>
      </c>
      <c r="B36" s="20">
        <f>COUNTIF('01 - T7'!$D$3:$D$17,A36)+COUNTIF('01 - T7'!$F$3:$F$17,A36)+COUNTIF('01 - T7'!$H$3:$H$17,A36)+COUNTIF('01 - T7'!$D$19:$D$29,A36)+COUNTIF('01 - T7'!$F$19:$F$29,A36)+COUNTIF('01 - T7'!$H$19:$H$29,A36)+COUNTIF('02 - CN'!$D$3:$D$17,A36)+COUNTIF('02 - CN'!$F$3:$F$17,A36)+COUNTIF('02 - CN'!$H$3:$H$17,A36)+COUNTIF('02 - CN'!$D$19:$D$29,A36)+COUNTIF('02 - CN'!$F$19:$F$29,A36)+COUNTIF('02 - CN'!$H$19:$H$29,A36)+COUNTIF('03 - T2'!$D$3:$D$17,A36)+COUNTIF('03 - T2'!$F$3:$F$17,A36)+COUNTIF('03 - T2'!$H$3:$H$17,A36)+COUNTIF('03 - T2'!$D$19:$D$29,A36)+COUNTIF('03 - T2'!$F$19:$F$29,A36)+COUNTIF('03 - T2'!$H$19:$H$29,A36)+COUNTIF('04 - T3'!$D$3:$D$17,A36)+COUNTIF('04 - T3'!$F$3:$F$17,A36)+COUNTIF('04 - T3'!$H$3:$H$17,A36)+COUNTIF('04 - T3'!$D$19:$D$29,A36)+COUNTIF('04 - T3'!$F$19:$F$29,A36)+COUNTIF('04 - T3'!$H$19:$H$29,A36)+COUNTIF('05 - T4'!$D$3:$D$17,A36)+COUNTIF('05 - T4'!$F$3:$F$17,A36)+COUNTIF('05 - T4'!$H$3:$H$17,A36)+COUNTIF('05 - T4'!$D$19:$D$29,A36)+COUNTIF('05 - T4'!$F$19:$F$29,A36)+COUNTIF('05 - T4'!$H$19:$H$29,A36)+COUNTIF('06 - T5'!$D$3:$D$17,A36)+COUNTIF('06 - T5'!$F$3:$F$17,A36)+COUNTIF('06 - T5'!$H$3:$H$17,A36)+COUNTIF('06 - T5'!$D$19:$D$29,A36)+COUNTIF('06 - T5'!$F$19:$F$29,A36)+COUNTIF('06 - T5'!$H$19:$H$29,A36)+COUNTIF('07 - T6'!$D$3:$D$17,A36)+COUNTIF('07 - T6'!$F$3:$F$17,A36)+COUNTIF('07 - T6'!$H$3:$H$17,A36)+COUNTIF('07 - T6'!$D$19:$D$29,A36)+COUNTIF('07 - T6'!$F$19:$F$29,A36)+COUNTIF('07 - T6'!$H$19:$H$29,A36)+COUNTIF('08 - T7'!$D$3:$D$17,A36)+COUNTIF('08 - T7'!$F$3:$F$17,A36)+COUNTIF('08 - T7'!$H$3:$H$17,A36)+COUNTIF('08 - T7'!$D$19:$D$29,A36)+COUNTIF('08 - T7'!$F$19:$F$29,A36)+COUNTIF('08 - T7'!$H$19:$H$29,A36)+COUNTIF('09 - CN'!$D$3:$D$17,A36)+COUNTIF('09 - CN'!$F$3:$F$17,A36)+COUNTIF('09 - CN'!$H$3:$H$17,A36)+COUNTIF('09 - CN'!$D$19:$D$29,A36)+COUNTIF('09 - CN'!$F$19:$F$29,A36)+COUNTIF('09 - CN'!$H$19:$H$29,A36)+COUNTIF('10 - T2'!$D$3:$D$17,A36)+COUNTIF('10 - T2'!$F$3:$F$17,A36)+COUNTIF('10 - T2'!$H$3:$H$17,A36)+COUNTIF('10 - T2'!$D$19:$D$29,A36)+COUNTIF('10 - T2'!$F$19:$F$29,A36)+COUNTIF('10 - T2'!$H$19:$H$29,A36)+COUNTIF('11 - T3'!$D$3:$D$17,A36)+COUNTIF('11 - T3'!$F$3:$F$17,A36)+COUNTIF('11 - T3'!$H$3:$H$17,A36)+COUNTIF('11 - T3'!$D$19:$D$29,A36)+COUNTIF('11 - T3'!$F$19:$F$29,A36)+COUNTIF('11 - T3'!$H$19:$H$29,A36)+COUNTIF('12 - T4'!$D$3:$D$17,A36)+COUNTIF('12 - T4'!$F$3:$F$17,A36)+COUNTIF('12 - T4'!$H$3:$H$17,A36)+COUNTIF('12 - T4'!$D$19:$D$29,A36)+COUNTIF('12 - T4'!$F$19:$F$29,A36)+COUNTIF('12 - T4'!$H$19:$H$29,A36)+COUNTIF('13 - T5'!$D$3:$D$17,A36)+COUNTIF('13 - T5'!$F$3:$F$17,A36)+COUNTIF('13 - T5'!$H$3:$H$17,A36)+COUNTIF('13 - T5'!$D$19:$D$29,A36)+COUNTIF('13 - T5'!$F$19:$F$29,A36)+COUNTIF('13 - T5'!$H$19:$H$29,A36)+COUNTIF('14 - T6'!$D$3:$D$17,A36)+COUNTIF('14 - T6'!$F$3:$F$17,A36)+COUNTIF('14 - T6'!$H$3:$H$17,A36)+COUNTIF('14 - T6'!$D$19:$D$29,A36)+COUNTIF('14 - T6'!$F$19:$F$29,A36)+COUNTIF('14 - T6'!$H$19:$H$29,A36)+COUNTIF('15 - T7'!$D$3:$D$17,A36)+COUNTIF('15 - T7'!$F$3:$F$17,A36)+COUNTIF('15 - T7'!$H$3:$H$17,A36)+COUNTIF('15 - T7'!$D$19:$D$29,A36)+COUNTIF('15 - T7'!$F$19:$F$29,A36)+COUNTIF('15 - T7'!$H$19:$H$29,A36)+COUNTIF('16 - CN'!$D$3:$D$17,A36)+COUNTIF('16 - CN'!$F$3:$F$17,A36)+COUNTIF('16 - CN'!$H$3:$H$17,A36)+COUNTIF('16 - CN'!$D$19:$D$29,A36)+COUNTIF('16 - CN'!$F$19:$F$29,A36)+COUNTIF('16 - CN'!$H$19:$H$29,A36)+COUNTIF('17 - T2'!$D$3:$D$17,A36)+COUNTIF('17 - T2'!$F$3:$F$17,A36)+COUNTIF('17 - T2'!$H$3:$H$17,A36)+COUNTIF('17 - T2'!$D$19:$D$29,A36)+COUNTIF('17 - T2'!$F$19:$F$29,A36)+COUNTIF('17 - T2'!$H$19:$H$29,A36)+COUNTIF('18 - T3'!$D$3:$D$17,A36)+COUNTIF('18 - T3'!$F$3:$F$17,A36)+COUNTIF('18 - T3'!$H$3:$H$17,A36)+COUNTIF('18 - T3'!$D$19:$D$29,A36)+COUNTIF('18 - T3'!$F$19:$F$29,A36)+COUNTIF('18 - T3'!$H$19:$H$29,A36)+COUNTIF('19 - T4'!$D$3:$D$17,A36)+COUNTIF('19 - T4'!$F$3:$F$17,A36)+COUNTIF('19 - T4'!$H$3:$H$17,A36)+COUNTIF('19 - T4'!$D$19:$D$29,A36)+COUNTIF('19 - T4'!$F$19:$F$29,A36)+COUNTIF('19 - T4'!$H$19:$H$29,A36)+COUNTIF('20 - T5'!$D$3:$D$17,A36)+COUNTIF('20 - T5'!$F$3:$F$17,A36)+COUNTIF('20 - T5'!$H$3:$H$17,A36)+COUNTIF('20 - T5'!$D$19:$D$29,A36)+COUNTIF('20 - T5'!$F$19:$F$29,A36)+COUNTIF('20 - T5'!$H$19:$H$29,A36)+COUNTIF('21 - T6'!$D$3:$D$17,A36)+COUNTIF('21 - T6'!$F$3:$F$17,A36)+COUNTIF('21 - T6'!$H$3:$H$17,A36)+COUNTIF('21 - T6'!$D$19:$D$29,A36)+COUNTIF('21 - T6'!$F$19:$F$29,A36)+COUNTIF('21 - T6'!$H$19:$H$29,A36)+COUNTIF('22 - T7'!$D$3:$D$17,A36)+COUNTIF('22 - T7'!$F$3:$F$17,A36)+COUNTIF('22 - T7'!$H$3:$H$17,A36)+COUNTIF('22 - T7'!$D$19:$D$29,A36)+COUNTIF('22 - T7'!$F$19:$F$29,A36)+COUNTIF('22 - T7'!$H$19:$H$29,A36)+COUNTIF('23 - CN'!$D$3:$D$17,A36)+COUNTIF('23 - CN'!$F$3:$F$17,A36)+COUNTIF('23 - CN'!$H$3:$H$17,A36)+COUNTIF('23 - CN'!$D$19:$D$29,A36)+COUNTIF('23 - CN'!$F$19:$F$29,A36)+COUNTIF('23 - CN'!$H$19:$H$29,A36)+COUNTIF('24 - T2'!$D$3:$D$17,A36)+COUNTIF('24 - T2'!$F$3:$F$17,A36)+COUNTIF('24 - T2'!$H$3:$H$17,A36)+COUNTIF('24 - T2'!$D$19:$D$29,A36)+COUNTIF('24 - T2'!$F$19:$F$29,A36)+COUNTIF('24 - T2'!$H$19:$H$29,A36)+COUNTIF('25 - T3'!$D$3:$D$17,A36)+COUNTIF('25 - T3'!$F$3:$F$17,A36)+COUNTIF('25 - T3'!$H$3:$H$17,A36)+COUNTIF('25 - T3'!$D$19:$D$29,A36)+COUNTIF('25 - T3'!$F$19:$F$29,A36)+COUNTIF('25 - T3'!$H$19:$H$29,A36)+COUNTIF('26 - T4'!$D$3:$D$17,A36)+COUNTIF('26 - T4'!$F$3:$F$17,A36)+COUNTIF('26 - T4'!$H$3:$H$17,A36)+COUNTIF('26 - T4'!$D$19:$D$29,A36)+COUNTIF('26 - T4'!$F$19:$F$29,A36)+COUNTIF('26 - T4'!$H$19:$H$29,A36)+COUNTIF('27 - T5'!$D$3:$D$17,A36)+COUNTIF('27 - T5'!$F$3:$F$17,A36)+COUNTIF('27 - T5'!$H$3:$H$17,A36)+COUNTIF('27 - T5'!$D$19:$D$29,A36)+COUNTIF('27 - T5'!$F$19:$F$29,A36)+COUNTIF('27 - T5'!$H$19:$H$29,A36)+COUNTIF('28 - T6'!$D$3:$D$17,A36)+COUNTIF('28 - T6'!$F$3:$F$17,A36)+COUNTIF('28 - T6'!$H$3:$H$17,A36)+COUNTIF('28 - T6'!$D$19:$D$29,A36)+COUNTIF('28 - T6'!$F$19:$F$29,A36)+COUNTIF('28 - T6'!$H$19:$H$29,A36)+COUNTIF('29 - T7'!$D$3:$D$17,A36)+COUNTIF('29 - T7'!$F$3:$F$17,A36)+COUNTIF('29 - T7'!$H$3:$H$17,A36)+COUNTIF('29 - T7'!$D$19:$D$29,A36)+COUNTIF('29 - T7'!$F$19:$F$29,A36)+COUNTIF('29 - T7'!$H$19:$H$29,A36)+COUNTIF('30 - CN'!$D$3:$D$17,A36)+COUNTIF('30 - CN'!$F$3:$F$17,A36)+COUNTIF('30 - CN'!$H$3:$H$17,A36)+COUNTIF('30 - CN'!$D$19:$D$29,A36)+COUNTIF('30 - CN'!$F$19:$F$29,A36)+COUNTIF('30 - CN'!$H$19:$H$29,A36)+COUNTIF('31 - T2'!$D$3:$D$17,A36)+COUNTIF('31 - T2'!$F$3:$F$17,A36)+COUNTIF('31 - T2'!$H$3:$H$17,A36)+COUNTIF('31 - T2'!$D$19:$D$29,A36)+COUNTIF('31 - T2'!$F$19:$F$29,A36)+COUNTIF('31 - T2'!$H$19:$H$29,A36)</f>
        <v>206</v>
      </c>
      <c r="C36" s="23">
        <f t="shared" si="58"/>
        <v>0.347386172</v>
      </c>
    </row>
    <row r="37" ht="15.75" customHeight="1">
      <c r="A37" s="80" t="s">
        <v>125</v>
      </c>
      <c r="B37" s="13">
        <f>COUNTIF('01 - T7'!$D$3:$D$17,A37)+COUNTIF('01 - T7'!$F$3:$F$17,A37)+COUNTIF('01 - T7'!$H$3:$H$17,A37)+COUNTIF('01 - T7'!$D$19:$D$29,A37)+COUNTIF('01 - T7'!$F$19:$F$29,A37)+COUNTIF('01 - T7'!$H$19:$H$29,A37)+COUNTIF('02 - CN'!$D$3:$D$17,A37)+COUNTIF('02 - CN'!$F$3:$F$17,A37)+COUNTIF('02 - CN'!$H$3:$H$17,A37)+COUNTIF('02 - CN'!$D$19:$D$29,A37)+COUNTIF('02 - CN'!$F$19:$F$29,A37)+COUNTIF('02 - CN'!$H$19:$H$29,A37)+COUNTIF('03 - T2'!$D$3:$D$17,A37)+COUNTIF('03 - T2'!$F$3:$F$17,A37)+COUNTIF('03 - T2'!$H$3:$H$17,A37)+COUNTIF('03 - T2'!$D$19:$D$29,A37)+COUNTIF('03 - T2'!$F$19:$F$29,A37)+COUNTIF('03 - T2'!$H$19:$H$29,A37)+COUNTIF('04 - T3'!$D$3:$D$17,A37)+COUNTIF('04 - T3'!$F$3:$F$17,A37)+COUNTIF('04 - T3'!$H$3:$H$17,A37)+COUNTIF('04 - T3'!$D$19:$D$29,A37)+COUNTIF('04 - T3'!$F$19:$F$29,A37)+COUNTIF('04 - T3'!$H$19:$H$29,A37)+COUNTIF('05 - T4'!$D$3:$D$17,A37)+COUNTIF('05 - T4'!$F$3:$F$17,A37)+COUNTIF('05 - T4'!$H$3:$H$17,A37)+COUNTIF('05 - T4'!$D$19:$D$29,A37)+COUNTIF('05 - T4'!$F$19:$F$29,A37)+COUNTIF('05 - T4'!$H$19:$H$29,A37)+COUNTIF('06 - T5'!$D$3:$D$17,A37)+COUNTIF('06 - T5'!$F$3:$F$17,A37)+COUNTIF('06 - T5'!$H$3:$H$17,A37)+COUNTIF('06 - T5'!$D$19:$D$29,A37)+COUNTIF('06 - T5'!$F$19:$F$29,A37)+COUNTIF('06 - T5'!$H$19:$H$29,A37)+COUNTIF('07 - T6'!$D$3:$D$17,A37)+COUNTIF('07 - T6'!$F$3:$F$17,A37)+COUNTIF('07 - T6'!$H$3:$H$17,A37)+COUNTIF('07 - T6'!$D$19:$D$29,A37)+COUNTIF('07 - T6'!$F$19:$F$29,A37)+COUNTIF('07 - T6'!$H$19:$H$29,A37)+COUNTIF('08 - T7'!$D$3:$D$17,A37)+COUNTIF('08 - T7'!$F$3:$F$17,A37)+COUNTIF('08 - T7'!$H$3:$H$17,A37)+COUNTIF('08 - T7'!$D$19:$D$29,A37)+COUNTIF('08 - T7'!$F$19:$F$29,A37)+COUNTIF('08 - T7'!$H$19:$H$29,A37)+COUNTIF('09 - CN'!$D$3:$D$17,A37)+COUNTIF('09 - CN'!$F$3:$F$17,A37)+COUNTIF('09 - CN'!$H$3:$H$17,A37)+COUNTIF('09 - CN'!$D$19:$D$29,A37)+COUNTIF('09 - CN'!$F$19:$F$29,A37)+COUNTIF('09 - CN'!$H$19:$H$29,A37)+COUNTIF('10 - T2'!$D$3:$D$17,A37)+COUNTIF('10 - T2'!$F$3:$F$17,A37)+COUNTIF('10 - T2'!$H$3:$H$17,A37)+COUNTIF('10 - T2'!$D$19:$D$29,A37)+COUNTIF('10 - T2'!$F$19:$F$29,A37)+COUNTIF('10 - T2'!$H$19:$H$29,A37)+COUNTIF('11 - T3'!$D$3:$D$17,A37)+COUNTIF('11 - T3'!$F$3:$F$17,A37)+COUNTIF('11 - T3'!$H$3:$H$17,A37)+COUNTIF('11 - T3'!$D$19:$D$29,A37)+COUNTIF('11 - T3'!$F$19:$F$29,A37)+COUNTIF('11 - T3'!$H$19:$H$29,A37)+COUNTIF('12 - T4'!$D$3:$D$17,A37)+COUNTIF('12 - T4'!$F$3:$F$17,A37)+COUNTIF('12 - T4'!$H$3:$H$17,A37)+COUNTIF('12 - T4'!$D$19:$D$29,A37)+COUNTIF('12 - T4'!$F$19:$F$29,A37)+COUNTIF('12 - T4'!$H$19:$H$29,A37)+COUNTIF('13 - T5'!$D$3:$D$17,A37)+COUNTIF('13 - T5'!$F$3:$F$17,A37)+COUNTIF('13 - T5'!$H$3:$H$17,A37)+COUNTIF('13 - T5'!$D$19:$D$29,A37)+COUNTIF('13 - T5'!$F$19:$F$29,A37)+COUNTIF('13 - T5'!$H$19:$H$29,A37)+COUNTIF('14 - T6'!$D$3:$D$17,A37)+COUNTIF('14 - T6'!$F$3:$F$17,A37)+COUNTIF('14 - T6'!$H$3:$H$17,A37)+COUNTIF('14 - T6'!$D$19:$D$29,A37)+COUNTIF('14 - T6'!$F$19:$F$29,A37)+COUNTIF('14 - T6'!$H$19:$H$29,A37)+COUNTIF('15 - T7'!$D$3:$D$17,A37)+COUNTIF('15 - T7'!$F$3:$F$17,A37)+COUNTIF('15 - T7'!$H$3:$H$17,A37)+COUNTIF('15 - T7'!$D$19:$D$29,A37)+COUNTIF('15 - T7'!$F$19:$F$29,A37)+COUNTIF('15 - T7'!$H$19:$H$29,A37)+COUNTIF('16 - CN'!$D$3:$D$17,A37)+COUNTIF('16 - CN'!$F$3:$F$17,A37)+COUNTIF('16 - CN'!$H$3:$H$17,A37)+COUNTIF('16 - CN'!$D$19:$D$29,A37)+COUNTIF('16 - CN'!$F$19:$F$29,A37)+COUNTIF('16 - CN'!$H$19:$H$29,A37)+COUNTIF('17 - T2'!$D$3:$D$17,A37)+COUNTIF('17 - T2'!$F$3:$F$17,A37)+COUNTIF('17 - T2'!$H$3:$H$17,A37)+COUNTIF('17 - T2'!$D$19:$D$29,A37)+COUNTIF('17 - T2'!$F$19:$F$29,A37)+COUNTIF('17 - T2'!$H$19:$H$29,A37)+COUNTIF('18 - T3'!$D$3:$D$17,A37)+COUNTIF('18 - T3'!$F$3:$F$17,A37)+COUNTIF('18 - T3'!$H$3:$H$17,A37)+COUNTIF('18 - T3'!$D$19:$D$29,A37)+COUNTIF('18 - T3'!$F$19:$F$29,A37)+COUNTIF('18 - T3'!$H$19:$H$29,A37)+COUNTIF('19 - T4'!$D$3:$D$17,A37)+COUNTIF('19 - T4'!$F$3:$F$17,A37)+COUNTIF('19 - T4'!$H$3:$H$17,A37)+COUNTIF('19 - T4'!$D$19:$D$29,A37)+COUNTIF('19 - T4'!$F$19:$F$29,A37)+COUNTIF('19 - T4'!$H$19:$H$29,A37)+COUNTIF('20 - T5'!$D$3:$D$17,A37)+COUNTIF('20 - T5'!$F$3:$F$17,A37)+COUNTIF('20 - T5'!$H$3:$H$17,A37)+COUNTIF('20 - T5'!$D$19:$D$29,A37)+COUNTIF('20 - T5'!$F$19:$F$29,A37)+COUNTIF('20 - T5'!$H$19:$H$29,A37)+COUNTIF('21 - T6'!$D$3:$D$17,A37)+COUNTIF('21 - T6'!$F$3:$F$17,A37)+COUNTIF('21 - T6'!$H$3:$H$17,A37)+COUNTIF('21 - T6'!$D$19:$D$29,A37)+COUNTIF('21 - T6'!$F$19:$F$29,A37)+COUNTIF('21 - T6'!$H$19:$H$29,A37)+COUNTIF('22 - T7'!$D$3:$D$17,A37)+COUNTIF('22 - T7'!$F$3:$F$17,A37)+COUNTIF('22 - T7'!$H$3:$H$17,A37)+COUNTIF('22 - T7'!$D$19:$D$29,A37)+COUNTIF('22 - T7'!$F$19:$F$29,A37)+COUNTIF('22 - T7'!$H$19:$H$29,A37)+COUNTIF('23 - CN'!$D$3:$D$17,A37)+COUNTIF('23 - CN'!$F$3:$F$17,A37)+COUNTIF('23 - CN'!$H$3:$H$17,A37)+COUNTIF('23 - CN'!$D$19:$D$29,A37)+COUNTIF('23 - CN'!$F$19:$F$29,A37)+COUNTIF('23 - CN'!$H$19:$H$29,A37)+COUNTIF('24 - T2'!$D$3:$D$17,A37)+COUNTIF('24 - T2'!$F$3:$F$17,A37)+COUNTIF('24 - T2'!$H$3:$H$17,A37)+COUNTIF('24 - T2'!$D$19:$D$29,A37)+COUNTIF('24 - T2'!$F$19:$F$29,A37)+COUNTIF('24 - T2'!$H$19:$H$29,A37)+COUNTIF('25 - T3'!$D$3:$D$17,A37)+COUNTIF('25 - T3'!$F$3:$F$17,A37)+COUNTIF('25 - T3'!$H$3:$H$17,A37)+COUNTIF('25 - T3'!$D$19:$D$29,A37)+COUNTIF('25 - T3'!$F$19:$F$29,A37)+COUNTIF('25 - T3'!$H$19:$H$29,A37)+COUNTIF('26 - T4'!$D$3:$D$17,A37)+COUNTIF('26 - T4'!$F$3:$F$17,A37)+COUNTIF('26 - T4'!$H$3:$H$17,A37)+COUNTIF('26 - T4'!$D$19:$D$29,A37)+COUNTIF('26 - T4'!$F$19:$F$29,A37)+COUNTIF('26 - T4'!$H$19:$H$29,A37)+COUNTIF('27 - T5'!$D$3:$D$17,A37)+COUNTIF('27 - T5'!$F$3:$F$17,A37)+COUNTIF('27 - T5'!$H$3:$H$17,A37)+COUNTIF('27 - T5'!$D$19:$D$29,A37)+COUNTIF('27 - T5'!$F$19:$F$29,A37)+COUNTIF('27 - T5'!$H$19:$H$29,A37)+COUNTIF('28 - T6'!$D$3:$D$17,A37)+COUNTIF('28 - T6'!$F$3:$F$17,A37)+COUNTIF('28 - T6'!$H$3:$H$17,A37)+COUNTIF('28 - T6'!$D$19:$D$29,A37)+COUNTIF('28 - T6'!$F$19:$F$29,A37)+COUNTIF('28 - T6'!$H$19:$H$29,A37)+COUNTIF('29 - T7'!$D$3:$D$17,A37)+COUNTIF('29 - T7'!$F$3:$F$17,A37)+COUNTIF('29 - T7'!$H$3:$H$17,A37)+COUNTIF('29 - T7'!$D$19:$D$29,A37)+COUNTIF('29 - T7'!$F$19:$F$29,A37)+COUNTIF('29 - T7'!$H$19:$H$29,A37)+COUNTIF('30 - CN'!$D$3:$D$17,A37)+COUNTIF('30 - CN'!$F$3:$F$17,A37)+COUNTIF('30 - CN'!$H$3:$H$17,A37)+COUNTIF('30 - CN'!$D$19:$D$29,A37)+COUNTIF('30 - CN'!$F$19:$F$29,A37)+COUNTIF('30 - CN'!$H$19:$H$29,A37)+COUNTIF('31 - T2'!$D$3:$D$17,A37)+COUNTIF('31 - T2'!$F$3:$F$17,A37)+COUNTIF('31 - T2'!$H$3:$H$17,A37)+COUNTIF('31 - T2'!$D$19:$D$29,A37)+COUNTIF('31 - T2'!$F$19:$F$29,A37)+COUNTIF('31 - T2'!$H$19:$H$29,A37)</f>
        <v>78</v>
      </c>
      <c r="C37" s="17">
        <f t="shared" si="58"/>
        <v>0.13153457</v>
      </c>
    </row>
    <row r="38" ht="15.75" customHeight="1">
      <c r="A38" s="81" t="s">
        <v>93</v>
      </c>
      <c r="B38" s="20">
        <f>COUNTIF('01 - T7'!$D$3:$D$17,A38)+COUNTIF('01 - T7'!$F$3:$F$17,A38)+COUNTIF('01 - T7'!$H$3:$H$17,A38)+COUNTIF('01 - T7'!$D$19:$D$29,A38)+COUNTIF('01 - T7'!$F$19:$F$29,A38)+COUNTIF('01 - T7'!$H$19:$H$29,A38)+COUNTIF('02 - CN'!$D$3:$D$17,A38)+COUNTIF('02 - CN'!$F$3:$F$17,A38)+COUNTIF('02 - CN'!$H$3:$H$17,A38)+COUNTIF('02 - CN'!$D$19:$D$29,A38)+COUNTIF('02 - CN'!$F$19:$F$29,A38)+COUNTIF('02 - CN'!$H$19:$H$29,A38)+COUNTIF('03 - T2'!$D$3:$D$17,A38)+COUNTIF('03 - T2'!$F$3:$F$17,A38)+COUNTIF('03 - T2'!$H$3:$H$17,A38)+COUNTIF('03 - T2'!$D$19:$D$29,A38)+COUNTIF('03 - T2'!$F$19:$F$29,A38)+COUNTIF('03 - T2'!$H$19:$H$29,A38)+COUNTIF('04 - T3'!$D$3:$D$17,A38)+COUNTIF('04 - T3'!$F$3:$F$17,A38)+COUNTIF('04 - T3'!$H$3:$H$17,A38)+COUNTIF('04 - T3'!$D$19:$D$29,A38)+COUNTIF('04 - T3'!$F$19:$F$29,A38)+COUNTIF('04 - T3'!$H$19:$H$29,A38)+COUNTIF('05 - T4'!$D$3:$D$17,A38)+COUNTIF('05 - T4'!$F$3:$F$17,A38)+COUNTIF('05 - T4'!$H$3:$H$17,A38)+COUNTIF('05 - T4'!$D$19:$D$29,A38)+COUNTIF('05 - T4'!$F$19:$F$29,A38)+COUNTIF('05 - T4'!$H$19:$H$29,A38)+COUNTIF('06 - T5'!$D$3:$D$17,A38)+COUNTIF('06 - T5'!$F$3:$F$17,A38)+COUNTIF('06 - T5'!$H$3:$H$17,A38)+COUNTIF('06 - T5'!$D$19:$D$29,A38)+COUNTIF('06 - T5'!$F$19:$F$29,A38)+COUNTIF('06 - T5'!$H$19:$H$29,A38)+COUNTIF('07 - T6'!$D$3:$D$17,A38)+COUNTIF('07 - T6'!$F$3:$F$17,A38)+COUNTIF('07 - T6'!$H$3:$H$17,A38)+COUNTIF('07 - T6'!$D$19:$D$29,A38)+COUNTIF('07 - T6'!$F$19:$F$29,A38)+COUNTIF('07 - T6'!$H$19:$H$29,A38)+COUNTIF('08 - T7'!$D$3:$D$17,A38)+COUNTIF('08 - T7'!$F$3:$F$17,A38)+COUNTIF('08 - T7'!$H$3:$H$17,A38)+COUNTIF('08 - T7'!$D$19:$D$29,A38)+COUNTIF('08 - T7'!$F$19:$F$29,A38)+COUNTIF('08 - T7'!$H$19:$H$29,A38)+COUNTIF('09 - CN'!$D$3:$D$17,A38)+COUNTIF('09 - CN'!$F$3:$F$17,A38)+COUNTIF('09 - CN'!$H$3:$H$17,A38)+COUNTIF('09 - CN'!$D$19:$D$29,A38)+COUNTIF('09 - CN'!$F$19:$F$29,A38)+COUNTIF('09 - CN'!$H$19:$H$29,A38)+COUNTIF('10 - T2'!$D$3:$D$17,A38)+COUNTIF('10 - T2'!$F$3:$F$17,A38)+COUNTIF('10 - T2'!$H$3:$H$17,A38)+COUNTIF('10 - T2'!$D$19:$D$29,A38)+COUNTIF('10 - T2'!$F$19:$F$29,A38)+COUNTIF('10 - T2'!$H$19:$H$29,A38)+COUNTIF('11 - T3'!$D$3:$D$17,A38)+COUNTIF('11 - T3'!$F$3:$F$17,A38)+COUNTIF('11 - T3'!$H$3:$H$17,A38)+COUNTIF('11 - T3'!$D$19:$D$29,A38)+COUNTIF('11 - T3'!$F$19:$F$29,A38)+COUNTIF('11 - T3'!$H$19:$H$29,A38)+COUNTIF('12 - T4'!$D$3:$D$17,A38)+COUNTIF('12 - T4'!$F$3:$F$17,A38)+COUNTIF('12 - T4'!$H$3:$H$17,A38)+COUNTIF('12 - T4'!$D$19:$D$29,A38)+COUNTIF('12 - T4'!$F$19:$F$29,A38)+COUNTIF('12 - T4'!$H$19:$H$29,A38)+COUNTIF('13 - T5'!$D$3:$D$17,A38)+COUNTIF('13 - T5'!$F$3:$F$17,A38)+COUNTIF('13 - T5'!$H$3:$H$17,A38)+COUNTIF('13 - T5'!$D$19:$D$29,A38)+COUNTIF('13 - T5'!$F$19:$F$29,A38)+COUNTIF('13 - T5'!$H$19:$H$29,A38)+COUNTIF('14 - T6'!$D$3:$D$17,A38)+COUNTIF('14 - T6'!$F$3:$F$17,A38)+COUNTIF('14 - T6'!$H$3:$H$17,A38)+COUNTIF('14 - T6'!$D$19:$D$29,A38)+COUNTIF('14 - T6'!$F$19:$F$29,A38)+COUNTIF('14 - T6'!$H$19:$H$29,A38)+COUNTIF('15 - T7'!$D$3:$D$17,A38)+COUNTIF('15 - T7'!$F$3:$F$17,A38)+COUNTIF('15 - T7'!$H$3:$H$17,A38)+COUNTIF('15 - T7'!$D$19:$D$29,A38)+COUNTIF('15 - T7'!$F$19:$F$29,A38)+COUNTIF('15 - T7'!$H$19:$H$29,A38)+COUNTIF('16 - CN'!$D$3:$D$17,A38)+COUNTIF('16 - CN'!$F$3:$F$17,A38)+COUNTIF('16 - CN'!$H$3:$H$17,A38)+COUNTIF('16 - CN'!$D$19:$D$29,A38)+COUNTIF('16 - CN'!$F$19:$F$29,A38)+COUNTIF('16 - CN'!$H$19:$H$29,A38)+COUNTIF('17 - T2'!$D$3:$D$17,A38)+COUNTIF('17 - T2'!$F$3:$F$17,A38)+COUNTIF('17 - T2'!$H$3:$H$17,A38)+COUNTIF('17 - T2'!$D$19:$D$29,A38)+COUNTIF('17 - T2'!$F$19:$F$29,A38)+COUNTIF('17 - T2'!$H$19:$H$29,A38)+COUNTIF('18 - T3'!$D$3:$D$17,A38)+COUNTIF('18 - T3'!$F$3:$F$17,A38)+COUNTIF('18 - T3'!$H$3:$H$17,A38)+COUNTIF('18 - T3'!$D$19:$D$29,A38)+COUNTIF('18 - T3'!$F$19:$F$29,A38)+COUNTIF('18 - T3'!$H$19:$H$29,A38)+COUNTIF('19 - T4'!$D$3:$D$17,A38)+COUNTIF('19 - T4'!$F$3:$F$17,A38)+COUNTIF('19 - T4'!$H$3:$H$17,A38)+COUNTIF('19 - T4'!$D$19:$D$29,A38)+COUNTIF('19 - T4'!$F$19:$F$29,A38)+COUNTIF('19 - T4'!$H$19:$H$29,A38)+COUNTIF('20 - T5'!$D$3:$D$17,A38)+COUNTIF('20 - T5'!$F$3:$F$17,A38)+COUNTIF('20 - T5'!$H$3:$H$17,A38)+COUNTIF('20 - T5'!$D$19:$D$29,A38)+COUNTIF('20 - T5'!$F$19:$F$29,A38)+COUNTIF('20 - T5'!$H$19:$H$29,A38)+COUNTIF('21 - T6'!$D$3:$D$17,A38)+COUNTIF('21 - T6'!$F$3:$F$17,A38)+COUNTIF('21 - T6'!$H$3:$H$17,A38)+COUNTIF('21 - T6'!$D$19:$D$29,A38)+COUNTIF('21 - T6'!$F$19:$F$29,A38)+COUNTIF('21 - T6'!$H$19:$H$29,A38)+COUNTIF('22 - T7'!$D$3:$D$17,A38)+COUNTIF('22 - T7'!$F$3:$F$17,A38)+COUNTIF('22 - T7'!$H$3:$H$17,A38)+COUNTIF('22 - T7'!$D$19:$D$29,A38)+COUNTIF('22 - T7'!$F$19:$F$29,A38)+COUNTIF('22 - T7'!$H$19:$H$29,A38)+COUNTIF('23 - CN'!$D$3:$D$17,A38)+COUNTIF('23 - CN'!$F$3:$F$17,A38)+COUNTIF('23 - CN'!$H$3:$H$17,A38)+COUNTIF('23 - CN'!$D$19:$D$29,A38)+COUNTIF('23 - CN'!$F$19:$F$29,A38)+COUNTIF('23 - CN'!$H$19:$H$29,A38)+COUNTIF('24 - T2'!$D$3:$D$17,A38)+COUNTIF('24 - T2'!$F$3:$F$17,A38)+COUNTIF('24 - T2'!$H$3:$H$17,A38)+COUNTIF('24 - T2'!$D$19:$D$29,A38)+COUNTIF('24 - T2'!$F$19:$F$29,A38)+COUNTIF('24 - T2'!$H$19:$H$29,A38)+COUNTIF('25 - T3'!$D$3:$D$17,A38)+COUNTIF('25 - T3'!$F$3:$F$17,A38)+COUNTIF('25 - T3'!$H$3:$H$17,A38)+COUNTIF('25 - T3'!$D$19:$D$29,A38)+COUNTIF('25 - T3'!$F$19:$F$29,A38)+COUNTIF('25 - T3'!$H$19:$H$29,A38)+COUNTIF('26 - T4'!$D$3:$D$17,A38)+COUNTIF('26 - T4'!$F$3:$F$17,A38)+COUNTIF('26 - T4'!$H$3:$H$17,A38)+COUNTIF('26 - T4'!$D$19:$D$29,A38)+COUNTIF('26 - T4'!$F$19:$F$29,A38)+COUNTIF('26 - T4'!$H$19:$H$29,A38)+COUNTIF('27 - T5'!$D$3:$D$17,A38)+COUNTIF('27 - T5'!$F$3:$F$17,A38)+COUNTIF('27 - T5'!$H$3:$H$17,A38)+COUNTIF('27 - T5'!$D$19:$D$29,A38)+COUNTIF('27 - T5'!$F$19:$F$29,A38)+COUNTIF('27 - T5'!$H$19:$H$29,A38)+COUNTIF('28 - T6'!$D$3:$D$17,A38)+COUNTIF('28 - T6'!$F$3:$F$17,A38)+COUNTIF('28 - T6'!$H$3:$H$17,A38)+COUNTIF('28 - T6'!$D$19:$D$29,A38)+COUNTIF('28 - T6'!$F$19:$F$29,A38)+COUNTIF('28 - T6'!$H$19:$H$29,A38)+COUNTIF('29 - T7'!$D$3:$D$17,A38)+COUNTIF('29 - T7'!$F$3:$F$17,A38)+COUNTIF('29 - T7'!$H$3:$H$17,A38)+COUNTIF('29 - T7'!$D$19:$D$29,A38)+COUNTIF('29 - T7'!$F$19:$F$29,A38)+COUNTIF('29 - T7'!$H$19:$H$29,A38)+COUNTIF('30 - CN'!$D$3:$D$17,A38)+COUNTIF('30 - CN'!$F$3:$F$17,A38)+COUNTIF('30 - CN'!$H$3:$H$17,A38)+COUNTIF('30 - CN'!$D$19:$D$29,A38)+COUNTIF('30 - CN'!$F$19:$F$29,A38)+COUNTIF('30 - CN'!$H$19:$H$29,A38)+COUNTIF('31 - T2'!$D$3:$D$17,A38)+COUNTIF('31 - T2'!$F$3:$F$17,A38)+COUNTIF('31 - T2'!$H$3:$H$17,A38)+COUNTIF('31 - T2'!$D$19:$D$29,A38)+COUNTIF('31 - T2'!$F$19:$F$29,A38)+COUNTIF('31 - T2'!$H$19:$H$29,A38)</f>
        <v>5</v>
      </c>
      <c r="C38" s="23">
        <f t="shared" si="58"/>
        <v>0.008431703204</v>
      </c>
    </row>
    <row r="39" ht="15.75" customHeight="1">
      <c r="A39" s="80" t="s">
        <v>46</v>
      </c>
      <c r="B39" s="13">
        <f>COUNTIF('01 - T7'!$D$3:$D$17,A39)+COUNTIF('01 - T7'!$F$3:$F$17,A39)+COUNTIF('01 - T7'!$H$3:$H$17,A39)+COUNTIF('01 - T7'!$D$19:$D$29,A39)+COUNTIF('01 - T7'!$F$19:$F$29,A39)+COUNTIF('01 - T7'!$H$19:$H$29,A39)+COUNTIF('02 - CN'!$D$3:$D$17,A39)+COUNTIF('02 - CN'!$F$3:$F$17,A39)+COUNTIF('02 - CN'!$H$3:$H$17,A39)+COUNTIF('02 - CN'!$D$19:$D$29,A39)+COUNTIF('02 - CN'!$F$19:$F$29,A39)+COUNTIF('02 - CN'!$H$19:$H$29,A39)+COUNTIF('03 - T2'!$D$3:$D$17,A39)+COUNTIF('03 - T2'!$F$3:$F$17,A39)+COUNTIF('03 - T2'!$H$3:$H$17,A39)+COUNTIF('03 - T2'!$D$19:$D$29,A39)+COUNTIF('03 - T2'!$F$19:$F$29,A39)+COUNTIF('03 - T2'!$H$19:$H$29,A39)+COUNTIF('04 - T3'!$D$3:$D$17,A39)+COUNTIF('04 - T3'!$F$3:$F$17,A39)+COUNTIF('04 - T3'!$H$3:$H$17,A39)+COUNTIF('04 - T3'!$D$19:$D$29,A39)+COUNTIF('04 - T3'!$F$19:$F$29,A39)+COUNTIF('04 - T3'!$H$19:$H$29,A39)+COUNTIF('05 - T4'!$D$3:$D$17,A39)+COUNTIF('05 - T4'!$F$3:$F$17,A39)+COUNTIF('05 - T4'!$H$3:$H$17,A39)+COUNTIF('05 - T4'!$D$19:$D$29,A39)+COUNTIF('05 - T4'!$F$19:$F$29,A39)+COUNTIF('05 - T4'!$H$19:$H$29,A39)+COUNTIF('06 - T5'!$D$3:$D$17,A39)+COUNTIF('06 - T5'!$F$3:$F$17,A39)+COUNTIF('06 - T5'!$H$3:$H$17,A39)+COUNTIF('06 - T5'!$D$19:$D$29,A39)+COUNTIF('06 - T5'!$F$19:$F$29,A39)+COUNTIF('06 - T5'!$H$19:$H$29,A39)+COUNTIF('07 - T6'!$D$3:$D$17,A39)+COUNTIF('07 - T6'!$F$3:$F$17,A39)+COUNTIF('07 - T6'!$H$3:$H$17,A39)+COUNTIF('07 - T6'!$D$19:$D$29,A39)+COUNTIF('07 - T6'!$F$19:$F$29,A39)+COUNTIF('07 - T6'!$H$19:$H$29,A39)+COUNTIF('08 - T7'!$D$3:$D$17,A39)+COUNTIF('08 - T7'!$F$3:$F$17,A39)+COUNTIF('08 - T7'!$H$3:$H$17,A39)+COUNTIF('08 - T7'!$D$19:$D$29,A39)+COUNTIF('08 - T7'!$F$19:$F$29,A39)+COUNTIF('08 - T7'!$H$19:$H$29,A39)+COUNTIF('09 - CN'!$D$3:$D$17,A39)+COUNTIF('09 - CN'!$F$3:$F$17,A39)+COUNTIF('09 - CN'!$H$3:$H$17,A39)+COUNTIF('09 - CN'!$D$19:$D$29,A39)+COUNTIF('09 - CN'!$F$19:$F$29,A39)+COUNTIF('09 - CN'!$H$19:$H$29,A39)+COUNTIF('10 - T2'!$D$3:$D$17,A39)+COUNTIF('10 - T2'!$F$3:$F$17,A39)+COUNTIF('10 - T2'!$H$3:$H$17,A39)+COUNTIF('10 - T2'!$D$19:$D$29,A39)+COUNTIF('10 - T2'!$F$19:$F$29,A39)+COUNTIF('10 - T2'!$H$19:$H$29,A39)+COUNTIF('11 - T3'!$D$3:$D$17,A39)+COUNTIF('11 - T3'!$F$3:$F$17,A39)+COUNTIF('11 - T3'!$H$3:$H$17,A39)+COUNTIF('11 - T3'!$D$19:$D$29,A39)+COUNTIF('11 - T3'!$F$19:$F$29,A39)+COUNTIF('11 - T3'!$H$19:$H$29,A39)+COUNTIF('12 - T4'!$D$3:$D$17,A39)+COUNTIF('12 - T4'!$F$3:$F$17,A39)+COUNTIF('12 - T4'!$H$3:$H$17,A39)+COUNTIF('12 - T4'!$D$19:$D$29,A39)+COUNTIF('12 - T4'!$F$19:$F$29,A39)+COUNTIF('12 - T4'!$H$19:$H$29,A39)+COUNTIF('13 - T5'!$D$3:$D$17,A39)+COUNTIF('13 - T5'!$F$3:$F$17,A39)+COUNTIF('13 - T5'!$H$3:$H$17,A39)+COUNTIF('13 - T5'!$D$19:$D$29,A39)+COUNTIF('13 - T5'!$F$19:$F$29,A39)+COUNTIF('13 - T5'!$H$19:$H$29,A39)+COUNTIF('14 - T6'!$D$3:$D$17,A39)+COUNTIF('14 - T6'!$F$3:$F$17,A39)+COUNTIF('14 - T6'!$H$3:$H$17,A39)+COUNTIF('14 - T6'!$D$19:$D$29,A39)+COUNTIF('14 - T6'!$F$19:$F$29,A39)+COUNTIF('14 - T6'!$H$19:$H$29,A39)+COUNTIF('15 - T7'!$D$3:$D$17,A39)+COUNTIF('15 - T7'!$F$3:$F$17,A39)+COUNTIF('15 - T7'!$H$3:$H$17,A39)+COUNTIF('15 - T7'!$D$19:$D$29,A39)+COUNTIF('15 - T7'!$F$19:$F$29,A39)+COUNTIF('15 - T7'!$H$19:$H$29,A39)+COUNTIF('16 - CN'!$D$3:$D$17,A39)+COUNTIF('16 - CN'!$F$3:$F$17,A39)+COUNTIF('16 - CN'!$H$3:$H$17,A39)+COUNTIF('16 - CN'!$D$19:$D$29,A39)+COUNTIF('16 - CN'!$F$19:$F$29,A39)+COUNTIF('16 - CN'!$H$19:$H$29,A39)+COUNTIF('17 - T2'!$D$3:$D$17,A39)+COUNTIF('17 - T2'!$F$3:$F$17,A39)+COUNTIF('17 - T2'!$H$3:$H$17,A39)+COUNTIF('17 - T2'!$D$19:$D$29,A39)+COUNTIF('17 - T2'!$F$19:$F$29,A39)+COUNTIF('17 - T2'!$H$19:$H$29,A39)+COUNTIF('18 - T3'!$D$3:$D$17,A39)+COUNTIF('18 - T3'!$F$3:$F$17,A39)+COUNTIF('18 - T3'!$H$3:$H$17,A39)+COUNTIF('18 - T3'!$D$19:$D$29,A39)+COUNTIF('18 - T3'!$F$19:$F$29,A39)+COUNTIF('18 - T3'!$H$19:$H$29,A39)+COUNTIF('19 - T4'!$D$3:$D$17,A39)+COUNTIF('19 - T4'!$F$3:$F$17,A39)+COUNTIF('19 - T4'!$H$3:$H$17,A39)+COUNTIF('19 - T4'!$D$19:$D$29,A39)+COUNTIF('19 - T4'!$F$19:$F$29,A39)+COUNTIF('19 - T4'!$H$19:$H$29,A39)+COUNTIF('20 - T5'!$D$3:$D$17,A39)+COUNTIF('20 - T5'!$F$3:$F$17,A39)+COUNTIF('20 - T5'!$H$3:$H$17,A39)+COUNTIF('20 - T5'!$D$19:$D$29,A39)+COUNTIF('20 - T5'!$F$19:$F$29,A39)+COUNTIF('20 - T5'!$H$19:$H$29,A39)+COUNTIF('21 - T6'!$D$3:$D$17,A39)+COUNTIF('21 - T6'!$F$3:$F$17,A39)+COUNTIF('21 - T6'!$H$3:$H$17,A39)+COUNTIF('21 - T6'!$D$19:$D$29,A39)+COUNTIF('21 - T6'!$F$19:$F$29,A39)+COUNTIF('21 - T6'!$H$19:$H$29,A39)+COUNTIF('22 - T7'!$D$3:$D$17,A39)+COUNTIF('22 - T7'!$F$3:$F$17,A39)+COUNTIF('22 - T7'!$H$3:$H$17,A39)+COUNTIF('22 - T7'!$D$19:$D$29,A39)+COUNTIF('22 - T7'!$F$19:$F$29,A39)+COUNTIF('22 - T7'!$H$19:$H$29,A39)+COUNTIF('23 - CN'!$D$3:$D$17,A39)+COUNTIF('23 - CN'!$F$3:$F$17,A39)+COUNTIF('23 - CN'!$H$3:$H$17,A39)+COUNTIF('23 - CN'!$D$19:$D$29,A39)+COUNTIF('23 - CN'!$F$19:$F$29,A39)+COUNTIF('23 - CN'!$H$19:$H$29,A39)+COUNTIF('24 - T2'!$D$3:$D$17,A39)+COUNTIF('24 - T2'!$F$3:$F$17,A39)+COUNTIF('24 - T2'!$H$3:$H$17,A39)+COUNTIF('24 - T2'!$D$19:$D$29,A39)+COUNTIF('24 - T2'!$F$19:$F$29,A39)+COUNTIF('24 - T2'!$H$19:$H$29,A39)+COUNTIF('25 - T3'!$D$3:$D$17,A39)+COUNTIF('25 - T3'!$F$3:$F$17,A39)+COUNTIF('25 - T3'!$H$3:$H$17,A39)+COUNTIF('25 - T3'!$D$19:$D$29,A39)+COUNTIF('25 - T3'!$F$19:$F$29,A39)+COUNTIF('25 - T3'!$H$19:$H$29,A39)+COUNTIF('26 - T4'!$D$3:$D$17,A39)+COUNTIF('26 - T4'!$F$3:$F$17,A39)+COUNTIF('26 - T4'!$H$3:$H$17,A39)+COUNTIF('26 - T4'!$D$19:$D$29,A39)+COUNTIF('26 - T4'!$F$19:$F$29,A39)+COUNTIF('26 - T4'!$H$19:$H$29,A39)+COUNTIF('27 - T5'!$D$3:$D$17,A39)+COUNTIF('27 - T5'!$F$3:$F$17,A39)+COUNTIF('27 - T5'!$H$3:$H$17,A39)+COUNTIF('27 - T5'!$D$19:$D$29,A39)+COUNTIF('27 - T5'!$F$19:$F$29,A39)+COUNTIF('27 - T5'!$H$19:$H$29,A39)+COUNTIF('28 - T6'!$D$3:$D$17,A39)+COUNTIF('28 - T6'!$F$3:$F$17,A39)+COUNTIF('28 - T6'!$H$3:$H$17,A39)+COUNTIF('28 - T6'!$D$19:$D$29,A39)+COUNTIF('28 - T6'!$F$19:$F$29,A39)+COUNTIF('28 - T6'!$H$19:$H$29,A39)+COUNTIF('29 - T7'!$D$3:$D$17,A39)+COUNTIF('29 - T7'!$F$3:$F$17,A39)+COUNTIF('29 - T7'!$H$3:$H$17,A39)+COUNTIF('29 - T7'!$D$19:$D$29,A39)+COUNTIF('29 - T7'!$F$19:$F$29,A39)+COUNTIF('29 - T7'!$H$19:$H$29,A39)+COUNTIF('30 - CN'!$D$3:$D$17,A39)+COUNTIF('30 - CN'!$F$3:$F$17,A39)+COUNTIF('30 - CN'!$H$3:$H$17,A39)+COUNTIF('30 - CN'!$D$19:$D$29,A39)+COUNTIF('30 - CN'!$F$19:$F$29,A39)+COUNTIF('30 - CN'!$H$19:$H$29,A39)+COUNTIF('31 - T2'!$D$3:$D$17,A39)+COUNTIF('31 - T2'!$F$3:$F$17,A39)+COUNTIF('31 - T2'!$H$3:$H$17,A39)+COUNTIF('31 - T2'!$D$19:$D$29,A39)+COUNTIF('31 - T2'!$F$19:$F$29,A39)+COUNTIF('31 - T2'!$H$19:$H$29,A39)</f>
        <v>35</v>
      </c>
      <c r="C39" s="17">
        <f t="shared" si="58"/>
        <v>0.05902192243</v>
      </c>
    </row>
    <row r="40" ht="15.75" customHeight="1">
      <c r="A40" s="81" t="s">
        <v>150</v>
      </c>
      <c r="B40" s="20">
        <f>COUNTIF('01 - T7'!$D$3:$D$17,A40)+COUNTIF('01 - T7'!$F$3:$F$17,A40)+COUNTIF('01 - T7'!$H$3:$H$17,A40)+COUNTIF('01 - T7'!$D$19:$D$29,A40)+COUNTIF('01 - T7'!$F$19:$F$29,A40)+COUNTIF('01 - T7'!$H$19:$H$29,A40)+COUNTIF('02 - CN'!$D$3:$D$17,A40)+COUNTIF('02 - CN'!$F$3:$F$17,A40)+COUNTIF('02 - CN'!$H$3:$H$17,A40)+COUNTIF('02 - CN'!$D$19:$D$29,A40)+COUNTIF('02 - CN'!$F$19:$F$29,A40)+COUNTIF('02 - CN'!$H$19:$H$29,A40)+COUNTIF('03 - T2'!$D$3:$D$17,A40)+COUNTIF('03 - T2'!$F$3:$F$17,A40)+COUNTIF('03 - T2'!$H$3:$H$17,A40)+COUNTIF('03 - T2'!$D$19:$D$29,A40)+COUNTIF('03 - T2'!$F$19:$F$29,A40)+COUNTIF('03 - T2'!$H$19:$H$29,A40)+COUNTIF('04 - T3'!$D$3:$D$17,A40)+COUNTIF('04 - T3'!$F$3:$F$17,A40)+COUNTIF('04 - T3'!$H$3:$H$17,A40)+COUNTIF('04 - T3'!$D$19:$D$29,A40)+COUNTIF('04 - T3'!$F$19:$F$29,A40)+COUNTIF('04 - T3'!$H$19:$H$29,A40)+COUNTIF('05 - T4'!$D$3:$D$17,A40)+COUNTIF('05 - T4'!$F$3:$F$17,A40)+COUNTIF('05 - T4'!$H$3:$H$17,A40)+COUNTIF('05 - T4'!$D$19:$D$29,A40)+COUNTIF('05 - T4'!$F$19:$F$29,A40)+COUNTIF('05 - T4'!$H$19:$H$29,A40)+COUNTIF('06 - T5'!$D$3:$D$17,A40)+COUNTIF('06 - T5'!$F$3:$F$17,A40)+COUNTIF('06 - T5'!$H$3:$H$17,A40)+COUNTIF('06 - T5'!$D$19:$D$29,A40)+COUNTIF('06 - T5'!$F$19:$F$29,A40)+COUNTIF('06 - T5'!$H$19:$H$29,A40)+COUNTIF('07 - T6'!$D$3:$D$17,A40)+COUNTIF('07 - T6'!$F$3:$F$17,A40)+COUNTIF('07 - T6'!$H$3:$H$17,A40)+COUNTIF('07 - T6'!$D$19:$D$29,A40)+COUNTIF('07 - T6'!$F$19:$F$29,A40)+COUNTIF('07 - T6'!$H$19:$H$29,A40)+COUNTIF('08 - T7'!$D$3:$D$17,A40)+COUNTIF('08 - T7'!$F$3:$F$17,A40)+COUNTIF('08 - T7'!$H$3:$H$17,A40)+COUNTIF('08 - T7'!$D$19:$D$29,A40)+COUNTIF('08 - T7'!$F$19:$F$29,A40)+COUNTIF('08 - T7'!$H$19:$H$29,A40)+COUNTIF('09 - CN'!$D$3:$D$17,A40)+COUNTIF('09 - CN'!$F$3:$F$17,A40)+COUNTIF('09 - CN'!$H$3:$H$17,A40)+COUNTIF('09 - CN'!$D$19:$D$29,A40)+COUNTIF('09 - CN'!$F$19:$F$29,A40)+COUNTIF('09 - CN'!$H$19:$H$29,A40)+COUNTIF('10 - T2'!$D$3:$D$17,A40)+COUNTIF('10 - T2'!$F$3:$F$17,A40)+COUNTIF('10 - T2'!$H$3:$H$17,A40)+COUNTIF('10 - T2'!$D$19:$D$29,A40)+COUNTIF('10 - T2'!$F$19:$F$29,A40)+COUNTIF('10 - T2'!$H$19:$H$29,A40)+COUNTIF('11 - T3'!$D$3:$D$17,A40)+COUNTIF('11 - T3'!$F$3:$F$17,A40)+COUNTIF('11 - T3'!$H$3:$H$17,A40)+COUNTIF('11 - T3'!$D$19:$D$29,A40)+COUNTIF('11 - T3'!$F$19:$F$29,A40)+COUNTIF('11 - T3'!$H$19:$H$29,A40)+COUNTIF('12 - T4'!$D$3:$D$17,A40)+COUNTIF('12 - T4'!$F$3:$F$17,A40)+COUNTIF('12 - T4'!$H$3:$H$17,A40)+COUNTIF('12 - T4'!$D$19:$D$29,A40)+COUNTIF('12 - T4'!$F$19:$F$29,A40)+COUNTIF('12 - T4'!$H$19:$H$29,A40)+COUNTIF('13 - T5'!$D$3:$D$17,A40)+COUNTIF('13 - T5'!$F$3:$F$17,A40)+COUNTIF('13 - T5'!$H$3:$H$17,A40)+COUNTIF('13 - T5'!$D$19:$D$29,A40)+COUNTIF('13 - T5'!$F$19:$F$29,A40)+COUNTIF('13 - T5'!$H$19:$H$29,A40)+COUNTIF('14 - T6'!$D$3:$D$17,A40)+COUNTIF('14 - T6'!$F$3:$F$17,A40)+COUNTIF('14 - T6'!$H$3:$H$17,A40)+COUNTIF('14 - T6'!$D$19:$D$29,A40)+COUNTIF('14 - T6'!$F$19:$F$29,A40)+COUNTIF('14 - T6'!$H$19:$H$29,A40)+COUNTIF('15 - T7'!$D$3:$D$17,A40)+COUNTIF('15 - T7'!$F$3:$F$17,A40)+COUNTIF('15 - T7'!$H$3:$H$17,A40)+COUNTIF('15 - T7'!$D$19:$D$29,A40)+COUNTIF('15 - T7'!$F$19:$F$29,A40)+COUNTIF('15 - T7'!$H$19:$H$29,A40)+COUNTIF('16 - CN'!$D$3:$D$17,A40)+COUNTIF('16 - CN'!$F$3:$F$17,A40)+COUNTIF('16 - CN'!$H$3:$H$17,A40)+COUNTIF('16 - CN'!$D$19:$D$29,A40)+COUNTIF('16 - CN'!$F$19:$F$29,A40)+COUNTIF('16 - CN'!$H$19:$H$29,A40)+COUNTIF('17 - T2'!$D$3:$D$17,A40)+COUNTIF('17 - T2'!$F$3:$F$17,A40)+COUNTIF('17 - T2'!$H$3:$H$17,A40)+COUNTIF('17 - T2'!$D$19:$D$29,A40)+COUNTIF('17 - T2'!$F$19:$F$29,A40)+COUNTIF('17 - T2'!$H$19:$H$29,A40)+COUNTIF('18 - T3'!$D$3:$D$17,A40)+COUNTIF('18 - T3'!$F$3:$F$17,A40)+COUNTIF('18 - T3'!$H$3:$H$17,A40)+COUNTIF('18 - T3'!$D$19:$D$29,A40)+COUNTIF('18 - T3'!$F$19:$F$29,A40)+COUNTIF('18 - T3'!$H$19:$H$29,A40)+COUNTIF('19 - T4'!$D$3:$D$17,A40)+COUNTIF('19 - T4'!$F$3:$F$17,A40)+COUNTIF('19 - T4'!$H$3:$H$17,A40)+COUNTIF('19 - T4'!$D$19:$D$29,A40)+COUNTIF('19 - T4'!$F$19:$F$29,A40)+COUNTIF('19 - T4'!$H$19:$H$29,A40)+COUNTIF('20 - T5'!$D$3:$D$17,A40)+COUNTIF('20 - T5'!$F$3:$F$17,A40)+COUNTIF('20 - T5'!$H$3:$H$17,A40)+COUNTIF('20 - T5'!$D$19:$D$29,A40)+COUNTIF('20 - T5'!$F$19:$F$29,A40)+COUNTIF('20 - T5'!$H$19:$H$29,A40)+COUNTIF('21 - T6'!$D$3:$D$17,A40)+COUNTIF('21 - T6'!$F$3:$F$17,A40)+COUNTIF('21 - T6'!$H$3:$H$17,A40)+COUNTIF('21 - T6'!$D$19:$D$29,A40)+COUNTIF('21 - T6'!$F$19:$F$29,A40)+COUNTIF('21 - T6'!$H$19:$H$29,A40)+COUNTIF('22 - T7'!$D$3:$D$17,A40)+COUNTIF('22 - T7'!$F$3:$F$17,A40)+COUNTIF('22 - T7'!$H$3:$H$17,A40)+COUNTIF('22 - T7'!$D$19:$D$29,A40)+COUNTIF('22 - T7'!$F$19:$F$29,A40)+COUNTIF('22 - T7'!$H$19:$H$29,A40)+COUNTIF('23 - CN'!$D$3:$D$17,A40)+COUNTIF('23 - CN'!$F$3:$F$17,A40)+COUNTIF('23 - CN'!$H$3:$H$17,A40)+COUNTIF('23 - CN'!$D$19:$D$29,A40)+COUNTIF('23 - CN'!$F$19:$F$29,A40)+COUNTIF('23 - CN'!$H$19:$H$29,A40)+COUNTIF('24 - T2'!$D$3:$D$17,A40)+COUNTIF('24 - T2'!$F$3:$F$17,A40)+COUNTIF('24 - T2'!$H$3:$H$17,A40)+COUNTIF('24 - T2'!$D$19:$D$29,A40)+COUNTIF('24 - T2'!$F$19:$F$29,A40)+COUNTIF('24 - T2'!$H$19:$H$29,A40)+COUNTIF('25 - T3'!$D$3:$D$17,A40)+COUNTIF('25 - T3'!$F$3:$F$17,A40)+COUNTIF('25 - T3'!$H$3:$H$17,A40)+COUNTIF('25 - T3'!$D$19:$D$29,A40)+COUNTIF('25 - T3'!$F$19:$F$29,A40)+COUNTIF('25 - T3'!$H$19:$H$29,A40)+COUNTIF('26 - T4'!$D$3:$D$17,A40)+COUNTIF('26 - T4'!$F$3:$F$17,A40)+COUNTIF('26 - T4'!$H$3:$H$17,A40)+COUNTIF('26 - T4'!$D$19:$D$29,A40)+COUNTIF('26 - T4'!$F$19:$F$29,A40)+COUNTIF('26 - T4'!$H$19:$H$29,A40)+COUNTIF('27 - T5'!$D$3:$D$17,A40)+COUNTIF('27 - T5'!$F$3:$F$17,A40)+COUNTIF('27 - T5'!$H$3:$H$17,A40)+COUNTIF('27 - T5'!$D$19:$D$29,A40)+COUNTIF('27 - T5'!$F$19:$F$29,A40)+COUNTIF('27 - T5'!$H$19:$H$29,A40)+COUNTIF('28 - T6'!$D$3:$D$17,A40)+COUNTIF('28 - T6'!$F$3:$F$17,A40)+COUNTIF('28 - T6'!$H$3:$H$17,A40)+COUNTIF('28 - T6'!$D$19:$D$29,A40)+COUNTIF('28 - T6'!$F$19:$F$29,A40)+COUNTIF('28 - T6'!$H$19:$H$29,A40)+COUNTIF('29 - T7'!$D$3:$D$17,A40)+COUNTIF('29 - T7'!$F$3:$F$17,A40)+COUNTIF('29 - T7'!$H$3:$H$17,A40)+COUNTIF('29 - T7'!$D$19:$D$29,A40)+COUNTIF('29 - T7'!$F$19:$F$29,A40)+COUNTIF('29 - T7'!$H$19:$H$29,A40)+COUNTIF('30 - CN'!$D$3:$D$17,A40)+COUNTIF('30 - CN'!$F$3:$F$17,A40)+COUNTIF('30 - CN'!$H$3:$H$17,A40)+COUNTIF('30 - CN'!$D$19:$D$29,A40)+COUNTIF('30 - CN'!$F$19:$F$29,A40)+COUNTIF('30 - CN'!$H$19:$H$29,A40)+COUNTIF('31 - T2'!$D$3:$D$17,A40)+COUNTIF('31 - T2'!$F$3:$F$17,A40)+COUNTIF('31 - T2'!$H$3:$H$17,A40)+COUNTIF('31 - T2'!$D$19:$D$29,A40)+COUNTIF('31 - T2'!$F$19:$F$29,A40)+COUNTIF('31 - T2'!$H$19:$H$29,A40)</f>
        <v>12</v>
      </c>
      <c r="C40" s="23">
        <f t="shared" si="58"/>
        <v>0.02023608769</v>
      </c>
    </row>
    <row r="41" ht="15.75" customHeight="1">
      <c r="A41" s="80" t="s">
        <v>38</v>
      </c>
      <c r="B41" s="13">
        <f>COUNTIF('01 - T7'!$D$3:$D$17,A41)+COUNTIF('01 - T7'!$F$3:$F$17,A41)+COUNTIF('01 - T7'!$H$3:$H$17,A41)+COUNTIF('01 - T7'!$D$19:$D$29,A41)+COUNTIF('01 - T7'!$F$19:$F$29,A41)+COUNTIF('01 - T7'!$H$19:$H$29,A41)+COUNTIF('02 - CN'!$D$3:$D$17,A41)+COUNTIF('02 - CN'!$F$3:$F$17,A41)+COUNTIF('02 - CN'!$H$3:$H$17,A41)+COUNTIF('02 - CN'!$D$19:$D$29,A41)+COUNTIF('02 - CN'!$F$19:$F$29,A41)+COUNTIF('02 - CN'!$H$19:$H$29,A41)+COUNTIF('03 - T2'!$D$3:$D$17,A41)+COUNTIF('03 - T2'!$F$3:$F$17,A41)+COUNTIF('03 - T2'!$H$3:$H$17,A41)+COUNTIF('03 - T2'!$D$19:$D$29,A41)+COUNTIF('03 - T2'!$F$19:$F$29,A41)+COUNTIF('03 - T2'!$H$19:$H$29,A41)+COUNTIF('04 - T3'!$D$3:$D$17,A41)+COUNTIF('04 - T3'!$F$3:$F$17,A41)+COUNTIF('04 - T3'!$H$3:$H$17,A41)+COUNTIF('04 - T3'!$D$19:$D$29,A41)+COUNTIF('04 - T3'!$F$19:$F$29,A41)+COUNTIF('04 - T3'!$H$19:$H$29,A41)+COUNTIF('05 - T4'!$D$3:$D$17,A41)+COUNTIF('05 - T4'!$F$3:$F$17,A41)+COUNTIF('05 - T4'!$H$3:$H$17,A41)+COUNTIF('05 - T4'!$D$19:$D$29,A41)+COUNTIF('05 - T4'!$F$19:$F$29,A41)+COUNTIF('05 - T4'!$H$19:$H$29,A41)+COUNTIF('06 - T5'!$D$3:$D$17,A41)+COUNTIF('06 - T5'!$F$3:$F$17,A41)+COUNTIF('06 - T5'!$H$3:$H$17,A41)+COUNTIF('06 - T5'!$D$19:$D$29,A41)+COUNTIF('06 - T5'!$F$19:$F$29,A41)+COUNTIF('06 - T5'!$H$19:$H$29,A41)+COUNTIF('07 - T6'!$D$3:$D$17,A41)+COUNTIF('07 - T6'!$F$3:$F$17,A41)+COUNTIF('07 - T6'!$H$3:$H$17,A41)+COUNTIF('07 - T6'!$D$19:$D$29,A41)+COUNTIF('07 - T6'!$F$19:$F$29,A41)+COUNTIF('07 - T6'!$H$19:$H$29,A41)+COUNTIF('08 - T7'!$D$3:$D$17,A41)+COUNTIF('08 - T7'!$F$3:$F$17,A41)+COUNTIF('08 - T7'!$H$3:$H$17,A41)+COUNTIF('08 - T7'!$D$19:$D$29,A41)+COUNTIF('08 - T7'!$F$19:$F$29,A41)+COUNTIF('08 - T7'!$H$19:$H$29,A41)+COUNTIF('09 - CN'!$D$3:$D$17,A41)+COUNTIF('09 - CN'!$F$3:$F$17,A41)+COUNTIF('09 - CN'!$H$3:$H$17,A41)+COUNTIF('09 - CN'!$D$19:$D$29,A41)+COUNTIF('09 - CN'!$F$19:$F$29,A41)+COUNTIF('09 - CN'!$H$19:$H$29,A41)+COUNTIF('10 - T2'!$D$3:$D$17,A41)+COUNTIF('10 - T2'!$F$3:$F$17,A41)+COUNTIF('10 - T2'!$H$3:$H$17,A41)+COUNTIF('10 - T2'!$D$19:$D$29,A41)+COUNTIF('10 - T2'!$F$19:$F$29,A41)+COUNTIF('10 - T2'!$H$19:$H$29,A41)+COUNTIF('11 - T3'!$D$3:$D$17,A41)+COUNTIF('11 - T3'!$F$3:$F$17,A41)+COUNTIF('11 - T3'!$H$3:$H$17,A41)+COUNTIF('11 - T3'!$D$19:$D$29,A41)+COUNTIF('11 - T3'!$F$19:$F$29,A41)+COUNTIF('11 - T3'!$H$19:$H$29,A41)+COUNTIF('12 - T4'!$D$3:$D$17,A41)+COUNTIF('12 - T4'!$F$3:$F$17,A41)+COUNTIF('12 - T4'!$H$3:$H$17,A41)+COUNTIF('12 - T4'!$D$19:$D$29,A41)+COUNTIF('12 - T4'!$F$19:$F$29,A41)+COUNTIF('12 - T4'!$H$19:$H$29,A41)+COUNTIF('13 - T5'!$D$3:$D$17,A41)+COUNTIF('13 - T5'!$F$3:$F$17,A41)+COUNTIF('13 - T5'!$H$3:$H$17,A41)+COUNTIF('13 - T5'!$D$19:$D$29,A41)+COUNTIF('13 - T5'!$F$19:$F$29,A41)+COUNTIF('13 - T5'!$H$19:$H$29,A41)+COUNTIF('14 - T6'!$D$3:$D$17,A41)+COUNTIF('14 - T6'!$F$3:$F$17,A41)+COUNTIF('14 - T6'!$H$3:$H$17,A41)+COUNTIF('14 - T6'!$D$19:$D$29,A41)+COUNTIF('14 - T6'!$F$19:$F$29,A41)+COUNTIF('14 - T6'!$H$19:$H$29,A41)+COUNTIF('15 - T7'!$D$3:$D$17,A41)+COUNTIF('15 - T7'!$F$3:$F$17,A41)+COUNTIF('15 - T7'!$H$3:$H$17,A41)+COUNTIF('15 - T7'!$D$19:$D$29,A41)+COUNTIF('15 - T7'!$F$19:$F$29,A41)+COUNTIF('15 - T7'!$H$19:$H$29,A41)+COUNTIF('16 - CN'!$D$3:$D$17,A41)+COUNTIF('16 - CN'!$F$3:$F$17,A41)+COUNTIF('16 - CN'!$H$3:$H$17,A41)+COUNTIF('16 - CN'!$D$19:$D$29,A41)+COUNTIF('16 - CN'!$F$19:$F$29,A41)+COUNTIF('16 - CN'!$H$19:$H$29,A41)+COUNTIF('17 - T2'!$D$3:$D$17,A41)+COUNTIF('17 - T2'!$F$3:$F$17,A41)+COUNTIF('17 - T2'!$H$3:$H$17,A41)+COUNTIF('17 - T2'!$D$19:$D$29,A41)+COUNTIF('17 - T2'!$F$19:$F$29,A41)+COUNTIF('17 - T2'!$H$19:$H$29,A41)+COUNTIF('18 - T3'!$D$3:$D$17,A41)+COUNTIF('18 - T3'!$F$3:$F$17,A41)+COUNTIF('18 - T3'!$H$3:$H$17,A41)+COUNTIF('18 - T3'!$D$19:$D$29,A41)+COUNTIF('18 - T3'!$F$19:$F$29,A41)+COUNTIF('18 - T3'!$H$19:$H$29,A41)+COUNTIF('19 - T4'!$D$3:$D$17,A41)+COUNTIF('19 - T4'!$F$3:$F$17,A41)+COUNTIF('19 - T4'!$H$3:$H$17,A41)+COUNTIF('19 - T4'!$D$19:$D$29,A41)+COUNTIF('19 - T4'!$F$19:$F$29,A41)+COUNTIF('19 - T4'!$H$19:$H$29,A41)+COUNTIF('20 - T5'!$D$3:$D$17,A41)+COUNTIF('20 - T5'!$F$3:$F$17,A41)+COUNTIF('20 - T5'!$H$3:$H$17,A41)+COUNTIF('20 - T5'!$D$19:$D$29,A41)+COUNTIF('20 - T5'!$F$19:$F$29,A41)+COUNTIF('20 - T5'!$H$19:$H$29,A41)+COUNTIF('21 - T6'!$D$3:$D$17,A41)+COUNTIF('21 - T6'!$F$3:$F$17,A41)+COUNTIF('21 - T6'!$H$3:$H$17,A41)+COUNTIF('21 - T6'!$D$19:$D$29,A41)+COUNTIF('21 - T6'!$F$19:$F$29,A41)+COUNTIF('21 - T6'!$H$19:$H$29,A41)+COUNTIF('22 - T7'!$D$3:$D$17,A41)+COUNTIF('22 - T7'!$F$3:$F$17,A41)+COUNTIF('22 - T7'!$H$3:$H$17,A41)+COUNTIF('22 - T7'!$D$19:$D$29,A41)+COUNTIF('22 - T7'!$F$19:$F$29,A41)+COUNTIF('22 - T7'!$H$19:$H$29,A41)+COUNTIF('23 - CN'!$D$3:$D$17,A41)+COUNTIF('23 - CN'!$F$3:$F$17,A41)+COUNTIF('23 - CN'!$H$3:$H$17,A41)+COUNTIF('23 - CN'!$D$19:$D$29,A41)+COUNTIF('23 - CN'!$F$19:$F$29,A41)+COUNTIF('23 - CN'!$H$19:$H$29,A41)+COUNTIF('24 - T2'!$D$3:$D$17,A41)+COUNTIF('24 - T2'!$F$3:$F$17,A41)+COUNTIF('24 - T2'!$H$3:$H$17,A41)+COUNTIF('24 - T2'!$D$19:$D$29,A41)+COUNTIF('24 - T2'!$F$19:$F$29,A41)+COUNTIF('24 - T2'!$H$19:$H$29,A41)+COUNTIF('25 - T3'!$D$3:$D$17,A41)+COUNTIF('25 - T3'!$F$3:$F$17,A41)+COUNTIF('25 - T3'!$H$3:$H$17,A41)+COUNTIF('25 - T3'!$D$19:$D$29,A41)+COUNTIF('25 - T3'!$F$19:$F$29,A41)+COUNTIF('25 - T3'!$H$19:$H$29,A41)+COUNTIF('26 - T4'!$D$3:$D$17,A41)+COUNTIF('26 - T4'!$F$3:$F$17,A41)+COUNTIF('26 - T4'!$H$3:$H$17,A41)+COUNTIF('26 - T4'!$D$19:$D$29,A41)+COUNTIF('26 - T4'!$F$19:$F$29,A41)+COUNTIF('26 - T4'!$H$19:$H$29,A41)+COUNTIF('27 - T5'!$D$3:$D$17,A41)+COUNTIF('27 - T5'!$F$3:$F$17,A41)+COUNTIF('27 - T5'!$H$3:$H$17,A41)+COUNTIF('27 - T5'!$D$19:$D$29,A41)+COUNTIF('27 - T5'!$F$19:$F$29,A41)+COUNTIF('27 - T5'!$H$19:$H$29,A41)+COUNTIF('28 - T6'!$D$3:$D$17,A41)+COUNTIF('28 - T6'!$F$3:$F$17,A41)+COUNTIF('28 - T6'!$H$3:$H$17,A41)+COUNTIF('28 - T6'!$D$19:$D$29,A41)+COUNTIF('28 - T6'!$F$19:$F$29,A41)+COUNTIF('28 - T6'!$H$19:$H$29,A41)+COUNTIF('29 - T7'!$D$3:$D$17,A41)+COUNTIF('29 - T7'!$F$3:$F$17,A41)+COUNTIF('29 - T7'!$H$3:$H$17,A41)+COUNTIF('29 - T7'!$D$19:$D$29,A41)+COUNTIF('29 - T7'!$F$19:$F$29,A41)+COUNTIF('29 - T7'!$H$19:$H$29,A41)+COUNTIF('30 - CN'!$D$3:$D$17,A41)+COUNTIF('30 - CN'!$F$3:$F$17,A41)+COUNTIF('30 - CN'!$H$3:$H$17,A41)+COUNTIF('30 - CN'!$D$19:$D$29,A41)+COUNTIF('30 - CN'!$F$19:$F$29,A41)+COUNTIF('30 - CN'!$H$19:$H$29,A41)+COUNTIF('31 - T2'!$D$3:$D$17,A41)+COUNTIF('31 - T2'!$F$3:$F$17,A41)+COUNTIF('31 - T2'!$H$3:$H$17,A41)+COUNTIF('31 - T2'!$D$19:$D$29,A41)+COUNTIF('31 - T2'!$F$19:$F$29,A41)+COUNTIF('31 - T2'!$H$19:$H$29,A41)</f>
        <v>121</v>
      </c>
      <c r="C41" s="17">
        <f t="shared" si="58"/>
        <v>0.2040472175</v>
      </c>
    </row>
    <row r="42" ht="15.75" customHeight="1">
      <c r="A42" s="83" t="s">
        <v>57</v>
      </c>
      <c r="B42" s="84">
        <f>SUM(B35:B41)</f>
        <v>593</v>
      </c>
      <c r="C42" s="78"/>
    </row>
    <row r="43" ht="15.75" customHeight="1"/>
    <row r="44" ht="15.0" customHeight="1">
      <c r="A44" s="79" t="s">
        <v>151</v>
      </c>
      <c r="B44" s="2"/>
      <c r="C44" s="26"/>
    </row>
    <row r="45" ht="15.75" customHeight="1">
      <c r="A45" s="9" t="s">
        <v>7</v>
      </c>
      <c r="B45" s="9" t="s">
        <v>152</v>
      </c>
      <c r="C45" s="9" t="s">
        <v>17</v>
      </c>
    </row>
    <row r="46" ht="15.75" customHeight="1">
      <c r="A46" s="80" t="s">
        <v>19</v>
      </c>
      <c r="B46" s="13">
        <f>SUMIF('01 - T7'!$B$33:$B$40,A46,'01 - T7'!$F$33:$F$40)+SUMIF('02 - CN'!$B$33:$B$40,A46,'02 - CN'!$F$33:$F$40)+SUMIF('03 - T2'!$B$33:$B$40,A46,'03 - T2'!$F$33:$F$40)+SUMIF('04 - T3'!$B$33:$B$40,A46,'04 - T3'!$F$33:$F$40)+SUMIF('05 - T4'!$B$33:$B$40,A46,'05 - T4'!$F$33:$F$40)+SUMIF('06 - T5'!$B$33:$B$40,A46,'06 - T5'!$F$33:$F$40)+SUMIF('07 - T6'!$B$33:$B$40,A46,'07 - T6'!$F$33:$F$40)+SUMIF('08 - T7'!$B$33:$B$40,A46,'08 - T7'!$F$33:$F$40)+SUMIF('09 - CN'!$B$33:$B$40,A46,'09 - CN'!$F$33:$F$40)+SUMIF('10 - T2'!$B$33:$B$40,A46,'10 - T2'!$F$33:$F$40)+SUMIF('11 - T3'!$B$33:$B$40,A46,'11 - T3'!$F$33:$F$40)+SUMIF('12 - T4'!$B$33:$B$40,A46,'12 - T4'!$F$33:$F$40)+SUMIF('13 - T5'!$B$33:$B$40,A46,'13 - T5'!$F$33:$F$40)+SUMIF('14 - T6'!$B$33:$B$40,A46,'14 - T6'!$F$33:$F$40)+SUMIF('15 - T7'!$B$33:$B$40,A46,'15 - T7'!$F$33:$F$40)+SUMIF('16 - CN'!$B$33:$B$40,A46,'16 - CN'!$F$33:$F$40)+SUMIF('17 - T2'!$B$33:$B$40,A46,'17 - T2'!$F$33:$F$40)+SUMIF('18 - T3'!$B$33:$B$40,A46,'18 - T3'!$F$33:$F$40)+SUMIF('19 - T4'!$B$33:$B$40,A46,'19 - T4'!$F$33:$F$40)+SUMIF('20 - T5'!$B$33:$B$40,A46,'20 - T5'!$F$33:$F$40)+SUMIF('21 - T6'!$B$33:$B$40,A46,'21 - T6'!$F$33:$F$40)+SUMIF('22 - T7'!$B$33:$B$40,A46,'22 - T7'!$F$33:$F$40)+SUMIF('23 - CN'!$B$33:$B$40,A46,'23 - CN'!$F$33:$F$40)+SUMIF('24 - T2'!$B$33:$B$40,A46,'24 - T2'!$F$33:$F$40)+SUMIF('25 - T3'!$B$33:$B$40,A46,'25 - T3'!$F$33:$F$40)+SUMIF('26 - T4'!$B$33:$B$40,A46,'26 - T4'!$F$33:$F$40)+SUMIF('27 - T5'!$B$33:$B$40,A46,'27 - T5'!$F$33:$F$40)+SUMIF('28 - T6'!$B$33:$B$40,A46,'28 - T6'!$F$33:$F$40)+SUMIF('29 - T7'!$B$33:$B$40,A46,'29 - T7'!$F$33:$F$40)+SUMIF('30 - CN'!$B$33:$B$40,A46,'30 - CN'!$F$33:$F$40)+SUMIF('31 - T2'!$B$33:$B$40,A46,'31 - T2'!$F$33:$F$40)</f>
        <v>13</v>
      </c>
      <c r="C46" s="17">
        <f t="shared" ref="C46:C60" si="59">IF($B$61=0,"",B46/$B$61)</f>
        <v>0.1015625</v>
      </c>
    </row>
    <row r="47" ht="15.75" customHeight="1">
      <c r="A47" s="85" t="s">
        <v>27</v>
      </c>
      <c r="B47" s="72">
        <f>SUMIF('01 - T7'!$B$33:$B$40,A47,'01 - T7'!$F$33:$F$40)+SUMIF('02 - CN'!$B$33:$B$40,A47,'02 - CN'!$F$33:$F$40)+SUMIF('03 - T2'!$B$33:$B$40,A47,'03 - T2'!$F$33:$F$40)+SUMIF('04 - T3'!$B$33:$B$40,A47,'04 - T3'!$F$33:$F$40)+SUMIF('05 - T4'!$B$33:$B$40,A47,'05 - T4'!$F$33:$F$40)+SUMIF('06 - T5'!$B$33:$B$40,A47,'06 - T5'!$F$33:$F$40)+SUMIF('07 - T6'!$B$33:$B$40,A47,'07 - T6'!$F$33:$F$40)+SUMIF('08 - T7'!$B$33:$B$40,A47,'08 - T7'!$F$33:$F$40)+SUMIF('09 - CN'!$B$33:$B$40,A47,'09 - CN'!$F$33:$F$40)+SUMIF('10 - T2'!$B$33:$B$40,A47,'10 - T2'!$F$33:$F$40)+SUMIF('11 - T3'!$B$33:$B$40,A47,'11 - T3'!$F$33:$F$40)+SUMIF('12 - T4'!$B$33:$B$40,A47,'12 - T4'!$F$33:$F$40)+SUMIF('13 - T5'!$B$33:$B$40,A47,'13 - T5'!$F$33:$F$40)+SUMIF('14 - T6'!$B$33:$B$40,A47,'14 - T6'!$F$33:$F$40)+SUMIF('15 - T7'!$B$33:$B$40,A47,'15 - T7'!$F$33:$F$40)+SUMIF('16 - CN'!$B$33:$B$40,A47,'16 - CN'!$F$33:$F$40)+SUMIF('17 - T2'!$B$33:$B$40,A47,'17 - T2'!$F$33:$F$40)+SUMIF('18 - T3'!$B$33:$B$40,A47,'18 - T3'!$F$33:$F$40)+SUMIF('19 - T4'!$B$33:$B$40,A47,'19 - T4'!$F$33:$F$40)+SUMIF('20 - T5'!$B$33:$B$40,A47,'20 - T5'!$F$33:$F$40)+SUMIF('21 - T6'!$B$33:$B$40,A47,'21 - T6'!$F$33:$F$40)+SUMIF('22 - T7'!$B$33:$B$40,A47,'22 - T7'!$F$33:$F$40)+SUMIF('23 - CN'!$B$33:$B$40,A47,'23 - CN'!$F$33:$F$40)+SUMIF('24 - T2'!$B$33:$B$40,A47,'24 - T2'!$F$33:$F$40)+SUMIF('25 - T3'!$B$33:$B$40,A47,'25 - T3'!$F$33:$F$40)+SUMIF('26 - T4'!$B$33:$B$40,A47,'26 - T4'!$F$33:$F$40)+SUMIF('27 - T5'!$B$33:$B$40,A47,'27 - T5'!$F$33:$F$40)+SUMIF('28 - T6'!$B$33:$B$40,A47,'28 - T6'!$F$33:$F$40)+SUMIF('29 - T7'!$B$33:$B$40,A47,'29 - T7'!$F$33:$F$40)+SUMIF('30 - CN'!$B$33:$B$40,A47,'30 - CN'!$F$33:$F$40)+SUMIF('31 - T2'!$B$33:$B$40,A47,'31 - T2'!$F$33:$F$40)</f>
        <v>0</v>
      </c>
      <c r="C47" s="86">
        <f t="shared" si="59"/>
        <v>0</v>
      </c>
    </row>
    <row r="48" ht="15.75" customHeight="1">
      <c r="A48" s="80" t="s">
        <v>35</v>
      </c>
      <c r="B48" s="13">
        <f>SUMIF('01 - T7'!$B$33:$B$40,A48,'01 - T7'!$F$33:$F$40)+SUMIF('02 - CN'!$B$33:$B$40,A48,'02 - CN'!$F$33:$F$40)+SUMIF('03 - T2'!$B$33:$B$40,A48,'03 - T2'!$F$33:$F$40)+SUMIF('04 - T3'!$B$33:$B$40,A48,'04 - T3'!$F$33:$F$40)+SUMIF('05 - T4'!$B$33:$B$40,A48,'05 - T4'!$F$33:$F$40)+SUMIF('06 - T5'!$B$33:$B$40,A48,'06 - T5'!$F$33:$F$40)+SUMIF('07 - T6'!$B$33:$B$40,A48,'07 - T6'!$F$33:$F$40)+SUMIF('08 - T7'!$B$33:$B$40,A48,'08 - T7'!$F$33:$F$40)+SUMIF('09 - CN'!$B$33:$B$40,A48,'09 - CN'!$F$33:$F$40)+SUMIF('10 - T2'!$B$33:$B$40,A48,'10 - T2'!$F$33:$F$40)+SUMIF('11 - T3'!$B$33:$B$40,A48,'11 - T3'!$F$33:$F$40)+SUMIF('12 - T4'!$B$33:$B$40,A48,'12 - T4'!$F$33:$F$40)+SUMIF('13 - T5'!$B$33:$B$40,A48,'13 - T5'!$F$33:$F$40)+SUMIF('14 - T6'!$B$33:$B$40,A48,'14 - T6'!$F$33:$F$40)+SUMIF('15 - T7'!$B$33:$B$40,A48,'15 - T7'!$F$33:$F$40)+SUMIF('16 - CN'!$B$33:$B$40,A48,'16 - CN'!$F$33:$F$40)+SUMIF('17 - T2'!$B$33:$B$40,A48,'17 - T2'!$F$33:$F$40)+SUMIF('18 - T3'!$B$33:$B$40,A48,'18 - T3'!$F$33:$F$40)+SUMIF('19 - T4'!$B$33:$B$40,A48,'19 - T4'!$F$33:$F$40)+SUMIF('20 - T5'!$B$33:$B$40,A48,'20 - T5'!$F$33:$F$40)+SUMIF('21 - T6'!$B$33:$B$40,A48,'21 - T6'!$F$33:$F$40)+SUMIF('22 - T7'!$B$33:$B$40,A48,'22 - T7'!$F$33:$F$40)+SUMIF('23 - CN'!$B$33:$B$40,A48,'23 - CN'!$F$33:$F$40)+SUMIF('24 - T2'!$B$33:$B$40,A48,'24 - T2'!$F$33:$F$40)+SUMIF('25 - T3'!$B$33:$B$40,A48,'25 - T3'!$F$33:$F$40)+SUMIF('26 - T4'!$B$33:$B$40,A48,'26 - T4'!$F$33:$F$40)+SUMIF('27 - T5'!$B$33:$B$40,A48,'27 - T5'!$F$33:$F$40)+SUMIF('28 - T6'!$B$33:$B$40,A48,'28 - T6'!$F$33:$F$40)+SUMIF('29 - T7'!$B$33:$B$40,A48,'29 - T7'!$F$33:$F$40)+SUMIF('30 - CN'!$B$33:$B$40,A48,'30 - CN'!$F$33:$F$40)+SUMIF('31 - T2'!$B$33:$B$40,A48,'31 - T2'!$F$33:$F$40)</f>
        <v>6</v>
      </c>
      <c r="C48" s="17">
        <f t="shared" si="59"/>
        <v>0.046875</v>
      </c>
    </row>
    <row r="49" ht="15.75" customHeight="1">
      <c r="A49" s="85" t="s">
        <v>41</v>
      </c>
      <c r="B49" s="72">
        <f>SUMIF('01 - T7'!$B$33:$B$40,A49,'01 - T7'!$F$33:$F$40)+SUMIF('02 - CN'!$B$33:$B$40,A49,'02 - CN'!$F$33:$F$40)+SUMIF('03 - T2'!$B$33:$B$40,A49,'03 - T2'!$F$33:$F$40)+SUMIF('04 - T3'!$B$33:$B$40,A49,'04 - T3'!$F$33:$F$40)+SUMIF('05 - T4'!$B$33:$B$40,A49,'05 - T4'!$F$33:$F$40)+SUMIF('06 - T5'!$B$33:$B$40,A49,'06 - T5'!$F$33:$F$40)+SUMIF('07 - T6'!$B$33:$B$40,A49,'07 - T6'!$F$33:$F$40)+SUMIF('08 - T7'!$B$33:$B$40,A49,'08 - T7'!$F$33:$F$40)+SUMIF('09 - CN'!$B$33:$B$40,A49,'09 - CN'!$F$33:$F$40)+SUMIF('10 - T2'!$B$33:$B$40,A49,'10 - T2'!$F$33:$F$40)+SUMIF('11 - T3'!$B$33:$B$40,A49,'11 - T3'!$F$33:$F$40)+SUMIF('12 - T4'!$B$33:$B$40,A49,'12 - T4'!$F$33:$F$40)+SUMIF('13 - T5'!$B$33:$B$40,A49,'13 - T5'!$F$33:$F$40)+SUMIF('14 - T6'!$B$33:$B$40,A49,'14 - T6'!$F$33:$F$40)+SUMIF('15 - T7'!$B$33:$B$40,A49,'15 - T7'!$F$33:$F$40)+SUMIF('16 - CN'!$B$33:$B$40,A49,'16 - CN'!$F$33:$F$40)+SUMIF('17 - T2'!$B$33:$B$40,A49,'17 - T2'!$F$33:$F$40)+SUMIF('18 - T3'!$B$33:$B$40,A49,'18 - T3'!$F$33:$F$40)+SUMIF('19 - T4'!$B$33:$B$40,A49,'19 - T4'!$F$33:$F$40)+SUMIF('20 - T5'!$B$33:$B$40,A49,'20 - T5'!$F$33:$F$40)+SUMIF('21 - T6'!$B$33:$B$40,A49,'21 - T6'!$F$33:$F$40)+SUMIF('22 - T7'!$B$33:$B$40,A49,'22 - T7'!$F$33:$F$40)+SUMIF('23 - CN'!$B$33:$B$40,A49,'23 - CN'!$F$33:$F$40)+SUMIF('24 - T2'!$B$33:$B$40,A49,'24 - T2'!$F$33:$F$40)+SUMIF('25 - T3'!$B$33:$B$40,A49,'25 - T3'!$F$33:$F$40)+SUMIF('26 - T4'!$B$33:$B$40,A49,'26 - T4'!$F$33:$F$40)+SUMIF('27 - T5'!$B$33:$B$40,A49,'27 - T5'!$F$33:$F$40)+SUMIF('28 - T6'!$B$33:$B$40,A49,'28 - T6'!$F$33:$F$40)+SUMIF('29 - T7'!$B$33:$B$40,A49,'29 - T7'!$F$33:$F$40)+SUMIF('30 - CN'!$B$33:$B$40,A49,'30 - CN'!$F$33:$F$40)+SUMIF('31 - T2'!$B$33:$B$40,A49,'31 - T2'!$F$33:$F$40)</f>
        <v>4</v>
      </c>
      <c r="C49" s="86">
        <f t="shared" si="59"/>
        <v>0.03125</v>
      </c>
    </row>
    <row r="50" ht="15.75" customHeight="1">
      <c r="A50" s="80" t="s">
        <v>44</v>
      </c>
      <c r="B50" s="13">
        <f>SUMIF('01 - T7'!$B$33:$B$40,A50,'01 - T7'!$F$33:$F$40)+SUMIF('02 - CN'!$B$33:$B$40,A50,'02 - CN'!$F$33:$F$40)+SUMIF('03 - T2'!$B$33:$B$40,A50,'03 - T2'!$F$33:$F$40)+SUMIF('04 - T3'!$B$33:$B$40,A50,'04 - T3'!$F$33:$F$40)+SUMIF('05 - T4'!$B$33:$B$40,A50,'05 - T4'!$F$33:$F$40)+SUMIF('06 - T5'!$B$33:$B$40,A50,'06 - T5'!$F$33:$F$40)+SUMIF('07 - T6'!$B$33:$B$40,A50,'07 - T6'!$F$33:$F$40)+SUMIF('08 - T7'!$B$33:$B$40,A50,'08 - T7'!$F$33:$F$40)+SUMIF('09 - CN'!$B$33:$B$40,A50,'09 - CN'!$F$33:$F$40)+SUMIF('10 - T2'!$B$33:$B$40,A50,'10 - T2'!$F$33:$F$40)+SUMIF('11 - T3'!$B$33:$B$40,A50,'11 - T3'!$F$33:$F$40)+SUMIF('12 - T4'!$B$33:$B$40,A50,'12 - T4'!$F$33:$F$40)+SUMIF('13 - T5'!$B$33:$B$40,A50,'13 - T5'!$F$33:$F$40)+SUMIF('14 - T6'!$B$33:$B$40,A50,'14 - T6'!$F$33:$F$40)+SUMIF('15 - T7'!$B$33:$B$40,A50,'15 - T7'!$F$33:$F$40)+SUMIF('16 - CN'!$B$33:$B$40,A50,'16 - CN'!$F$33:$F$40)+SUMIF('17 - T2'!$B$33:$B$40,A50,'17 - T2'!$F$33:$F$40)+SUMIF('18 - T3'!$B$33:$B$40,A50,'18 - T3'!$F$33:$F$40)+SUMIF('19 - T4'!$B$33:$B$40,A50,'19 - T4'!$F$33:$F$40)+SUMIF('20 - T5'!$B$33:$B$40,A50,'20 - T5'!$F$33:$F$40)+SUMIF('21 - T6'!$B$33:$B$40,A50,'21 - T6'!$F$33:$F$40)+SUMIF('22 - T7'!$B$33:$B$40,A50,'22 - T7'!$F$33:$F$40)+SUMIF('23 - CN'!$B$33:$B$40,A50,'23 - CN'!$F$33:$F$40)+SUMIF('24 - T2'!$B$33:$B$40,A50,'24 - T2'!$F$33:$F$40)+SUMIF('25 - T3'!$B$33:$B$40,A50,'25 - T3'!$F$33:$F$40)+SUMIF('26 - T4'!$B$33:$B$40,A50,'26 - T4'!$F$33:$F$40)+SUMIF('27 - T5'!$B$33:$B$40,A50,'27 - T5'!$F$33:$F$40)+SUMIF('28 - T6'!$B$33:$B$40,A50,'28 - T6'!$F$33:$F$40)+SUMIF('29 - T7'!$B$33:$B$40,A50,'29 - T7'!$F$33:$F$40)+SUMIF('30 - CN'!$B$33:$B$40,A50,'30 - CN'!$F$33:$F$40)+SUMIF('31 - T2'!$B$33:$B$40,A50,'31 - T2'!$F$33:$F$40)</f>
        <v>9</v>
      </c>
      <c r="C50" s="17">
        <f t="shared" si="59"/>
        <v>0.0703125</v>
      </c>
    </row>
    <row r="51" ht="15.75" customHeight="1">
      <c r="A51" s="85" t="s">
        <v>48</v>
      </c>
      <c r="B51" s="72">
        <f>SUMIF('01 - T7'!$B$33:$B$40,A51,'01 - T7'!$F$33:$F$40)+SUMIF('02 - CN'!$B$33:$B$40,A51,'02 - CN'!$F$33:$F$40)+SUMIF('03 - T2'!$B$33:$B$40,A51,'03 - T2'!$F$33:$F$40)+SUMIF('04 - T3'!$B$33:$B$40,A51,'04 - T3'!$F$33:$F$40)+SUMIF('05 - T4'!$B$33:$B$40,A51,'05 - T4'!$F$33:$F$40)+SUMIF('06 - T5'!$B$33:$B$40,A51,'06 - T5'!$F$33:$F$40)+SUMIF('07 - T6'!$B$33:$B$40,A51,'07 - T6'!$F$33:$F$40)+SUMIF('08 - T7'!$B$33:$B$40,A51,'08 - T7'!$F$33:$F$40)+SUMIF('09 - CN'!$B$33:$B$40,A51,'09 - CN'!$F$33:$F$40)+SUMIF('10 - T2'!$B$33:$B$40,A51,'10 - T2'!$F$33:$F$40)+SUMIF('11 - T3'!$B$33:$B$40,A51,'11 - T3'!$F$33:$F$40)+SUMIF('12 - T4'!$B$33:$B$40,A51,'12 - T4'!$F$33:$F$40)+SUMIF('13 - T5'!$B$33:$B$40,A51,'13 - T5'!$F$33:$F$40)+SUMIF('14 - T6'!$B$33:$B$40,A51,'14 - T6'!$F$33:$F$40)+SUMIF('15 - T7'!$B$33:$B$40,A51,'15 - T7'!$F$33:$F$40)+SUMIF('16 - CN'!$B$33:$B$40,A51,'16 - CN'!$F$33:$F$40)+SUMIF('17 - T2'!$B$33:$B$40,A51,'17 - T2'!$F$33:$F$40)+SUMIF('18 - T3'!$B$33:$B$40,A51,'18 - T3'!$F$33:$F$40)+SUMIF('19 - T4'!$B$33:$B$40,A51,'19 - T4'!$F$33:$F$40)+SUMIF('20 - T5'!$B$33:$B$40,A51,'20 - T5'!$F$33:$F$40)+SUMIF('21 - T6'!$B$33:$B$40,A51,'21 - T6'!$F$33:$F$40)+SUMIF('22 - T7'!$B$33:$B$40,A51,'22 - T7'!$F$33:$F$40)+SUMIF('23 - CN'!$B$33:$B$40,A51,'23 - CN'!$F$33:$F$40)+SUMIF('24 - T2'!$B$33:$B$40,A51,'24 - T2'!$F$33:$F$40)+SUMIF('25 - T3'!$B$33:$B$40,A51,'25 - T3'!$F$33:$F$40)+SUMIF('26 - T4'!$B$33:$B$40,A51,'26 - T4'!$F$33:$F$40)+SUMIF('27 - T5'!$B$33:$B$40,A51,'27 - T5'!$F$33:$F$40)+SUMIF('28 - T6'!$B$33:$B$40,A51,'28 - T6'!$F$33:$F$40)+SUMIF('29 - T7'!$B$33:$B$40,A51,'29 - T7'!$F$33:$F$40)+SUMIF('30 - CN'!$B$33:$B$40,A51,'30 - CN'!$F$33:$F$40)+SUMIF('31 - T2'!$B$33:$B$40,A51,'31 - T2'!$F$33:$F$40)</f>
        <v>4</v>
      </c>
      <c r="C51" s="86">
        <f t="shared" si="59"/>
        <v>0.03125</v>
      </c>
    </row>
    <row r="52" ht="15.75" customHeight="1">
      <c r="A52" s="80" t="s">
        <v>68</v>
      </c>
      <c r="B52" s="13">
        <f>SUMIF('01 - T7'!$B$33:$B$40,A52,'01 - T7'!$F$33:$F$40)+SUMIF('02 - CN'!$B$33:$B$40,A52,'02 - CN'!$F$33:$F$40)+SUMIF('03 - T2'!$B$33:$B$40,A52,'03 - T2'!$F$33:$F$40)+SUMIF('04 - T3'!$B$33:$B$40,A52,'04 - T3'!$F$33:$F$40)+SUMIF('05 - T4'!$B$33:$B$40,A52,'05 - T4'!$F$33:$F$40)+SUMIF('06 - T5'!$B$33:$B$40,A52,'06 - T5'!$F$33:$F$40)+SUMIF('07 - T6'!$B$33:$B$40,A52,'07 - T6'!$F$33:$F$40)+SUMIF('08 - T7'!$B$33:$B$40,A52,'08 - T7'!$F$33:$F$40)+SUMIF('09 - CN'!$B$33:$B$40,A52,'09 - CN'!$F$33:$F$40)+SUMIF('10 - T2'!$B$33:$B$40,A52,'10 - T2'!$F$33:$F$40)+SUMIF('11 - T3'!$B$33:$B$40,A52,'11 - T3'!$F$33:$F$40)+SUMIF('12 - T4'!$B$33:$B$40,A52,'12 - T4'!$F$33:$F$40)+SUMIF('13 - T5'!$B$33:$B$40,A52,'13 - T5'!$F$33:$F$40)+SUMIF('14 - T6'!$B$33:$B$40,A52,'14 - T6'!$F$33:$F$40)+SUMIF('15 - T7'!$B$33:$B$40,A52,'15 - T7'!$F$33:$F$40)+SUMIF('16 - CN'!$B$33:$B$40,A52,'16 - CN'!$F$33:$F$40)+SUMIF('17 - T2'!$B$33:$B$40,A52,'17 - T2'!$F$33:$F$40)+SUMIF('18 - T3'!$B$33:$B$40,A52,'18 - T3'!$F$33:$F$40)+SUMIF('19 - T4'!$B$33:$B$40,A52,'19 - T4'!$F$33:$F$40)+SUMIF('20 - T5'!$B$33:$B$40,A52,'20 - T5'!$F$33:$F$40)+SUMIF('21 - T6'!$B$33:$B$40,A52,'21 - T6'!$F$33:$F$40)+SUMIF('22 - T7'!$B$33:$B$40,A52,'22 - T7'!$F$33:$F$40)+SUMIF('23 - CN'!$B$33:$B$40,A52,'23 - CN'!$F$33:$F$40)+SUMIF('24 - T2'!$B$33:$B$40,A52,'24 - T2'!$F$33:$F$40)+SUMIF('25 - T3'!$B$33:$B$40,A52,'25 - T3'!$F$33:$F$40)+SUMIF('26 - T4'!$B$33:$B$40,A52,'26 - T4'!$F$33:$F$40)+SUMIF('27 - T5'!$B$33:$B$40,A52,'27 - T5'!$F$33:$F$40)+SUMIF('28 - T6'!$B$33:$B$40,A52,'28 - T6'!$F$33:$F$40)+SUMIF('29 - T7'!$B$33:$B$40,A52,'29 - T7'!$F$33:$F$40)+SUMIF('30 - CN'!$B$33:$B$40,A52,'30 - CN'!$F$33:$F$40)+SUMIF('31 - T2'!$B$33:$B$40,A52,'31 - T2'!$F$33:$F$40)</f>
        <v>0</v>
      </c>
      <c r="C52" s="17">
        <f t="shared" si="59"/>
        <v>0</v>
      </c>
    </row>
    <row r="53" ht="15.75" customHeight="1">
      <c r="A53" s="85" t="s">
        <v>70</v>
      </c>
      <c r="B53" s="72">
        <f>SUMIF('01 - T7'!$B$33:$B$40,A53,'01 - T7'!$F$33:$F$40)+SUMIF('02 - CN'!$B$33:$B$40,A53,'02 - CN'!$F$33:$F$40)+SUMIF('03 - T2'!$B$33:$B$40,A53,'03 - T2'!$F$33:$F$40)+SUMIF('04 - T3'!$B$33:$B$40,A53,'04 - T3'!$F$33:$F$40)+SUMIF('05 - T4'!$B$33:$B$40,A53,'05 - T4'!$F$33:$F$40)+SUMIF('06 - T5'!$B$33:$B$40,A53,'06 - T5'!$F$33:$F$40)+SUMIF('07 - T6'!$B$33:$B$40,A53,'07 - T6'!$F$33:$F$40)+SUMIF('08 - T7'!$B$33:$B$40,A53,'08 - T7'!$F$33:$F$40)+SUMIF('09 - CN'!$B$33:$B$40,A53,'09 - CN'!$F$33:$F$40)+SUMIF('10 - T2'!$B$33:$B$40,A53,'10 - T2'!$F$33:$F$40)+SUMIF('11 - T3'!$B$33:$B$40,A53,'11 - T3'!$F$33:$F$40)+SUMIF('12 - T4'!$B$33:$B$40,A53,'12 - T4'!$F$33:$F$40)+SUMIF('13 - T5'!$B$33:$B$40,A53,'13 - T5'!$F$33:$F$40)+SUMIF('14 - T6'!$B$33:$B$40,A53,'14 - T6'!$F$33:$F$40)+SUMIF('15 - T7'!$B$33:$B$40,A53,'15 - T7'!$F$33:$F$40)+SUMIF('16 - CN'!$B$33:$B$40,A53,'16 - CN'!$F$33:$F$40)+SUMIF('17 - T2'!$B$33:$B$40,A53,'17 - T2'!$F$33:$F$40)+SUMIF('18 - T3'!$B$33:$B$40,A53,'18 - T3'!$F$33:$F$40)+SUMIF('19 - T4'!$B$33:$B$40,A53,'19 - T4'!$F$33:$F$40)+SUMIF('20 - T5'!$B$33:$B$40,A53,'20 - T5'!$F$33:$F$40)+SUMIF('21 - T6'!$B$33:$B$40,A53,'21 - T6'!$F$33:$F$40)+SUMIF('22 - T7'!$B$33:$B$40,A53,'22 - T7'!$F$33:$F$40)+SUMIF('23 - CN'!$B$33:$B$40,A53,'23 - CN'!$F$33:$F$40)+SUMIF('24 - T2'!$B$33:$B$40,A53,'24 - T2'!$F$33:$F$40)+SUMIF('25 - T3'!$B$33:$B$40,A53,'25 - T3'!$F$33:$F$40)+SUMIF('26 - T4'!$B$33:$B$40,A53,'26 - T4'!$F$33:$F$40)+SUMIF('27 - T5'!$B$33:$B$40,A53,'27 - T5'!$F$33:$F$40)+SUMIF('28 - T6'!$B$33:$B$40,A53,'28 - T6'!$F$33:$F$40)+SUMIF('29 - T7'!$B$33:$B$40,A53,'29 - T7'!$F$33:$F$40)+SUMIF('30 - CN'!$B$33:$B$40,A53,'30 - CN'!$F$33:$F$40)+SUMIF('31 - T2'!$B$33:$B$40,A53,'31 - T2'!$F$33:$F$40)</f>
        <v>6</v>
      </c>
      <c r="C53" s="86">
        <f t="shared" si="59"/>
        <v>0.046875</v>
      </c>
    </row>
    <row r="54" ht="15.75" customHeight="1">
      <c r="A54" s="80" t="s">
        <v>71</v>
      </c>
      <c r="B54" s="13">
        <f>SUMIF('01 - T7'!$B$33:$B$40,A54,'01 - T7'!$F$33:$F$40)+SUMIF('02 - CN'!$B$33:$B$40,A54,'02 - CN'!$F$33:$F$40)+SUMIF('03 - T2'!$B$33:$B$40,A54,'03 - T2'!$F$33:$F$40)+SUMIF('04 - T3'!$B$33:$B$40,A54,'04 - T3'!$F$33:$F$40)+SUMIF('05 - T4'!$B$33:$B$40,A54,'05 - T4'!$F$33:$F$40)+SUMIF('06 - T5'!$B$33:$B$40,A54,'06 - T5'!$F$33:$F$40)+SUMIF('07 - T6'!$B$33:$B$40,A54,'07 - T6'!$F$33:$F$40)+SUMIF('08 - T7'!$B$33:$B$40,A54,'08 - T7'!$F$33:$F$40)+SUMIF('09 - CN'!$B$33:$B$40,A54,'09 - CN'!$F$33:$F$40)+SUMIF('10 - T2'!$B$33:$B$40,A54,'10 - T2'!$F$33:$F$40)+SUMIF('11 - T3'!$B$33:$B$40,A54,'11 - T3'!$F$33:$F$40)+SUMIF('12 - T4'!$B$33:$B$40,A54,'12 - T4'!$F$33:$F$40)+SUMIF('13 - T5'!$B$33:$B$40,A54,'13 - T5'!$F$33:$F$40)+SUMIF('14 - T6'!$B$33:$B$40,A54,'14 - T6'!$F$33:$F$40)+SUMIF('15 - T7'!$B$33:$B$40,A54,'15 - T7'!$F$33:$F$40)+SUMIF('16 - CN'!$B$33:$B$40,A54,'16 - CN'!$F$33:$F$40)+SUMIF('17 - T2'!$B$33:$B$40,A54,'17 - T2'!$F$33:$F$40)+SUMIF('18 - T3'!$B$33:$B$40,A54,'18 - T3'!$F$33:$F$40)+SUMIF('19 - T4'!$B$33:$B$40,A54,'19 - T4'!$F$33:$F$40)+SUMIF('20 - T5'!$B$33:$B$40,A54,'20 - T5'!$F$33:$F$40)+SUMIF('21 - T6'!$B$33:$B$40,A54,'21 - T6'!$F$33:$F$40)+SUMIF('22 - T7'!$B$33:$B$40,A54,'22 - T7'!$F$33:$F$40)+SUMIF('23 - CN'!$B$33:$B$40,A54,'23 - CN'!$F$33:$F$40)+SUMIF('24 - T2'!$B$33:$B$40,A54,'24 - T2'!$F$33:$F$40)+SUMIF('25 - T3'!$B$33:$B$40,A54,'25 - T3'!$F$33:$F$40)+SUMIF('26 - T4'!$B$33:$B$40,A54,'26 - T4'!$F$33:$F$40)+SUMIF('27 - T5'!$B$33:$B$40,A54,'27 - T5'!$F$33:$F$40)+SUMIF('28 - T6'!$B$33:$B$40,A54,'28 - T6'!$F$33:$F$40)+SUMIF('29 - T7'!$B$33:$B$40,A54,'29 - T7'!$F$33:$F$40)+SUMIF('30 - CN'!$B$33:$B$40,A54,'30 - CN'!$F$33:$F$40)+SUMIF('31 - T2'!$B$33:$B$40,A54,'31 - T2'!$F$33:$F$40)</f>
        <v>13</v>
      </c>
      <c r="C54" s="17">
        <f t="shared" si="59"/>
        <v>0.1015625</v>
      </c>
    </row>
    <row r="55" ht="15.75" customHeight="1">
      <c r="A55" s="85" t="s">
        <v>74</v>
      </c>
      <c r="B55" s="72">
        <f>SUMIF('01 - T7'!$B$33:$B$40,A55,'01 - T7'!$F$33:$F$40)+SUMIF('02 - CN'!$B$33:$B$40,A55,'02 - CN'!$F$33:$F$40)+SUMIF('03 - T2'!$B$33:$B$40,A55,'03 - T2'!$F$33:$F$40)+SUMIF('04 - T3'!$B$33:$B$40,A55,'04 - T3'!$F$33:$F$40)+SUMIF('05 - T4'!$B$33:$B$40,A55,'05 - T4'!$F$33:$F$40)+SUMIF('06 - T5'!$B$33:$B$40,A55,'06 - T5'!$F$33:$F$40)+SUMIF('07 - T6'!$B$33:$B$40,A55,'07 - T6'!$F$33:$F$40)+SUMIF('08 - T7'!$B$33:$B$40,A55,'08 - T7'!$F$33:$F$40)+SUMIF('09 - CN'!$B$33:$B$40,A55,'09 - CN'!$F$33:$F$40)+SUMIF('10 - T2'!$B$33:$B$40,A55,'10 - T2'!$F$33:$F$40)+SUMIF('11 - T3'!$B$33:$B$40,A55,'11 - T3'!$F$33:$F$40)+SUMIF('12 - T4'!$B$33:$B$40,A55,'12 - T4'!$F$33:$F$40)+SUMIF('13 - T5'!$B$33:$B$40,A55,'13 - T5'!$F$33:$F$40)+SUMIF('14 - T6'!$B$33:$B$40,A55,'14 - T6'!$F$33:$F$40)+SUMIF('15 - T7'!$B$33:$B$40,A55,'15 - T7'!$F$33:$F$40)+SUMIF('16 - CN'!$B$33:$B$40,A55,'16 - CN'!$F$33:$F$40)+SUMIF('17 - T2'!$B$33:$B$40,A55,'17 - T2'!$F$33:$F$40)+SUMIF('18 - T3'!$B$33:$B$40,A55,'18 - T3'!$F$33:$F$40)+SUMIF('19 - T4'!$B$33:$B$40,A55,'19 - T4'!$F$33:$F$40)+SUMIF('20 - T5'!$B$33:$B$40,A55,'20 - T5'!$F$33:$F$40)+SUMIF('21 - T6'!$B$33:$B$40,A55,'21 - T6'!$F$33:$F$40)+SUMIF('22 - T7'!$B$33:$B$40,A55,'22 - T7'!$F$33:$F$40)+SUMIF('23 - CN'!$B$33:$B$40,A55,'23 - CN'!$F$33:$F$40)+SUMIF('24 - T2'!$B$33:$B$40,A55,'24 - T2'!$F$33:$F$40)+SUMIF('25 - T3'!$B$33:$B$40,A55,'25 - T3'!$F$33:$F$40)+SUMIF('26 - T4'!$B$33:$B$40,A55,'26 - T4'!$F$33:$F$40)+SUMIF('27 - T5'!$B$33:$B$40,A55,'27 - T5'!$F$33:$F$40)+SUMIF('28 - T6'!$B$33:$B$40,A55,'28 - T6'!$F$33:$F$40)+SUMIF('29 - T7'!$B$33:$B$40,A55,'29 - T7'!$F$33:$F$40)+SUMIF('30 - CN'!$B$33:$B$40,A55,'30 - CN'!$F$33:$F$40)+SUMIF('31 - T2'!$B$33:$B$40,A55,'31 - T2'!$F$33:$F$40)</f>
        <v>14</v>
      </c>
      <c r="C55" s="86">
        <f t="shared" si="59"/>
        <v>0.109375</v>
      </c>
    </row>
    <row r="56" ht="15.75" customHeight="1">
      <c r="A56" s="80" t="s">
        <v>76</v>
      </c>
      <c r="B56" s="13">
        <f>SUMIF('01 - T7'!$B$33:$B$40,A56,'01 - T7'!$F$33:$F$40)+SUMIF('02 - CN'!$B$33:$B$40,A56,'02 - CN'!$F$33:$F$40)+SUMIF('03 - T2'!$B$33:$B$40,A56,'03 - T2'!$F$33:$F$40)+SUMIF('04 - T3'!$B$33:$B$40,A56,'04 - T3'!$F$33:$F$40)+SUMIF('05 - T4'!$B$33:$B$40,A56,'05 - T4'!$F$33:$F$40)+SUMIF('06 - T5'!$B$33:$B$40,A56,'06 - T5'!$F$33:$F$40)+SUMIF('07 - T6'!$B$33:$B$40,A56,'07 - T6'!$F$33:$F$40)+SUMIF('08 - T7'!$B$33:$B$40,A56,'08 - T7'!$F$33:$F$40)+SUMIF('09 - CN'!$B$33:$B$40,A56,'09 - CN'!$F$33:$F$40)+SUMIF('10 - T2'!$B$33:$B$40,A56,'10 - T2'!$F$33:$F$40)+SUMIF('11 - T3'!$B$33:$B$40,A56,'11 - T3'!$F$33:$F$40)+SUMIF('12 - T4'!$B$33:$B$40,A56,'12 - T4'!$F$33:$F$40)+SUMIF('13 - T5'!$B$33:$B$40,A56,'13 - T5'!$F$33:$F$40)+SUMIF('14 - T6'!$B$33:$B$40,A56,'14 - T6'!$F$33:$F$40)+SUMIF('15 - T7'!$B$33:$B$40,A56,'15 - T7'!$F$33:$F$40)+SUMIF('16 - CN'!$B$33:$B$40,A56,'16 - CN'!$F$33:$F$40)+SUMIF('17 - T2'!$B$33:$B$40,A56,'17 - T2'!$F$33:$F$40)+SUMIF('18 - T3'!$B$33:$B$40,A56,'18 - T3'!$F$33:$F$40)+SUMIF('19 - T4'!$B$33:$B$40,A56,'19 - T4'!$F$33:$F$40)+SUMIF('20 - T5'!$B$33:$B$40,A56,'20 - T5'!$F$33:$F$40)+SUMIF('21 - T6'!$B$33:$B$40,A56,'21 - T6'!$F$33:$F$40)+SUMIF('22 - T7'!$B$33:$B$40,A56,'22 - T7'!$F$33:$F$40)+SUMIF('23 - CN'!$B$33:$B$40,A56,'23 - CN'!$F$33:$F$40)+SUMIF('24 - T2'!$B$33:$B$40,A56,'24 - T2'!$F$33:$F$40)+SUMIF('25 - T3'!$B$33:$B$40,A56,'25 - T3'!$F$33:$F$40)+SUMIF('26 - T4'!$B$33:$B$40,A56,'26 - T4'!$F$33:$F$40)+SUMIF('27 - T5'!$B$33:$B$40,A56,'27 - T5'!$F$33:$F$40)+SUMIF('28 - T6'!$B$33:$B$40,A56,'28 - T6'!$F$33:$F$40)+SUMIF('29 - T7'!$B$33:$B$40,A56,'29 - T7'!$F$33:$F$40)+SUMIF('30 - CN'!$B$33:$B$40,A56,'30 - CN'!$F$33:$F$40)+SUMIF('31 - T2'!$B$33:$B$40,A56,'31 - T2'!$F$33:$F$40)</f>
        <v>1</v>
      </c>
      <c r="C56" s="17">
        <f t="shared" si="59"/>
        <v>0.0078125</v>
      </c>
    </row>
    <row r="57" ht="15.75" customHeight="1">
      <c r="A57" s="85" t="s">
        <v>78</v>
      </c>
      <c r="B57" s="72">
        <f>SUMIF('01 - T7'!$B$33:$B$40,A57,'01 - T7'!$F$33:$F$40)+SUMIF('02 - CN'!$B$33:$B$40,A57,'02 - CN'!$F$33:$F$40)+SUMIF('03 - T2'!$B$33:$B$40,A57,'03 - T2'!$F$33:$F$40)+SUMIF('04 - T3'!$B$33:$B$40,A57,'04 - T3'!$F$33:$F$40)+SUMIF('05 - T4'!$B$33:$B$40,A57,'05 - T4'!$F$33:$F$40)+SUMIF('06 - T5'!$B$33:$B$40,A57,'06 - T5'!$F$33:$F$40)+SUMIF('07 - T6'!$B$33:$B$40,A57,'07 - T6'!$F$33:$F$40)+SUMIF('08 - T7'!$B$33:$B$40,A57,'08 - T7'!$F$33:$F$40)+SUMIF('09 - CN'!$B$33:$B$40,A57,'09 - CN'!$F$33:$F$40)+SUMIF('10 - T2'!$B$33:$B$40,A57,'10 - T2'!$F$33:$F$40)+SUMIF('11 - T3'!$B$33:$B$40,A57,'11 - T3'!$F$33:$F$40)+SUMIF('12 - T4'!$B$33:$B$40,A57,'12 - T4'!$F$33:$F$40)+SUMIF('13 - T5'!$B$33:$B$40,A57,'13 - T5'!$F$33:$F$40)+SUMIF('14 - T6'!$B$33:$B$40,A57,'14 - T6'!$F$33:$F$40)+SUMIF('15 - T7'!$B$33:$B$40,A57,'15 - T7'!$F$33:$F$40)+SUMIF('16 - CN'!$B$33:$B$40,A57,'16 - CN'!$F$33:$F$40)+SUMIF('17 - T2'!$B$33:$B$40,A57,'17 - T2'!$F$33:$F$40)+SUMIF('18 - T3'!$B$33:$B$40,A57,'18 - T3'!$F$33:$F$40)+SUMIF('19 - T4'!$B$33:$B$40,A57,'19 - T4'!$F$33:$F$40)+SUMIF('20 - T5'!$B$33:$B$40,A57,'20 - T5'!$F$33:$F$40)+SUMIF('21 - T6'!$B$33:$B$40,A57,'21 - T6'!$F$33:$F$40)+SUMIF('22 - T7'!$B$33:$B$40,A57,'22 - T7'!$F$33:$F$40)+SUMIF('23 - CN'!$B$33:$B$40,A57,'23 - CN'!$F$33:$F$40)+SUMIF('24 - T2'!$B$33:$B$40,A57,'24 - T2'!$F$33:$F$40)+SUMIF('25 - T3'!$B$33:$B$40,A57,'25 - T3'!$F$33:$F$40)+SUMIF('26 - T4'!$B$33:$B$40,A57,'26 - T4'!$F$33:$F$40)+SUMIF('27 - T5'!$B$33:$B$40,A57,'27 - T5'!$F$33:$F$40)+SUMIF('28 - T6'!$B$33:$B$40,A57,'28 - T6'!$F$33:$F$40)+SUMIF('29 - T7'!$B$33:$B$40,A57,'29 - T7'!$F$33:$F$40)+SUMIF('30 - CN'!$B$33:$B$40,A57,'30 - CN'!$F$33:$F$40)+SUMIF('31 - T2'!$B$33:$B$40,A57,'31 - T2'!$F$33:$F$40)</f>
        <v>3</v>
      </c>
      <c r="C57" s="86">
        <f t="shared" si="59"/>
        <v>0.0234375</v>
      </c>
    </row>
    <row r="58" ht="15.75" customHeight="1">
      <c r="A58" s="80" t="s">
        <v>80</v>
      </c>
      <c r="B58" s="13">
        <f>SUMIF('01 - T7'!$B$33:$B$40,A58,'01 - T7'!$F$33:$F$40)+SUMIF('02 - CN'!$B$33:$B$40,A58,'02 - CN'!$F$33:$F$40)+SUMIF('03 - T2'!$B$33:$B$40,A58,'03 - T2'!$F$33:$F$40)+SUMIF('04 - T3'!$B$33:$B$40,A58,'04 - T3'!$F$33:$F$40)+SUMIF('05 - T4'!$B$33:$B$40,A58,'05 - T4'!$F$33:$F$40)+SUMIF('06 - T5'!$B$33:$B$40,A58,'06 - T5'!$F$33:$F$40)+SUMIF('07 - T6'!$B$33:$B$40,A58,'07 - T6'!$F$33:$F$40)+SUMIF('08 - T7'!$B$33:$B$40,A58,'08 - T7'!$F$33:$F$40)+SUMIF('09 - CN'!$B$33:$B$40,A58,'09 - CN'!$F$33:$F$40)+SUMIF('10 - T2'!$B$33:$B$40,A58,'10 - T2'!$F$33:$F$40)+SUMIF('11 - T3'!$B$33:$B$40,A58,'11 - T3'!$F$33:$F$40)+SUMIF('12 - T4'!$B$33:$B$40,A58,'12 - T4'!$F$33:$F$40)+SUMIF('13 - T5'!$B$33:$B$40,A58,'13 - T5'!$F$33:$F$40)+SUMIF('14 - T6'!$B$33:$B$40,A58,'14 - T6'!$F$33:$F$40)+SUMIF('15 - T7'!$B$33:$B$40,A58,'15 - T7'!$F$33:$F$40)+SUMIF('16 - CN'!$B$33:$B$40,A58,'16 - CN'!$F$33:$F$40)+SUMIF('17 - T2'!$B$33:$B$40,A58,'17 - T2'!$F$33:$F$40)+SUMIF('18 - T3'!$B$33:$B$40,A58,'18 - T3'!$F$33:$F$40)+SUMIF('19 - T4'!$B$33:$B$40,A58,'19 - T4'!$F$33:$F$40)+SUMIF('20 - T5'!$B$33:$B$40,A58,'20 - T5'!$F$33:$F$40)+SUMIF('21 - T6'!$B$33:$B$40,A58,'21 - T6'!$F$33:$F$40)+SUMIF('22 - T7'!$B$33:$B$40,A58,'22 - T7'!$F$33:$F$40)+SUMIF('23 - CN'!$B$33:$B$40,A58,'23 - CN'!$F$33:$F$40)+SUMIF('24 - T2'!$B$33:$B$40,A58,'24 - T2'!$F$33:$F$40)+SUMIF('25 - T3'!$B$33:$B$40,A58,'25 - T3'!$F$33:$F$40)+SUMIF('26 - T4'!$B$33:$B$40,A58,'26 - T4'!$F$33:$F$40)+SUMIF('27 - T5'!$B$33:$B$40,A58,'27 - T5'!$F$33:$F$40)+SUMIF('28 - T6'!$B$33:$B$40,A58,'28 - T6'!$F$33:$F$40)+SUMIF('29 - T7'!$B$33:$B$40,A58,'29 - T7'!$F$33:$F$40)+SUMIF('30 - CN'!$B$33:$B$40,A58,'30 - CN'!$F$33:$F$40)+SUMIF('31 - T2'!$B$33:$B$40,A58,'31 - T2'!$F$33:$F$40)</f>
        <v>17</v>
      </c>
      <c r="C58" s="17">
        <f t="shared" si="59"/>
        <v>0.1328125</v>
      </c>
    </row>
    <row r="59" ht="15.75" customHeight="1">
      <c r="A59" s="85" t="s">
        <v>83</v>
      </c>
      <c r="B59" s="72">
        <f>SUMIF('01 - T7'!$B$33:$B$40,A59,'01 - T7'!$F$33:$F$40)+SUMIF('02 - CN'!$B$33:$B$40,A59,'02 - CN'!$F$33:$F$40)+SUMIF('03 - T2'!$B$33:$B$40,A59,'03 - T2'!$F$33:$F$40)+SUMIF('04 - T3'!$B$33:$B$40,A59,'04 - T3'!$F$33:$F$40)+SUMIF('05 - T4'!$B$33:$B$40,A59,'05 - T4'!$F$33:$F$40)+SUMIF('06 - T5'!$B$33:$B$40,A59,'06 - T5'!$F$33:$F$40)+SUMIF('07 - T6'!$B$33:$B$40,A59,'07 - T6'!$F$33:$F$40)+SUMIF('08 - T7'!$B$33:$B$40,A59,'08 - T7'!$F$33:$F$40)+SUMIF('09 - CN'!$B$33:$B$40,A59,'09 - CN'!$F$33:$F$40)+SUMIF('10 - T2'!$B$33:$B$40,A59,'10 - T2'!$F$33:$F$40)+SUMIF('11 - T3'!$B$33:$B$40,A59,'11 - T3'!$F$33:$F$40)+SUMIF('12 - T4'!$B$33:$B$40,A59,'12 - T4'!$F$33:$F$40)+SUMIF('13 - T5'!$B$33:$B$40,A59,'13 - T5'!$F$33:$F$40)+SUMIF('14 - T6'!$B$33:$B$40,A59,'14 - T6'!$F$33:$F$40)+SUMIF('15 - T7'!$B$33:$B$40,A59,'15 - T7'!$F$33:$F$40)+SUMIF('16 - CN'!$B$33:$B$40,A59,'16 - CN'!$F$33:$F$40)+SUMIF('17 - T2'!$B$33:$B$40,A59,'17 - T2'!$F$33:$F$40)+SUMIF('18 - T3'!$B$33:$B$40,A59,'18 - T3'!$F$33:$F$40)+SUMIF('19 - T4'!$B$33:$B$40,A59,'19 - T4'!$F$33:$F$40)+SUMIF('20 - T5'!$B$33:$B$40,A59,'20 - T5'!$F$33:$F$40)+SUMIF('21 - T6'!$B$33:$B$40,A59,'21 - T6'!$F$33:$F$40)+SUMIF('22 - T7'!$B$33:$B$40,A59,'22 - T7'!$F$33:$F$40)+SUMIF('23 - CN'!$B$33:$B$40,A59,'23 - CN'!$F$33:$F$40)+SUMIF('24 - T2'!$B$33:$B$40,A59,'24 - T2'!$F$33:$F$40)+SUMIF('25 - T3'!$B$33:$B$40,A59,'25 - T3'!$F$33:$F$40)+SUMIF('26 - T4'!$B$33:$B$40,A59,'26 - T4'!$F$33:$F$40)+SUMIF('27 - T5'!$B$33:$B$40,A59,'27 - T5'!$F$33:$F$40)+SUMIF('28 - T6'!$B$33:$B$40,A59,'28 - T6'!$F$33:$F$40)+SUMIF('29 - T7'!$B$33:$B$40,A59,'29 - T7'!$F$33:$F$40)+SUMIF('30 - CN'!$B$33:$B$40,A59,'30 - CN'!$F$33:$F$40)+SUMIF('31 - T2'!$B$33:$B$40,A59,'31 - T2'!$F$33:$F$40)</f>
        <v>6</v>
      </c>
      <c r="C59" s="86">
        <f t="shared" si="59"/>
        <v>0.046875</v>
      </c>
    </row>
    <row r="60" ht="15.75" customHeight="1">
      <c r="A60" s="80" t="s">
        <v>85</v>
      </c>
      <c r="B60" s="13">
        <f>SUMIF('01 - T7'!$B$33:$B$40,A60,'01 - T7'!$F$33:$F$40)+SUMIF('02 - CN'!$B$33:$B$40,A60,'02 - CN'!$F$33:$F$40)+SUMIF('03 - T2'!$B$33:$B$40,A60,'03 - T2'!$F$33:$F$40)+SUMIF('04 - T3'!$B$33:$B$40,A60,'04 - T3'!$F$33:$F$40)+SUMIF('05 - T4'!$B$33:$B$40,A60,'05 - T4'!$F$33:$F$40)+SUMIF('06 - T5'!$B$33:$B$40,A60,'06 - T5'!$F$33:$F$40)+SUMIF('07 - T6'!$B$33:$B$40,A60,'07 - T6'!$F$33:$F$40)+SUMIF('08 - T7'!$B$33:$B$40,A60,'08 - T7'!$F$33:$F$40)+SUMIF('09 - CN'!$B$33:$B$40,A60,'09 - CN'!$F$33:$F$40)+SUMIF('10 - T2'!$B$33:$B$40,A60,'10 - T2'!$F$33:$F$40)+SUMIF('11 - T3'!$B$33:$B$40,A60,'11 - T3'!$F$33:$F$40)+SUMIF('12 - T4'!$B$33:$B$40,A60,'12 - T4'!$F$33:$F$40)+SUMIF('13 - T5'!$B$33:$B$40,A60,'13 - T5'!$F$33:$F$40)+SUMIF('14 - T6'!$B$33:$B$40,A60,'14 - T6'!$F$33:$F$40)+SUMIF('15 - T7'!$B$33:$B$40,A60,'15 - T7'!$F$33:$F$40)+SUMIF('16 - CN'!$B$33:$B$40,A60,'16 - CN'!$F$33:$F$40)+SUMIF('17 - T2'!$B$33:$B$40,A60,'17 - T2'!$F$33:$F$40)+SUMIF('18 - T3'!$B$33:$B$40,A60,'18 - T3'!$F$33:$F$40)+SUMIF('19 - T4'!$B$33:$B$40,A60,'19 - T4'!$F$33:$F$40)+SUMIF('20 - T5'!$B$33:$B$40,A60,'20 - T5'!$F$33:$F$40)+SUMIF('21 - T6'!$B$33:$B$40,A60,'21 - T6'!$F$33:$F$40)+SUMIF('22 - T7'!$B$33:$B$40,A60,'22 - T7'!$F$33:$F$40)+SUMIF('23 - CN'!$B$33:$B$40,A60,'23 - CN'!$F$33:$F$40)+SUMIF('24 - T2'!$B$33:$B$40,A60,'24 - T2'!$F$33:$F$40)+SUMIF('25 - T3'!$B$33:$B$40,A60,'25 - T3'!$F$33:$F$40)+SUMIF('26 - T4'!$B$33:$B$40,A60,'26 - T4'!$F$33:$F$40)+SUMIF('27 - T5'!$B$33:$B$40,A60,'27 - T5'!$F$33:$F$40)+SUMIF('28 - T6'!$B$33:$B$40,A60,'28 - T6'!$F$33:$F$40)+SUMIF('29 - T7'!$B$33:$B$40,A60,'29 - T7'!$F$33:$F$40)+SUMIF('30 - CN'!$B$33:$B$40,A60,'30 - CN'!$F$33:$F$40)+SUMIF('31 - T2'!$B$33:$B$40,A60,'31 - T2'!$F$33:$F$40)</f>
        <v>32</v>
      </c>
      <c r="C60" s="17">
        <f t="shared" si="59"/>
        <v>0.25</v>
      </c>
    </row>
    <row r="61" ht="15.75" customHeight="1">
      <c r="A61" s="83" t="s">
        <v>153</v>
      </c>
      <c r="B61" s="84">
        <f>SUM(B46:B60)</f>
        <v>128</v>
      </c>
      <c r="C61" s="78"/>
    </row>
    <row r="62" ht="15.75" customHeight="1"/>
    <row r="63" ht="15.75" customHeight="1">
      <c r="A63" s="87" t="s">
        <v>154</v>
      </c>
    </row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6">
    <mergeCell ref="A1:C1"/>
    <mergeCell ref="D1:S1"/>
    <mergeCell ref="U1:X1"/>
    <mergeCell ref="Z1:AB1"/>
    <mergeCell ref="A33:C33"/>
    <mergeCell ref="A44:C44"/>
  </mergeCells>
  <conditionalFormatting sqref="AA5:AA30">
    <cfRule type="cellIs" dxfId="19" priority="1" operator="lessThan">
      <formula>0.6</formula>
    </cfRule>
  </conditionalFormatting>
  <conditionalFormatting sqref="AA5:AA30">
    <cfRule type="cellIs" dxfId="20" priority="2" operator="greaterThanOrEqual">
      <formula>0.85</formula>
    </cfRule>
  </conditionalFormatting>
  <printOptions/>
  <pageMargins bottom="0.2" footer="0.0" header="0.0" left="0.2" right="0.2" top="0.2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showGridLines="0" workbookViewId="0">
      <pane ySplit="2.0" topLeftCell="A3" activePane="bottomLeft" state="frozen"/>
      <selection activeCell="B4" sqref="B4" pane="bottomLeft"/>
    </sheetView>
  </sheetViews>
  <sheetFormatPr customHeight="1" defaultColWidth="14.43" defaultRowHeight="15.0"/>
  <cols>
    <col customWidth="1" min="1" max="1" width="4.43"/>
    <col customWidth="1" min="2" max="2" width="12.0"/>
    <col customWidth="1" min="3" max="3" width="39.43"/>
    <col customWidth="1" min="4" max="4" width="9.0"/>
    <col customWidth="1" min="5" max="5" width="20.0"/>
    <col customWidth="1" min="6" max="6" width="9.0"/>
    <col customWidth="1" min="7" max="7" width="9.43"/>
    <col customWidth="1" min="8" max="9" width="0.43"/>
    <col customWidth="1" min="10" max="10" width="2.0"/>
    <col customWidth="1" min="11" max="11" width="15.29"/>
    <col customWidth="1" min="12" max="12" width="7.0"/>
    <col customWidth="1" min="13" max="13" width="8.14"/>
    <col customWidth="1" hidden="1" min="14" max="14" width="13.0"/>
    <col customWidth="1" min="15" max="16" width="17.29"/>
    <col customWidth="1" min="17" max="26" width="8.71"/>
  </cols>
  <sheetData>
    <row r="1" ht="25.5" customHeight="1">
      <c r="A1" s="1" t="s">
        <v>2</v>
      </c>
      <c r="B1" s="2"/>
      <c r="C1" s="2"/>
      <c r="D1" s="2"/>
      <c r="E1" s="2"/>
      <c r="F1" s="2"/>
      <c r="G1" s="2"/>
      <c r="H1" s="2"/>
      <c r="I1" s="3"/>
      <c r="J1" s="4"/>
      <c r="K1" s="5" t="s">
        <v>3</v>
      </c>
      <c r="L1" s="2"/>
      <c r="M1" s="3"/>
      <c r="N1" s="4"/>
      <c r="O1" s="6" t="s">
        <v>4</v>
      </c>
      <c r="P1" s="6" t="s">
        <v>5</v>
      </c>
      <c r="Q1" s="7"/>
      <c r="R1" s="4"/>
      <c r="S1" s="4"/>
      <c r="T1" s="4"/>
      <c r="U1" s="4"/>
      <c r="V1" s="4"/>
      <c r="W1" s="4"/>
      <c r="X1" s="4"/>
      <c r="Y1" s="4"/>
      <c r="Z1" s="4"/>
    </row>
    <row r="2" ht="18.0" customHeight="1">
      <c r="A2" s="8" t="s">
        <v>6</v>
      </c>
      <c r="B2" s="8" t="s">
        <v>7</v>
      </c>
      <c r="C2" s="8" t="s">
        <v>8</v>
      </c>
      <c r="D2" s="8" t="s">
        <v>9</v>
      </c>
      <c r="E2" s="8" t="s">
        <v>10</v>
      </c>
      <c r="F2" s="8" t="s">
        <v>11</v>
      </c>
      <c r="G2" s="8" t="s">
        <v>12</v>
      </c>
      <c r="H2" s="8" t="s">
        <v>13</v>
      </c>
      <c r="I2" s="8" t="s">
        <v>14</v>
      </c>
      <c r="J2" s="4"/>
      <c r="K2" s="9" t="s">
        <v>15</v>
      </c>
      <c r="L2" s="9" t="s">
        <v>16</v>
      </c>
      <c r="M2" s="9" t="s">
        <v>17</v>
      </c>
      <c r="N2" s="4"/>
      <c r="O2" s="10" t="s">
        <v>18</v>
      </c>
      <c r="P2" s="10">
        <f>SUM(L3:L18)</f>
        <v>20</v>
      </c>
      <c r="Q2" s="11"/>
      <c r="R2" s="4"/>
      <c r="S2" s="4"/>
      <c r="T2" s="4"/>
      <c r="U2" s="4"/>
      <c r="V2" s="4"/>
      <c r="W2" s="4"/>
      <c r="X2" s="4"/>
      <c r="Y2" s="4"/>
      <c r="Z2" s="4"/>
    </row>
    <row r="3" ht="34.5" customHeight="1">
      <c r="A3" s="12">
        <v>1.0</v>
      </c>
      <c r="B3" s="13" t="s">
        <v>19</v>
      </c>
      <c r="C3" s="12" t="s">
        <v>21</v>
      </c>
      <c r="D3" s="15" t="s">
        <v>22</v>
      </c>
      <c r="E3" s="13" t="s">
        <v>24</v>
      </c>
      <c r="F3" s="14"/>
      <c r="G3" s="13"/>
      <c r="H3" s="14"/>
      <c r="I3" s="13"/>
      <c r="J3" s="4"/>
      <c r="K3" s="16" t="s">
        <v>25</v>
      </c>
      <c r="L3" s="13">
        <f t="shared" ref="L3:L19" si="1">COUNTIF($E$3:$E$17,K3)+COUNTIF($G$3:$G$17,K3)+COUNTIF($I$3:$I$17,K3)+COUNTIF($E$19:$E$29,K3)+COUNTIF($G$19:$G$29,K3)+COUNTIF($I$19:$I$29,K3)</f>
        <v>4</v>
      </c>
      <c r="M3" s="17">
        <f t="shared" ref="M3:M19" si="2">IF($K$22=0,"",L3/$K$22)</f>
        <v>0.2</v>
      </c>
      <c r="N3" s="18">
        <f t="array" ref="N3">IF(SUMPRODUCT(COUNTIF(E3,'DANH MỤC'!$B$2:$B$17))+SUMPRODUCT(COUNTIF(G3,'DANH MỤC'!$B$2:$B$17))+SUMPRODUCT(COUNTIF(I3,'DANH MỤC'!$B$2:$B$17))&gt;=1,1,0)</f>
        <v>1</v>
      </c>
      <c r="O3" s="10" t="s">
        <v>26</v>
      </c>
      <c r="P3" s="10">
        <f>COUNTIF($E$3:$E$17,"TRỐNG LỊCH")+COUNTIF($G$3:$G$17,"TRỐNG LỊCH")+COUNTIF($I$3:$I$17,"TRỐNG LỊCH")+COUNTIF($E$19:$E$29,"TRỐNG LỊCH")+COUNTIF($G$19:$G$29,"TRỐNG LỊCH")+COUNTIF($I$19:$I$29,"TRỐNG LỊCH")</f>
        <v>1</v>
      </c>
      <c r="Q3" s="11"/>
      <c r="R3" s="4"/>
      <c r="S3" s="4"/>
      <c r="T3" s="4"/>
      <c r="U3" s="4"/>
      <c r="V3" s="4"/>
      <c r="W3" s="4"/>
      <c r="X3" s="4"/>
      <c r="Y3" s="4"/>
      <c r="Z3" s="4"/>
    </row>
    <row r="4" ht="34.5" customHeight="1">
      <c r="A4" s="19">
        <v>2.0</v>
      </c>
      <c r="B4" s="20" t="s">
        <v>27</v>
      </c>
      <c r="C4" s="19" t="s">
        <v>32</v>
      </c>
      <c r="D4" s="15" t="s">
        <v>33</v>
      </c>
      <c r="E4" s="20" t="s">
        <v>30</v>
      </c>
      <c r="F4" s="14"/>
      <c r="G4" s="20"/>
      <c r="H4" s="14"/>
      <c r="I4" s="20"/>
      <c r="J4" s="4"/>
      <c r="K4" s="22" t="s">
        <v>31</v>
      </c>
      <c r="L4" s="20">
        <f t="shared" si="1"/>
        <v>0</v>
      </c>
      <c r="M4" s="23">
        <f t="shared" si="2"/>
        <v>0</v>
      </c>
      <c r="N4" s="18">
        <f t="array" ref="N4">IF(SUMPRODUCT(COUNTIF(E4,'DANH MỤC'!$B$2:$B$17))+SUMPRODUCT(COUNTIF(G4,'DANH MỤC'!$B$2:$B$17))+SUMPRODUCT(COUNTIF(I4,'DANH MỤC'!$B$2:$B$17))&gt;=1,1,0)</f>
        <v>1</v>
      </c>
      <c r="O4" s="10" t="s">
        <v>34</v>
      </c>
      <c r="P4" s="10">
        <f>COUNTIF($E$3:$E$17,"CHUYỂN ĐIỂM")+COUNTIF($G$3:$G$17,"CHUYỂN ĐIỂM")+COUNTIF($I$3:$I$17,"CHUYỂN ĐIỂM")+COUNTIF($E$19:$E$29,"CHUYỂN ĐIỂM")+COUNTIF($G$19:$G$29,"CHUYỂN ĐIỂM")+COUNTIF($I$19:$I$29,"CHUYỂN ĐIỂM")</f>
        <v>0</v>
      </c>
      <c r="Q4" s="11"/>
      <c r="R4" s="4"/>
      <c r="S4" s="4"/>
      <c r="T4" s="4"/>
      <c r="U4" s="4"/>
      <c r="V4" s="4"/>
      <c r="W4" s="4"/>
      <c r="X4" s="4"/>
      <c r="Y4" s="4"/>
      <c r="Z4" s="4"/>
    </row>
    <row r="5" ht="34.5" customHeight="1">
      <c r="A5" s="12">
        <v>3.0</v>
      </c>
      <c r="B5" s="13" t="s">
        <v>35</v>
      </c>
      <c r="C5" s="12" t="s">
        <v>36</v>
      </c>
      <c r="D5" s="15" t="s">
        <v>22</v>
      </c>
      <c r="E5" s="13" t="s">
        <v>25</v>
      </c>
      <c r="F5" s="14"/>
      <c r="G5" s="13"/>
      <c r="H5" s="14"/>
      <c r="I5" s="13"/>
      <c r="J5" s="4"/>
      <c r="K5" s="16" t="s">
        <v>39</v>
      </c>
      <c r="L5" s="13">
        <f t="shared" si="1"/>
        <v>0</v>
      </c>
      <c r="M5" s="17">
        <f t="shared" si="2"/>
        <v>0</v>
      </c>
      <c r="N5" s="18">
        <f t="array" ref="N5">IF(SUMPRODUCT(COUNTIF(E5,'DANH MỤC'!$B$2:$B$17))+SUMPRODUCT(COUNTIF(G5,'DANH MỤC'!$B$2:$B$17))+SUMPRODUCT(COUNTIF(I5,'DANH MỤC'!$B$2:$B$17))&gt;=1,1,0)</f>
        <v>1</v>
      </c>
      <c r="O5" s="10" t="s">
        <v>40</v>
      </c>
      <c r="P5" s="10">
        <f>COUNTIF($E$3:$E$17,"RỚT NHÀ MÁY")+COUNTIF($G$3:$G$17,"RỚT NHÀ MÁY")+COUNTIF($I$3:$I$17,"RỚT NHÀ MÁY")+COUNTIF($E$19:$E$29,"RỚT NHÀ MÁY")+COUNTIF($G$19:$G$29,"RỚT NHÀ MÁY")+COUNTIF($I$19:$I$29,"RỚT NHÀ MÁY")</f>
        <v>0</v>
      </c>
      <c r="Q5" s="11"/>
      <c r="R5" s="4"/>
      <c r="S5" s="4"/>
      <c r="T5" s="4"/>
      <c r="U5" s="4"/>
      <c r="V5" s="4"/>
      <c r="W5" s="4"/>
      <c r="X5" s="4"/>
      <c r="Y5" s="4"/>
      <c r="Z5" s="4"/>
    </row>
    <row r="6" ht="34.5" customHeight="1">
      <c r="A6" s="19">
        <v>4.0</v>
      </c>
      <c r="B6" s="20" t="s">
        <v>41</v>
      </c>
      <c r="C6" s="19" t="s">
        <v>32</v>
      </c>
      <c r="D6" s="15" t="s">
        <v>33</v>
      </c>
      <c r="E6" s="20" t="s">
        <v>30</v>
      </c>
      <c r="F6" s="14"/>
      <c r="G6" s="20"/>
      <c r="H6" s="14"/>
      <c r="I6" s="20"/>
      <c r="J6" s="4"/>
      <c r="K6" s="22" t="s">
        <v>42</v>
      </c>
      <c r="L6" s="20">
        <f t="shared" si="1"/>
        <v>0</v>
      </c>
      <c r="M6" s="23">
        <f t="shared" si="2"/>
        <v>0</v>
      </c>
      <c r="N6" s="18">
        <f t="array" ref="N6">IF(SUMPRODUCT(COUNTIF(E6,'DANH MỤC'!$B$2:$B$17))+SUMPRODUCT(COUNTIF(G6,'DANH MỤC'!$B$2:$B$17))+SUMPRODUCT(COUNTIF(I6,'DANH MỤC'!$B$2:$B$17))&gt;=1,1,0)</f>
        <v>1</v>
      </c>
      <c r="O6" s="10" t="s">
        <v>43</v>
      </c>
      <c r="P6" s="10">
        <f>COUNTIF($E$3:$E$17,"TÀI XẾ NGHỈ")+COUNTIF($G$3:$G$17,"TÀI XẾ NGHỈ")+COUNTIF($I$3:$I$17,"TÀI XẾ NGHỈ")+COUNTIF($E$19:$E$29,"TÀI XẾ NGHỈ")+COUNTIF($G$19:$G$29,"TÀI XẾ NGHỈ")+COUNTIF($I$19:$I$29,"TÀI XẾ NGHỈ")</f>
        <v>4</v>
      </c>
      <c r="Q6" s="11"/>
      <c r="R6" s="4"/>
      <c r="S6" s="4"/>
      <c r="T6" s="4"/>
      <c r="U6" s="4"/>
      <c r="V6" s="4"/>
      <c r="W6" s="4"/>
      <c r="X6" s="4"/>
      <c r="Y6" s="4"/>
      <c r="Z6" s="4"/>
    </row>
    <row r="7" ht="34.5" customHeight="1">
      <c r="A7" s="12">
        <v>5.0</v>
      </c>
      <c r="B7" s="13" t="s">
        <v>44</v>
      </c>
      <c r="C7" s="12" t="s">
        <v>32</v>
      </c>
      <c r="D7" s="15" t="s">
        <v>33</v>
      </c>
      <c r="E7" s="13" t="s">
        <v>30</v>
      </c>
      <c r="F7" s="14"/>
      <c r="G7" s="13"/>
      <c r="H7" s="14"/>
      <c r="I7" s="13"/>
      <c r="J7" s="4"/>
      <c r="K7" s="16" t="s">
        <v>23</v>
      </c>
      <c r="L7" s="13">
        <f t="shared" si="1"/>
        <v>0</v>
      </c>
      <c r="M7" s="17">
        <f t="shared" si="2"/>
        <v>0</v>
      </c>
      <c r="N7" s="18">
        <f t="array" ref="N7">IF(SUMPRODUCT(COUNTIF(E7,'DANH MỤC'!$B$2:$B$17))+SUMPRODUCT(COUNTIF(G7,'DANH MỤC'!$B$2:$B$17))+SUMPRODUCT(COUNTIF(I7,'DANH MỤC'!$B$2:$B$17))&gt;=1,1,0)</f>
        <v>1</v>
      </c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 ht="34.5" customHeight="1">
      <c r="A8" s="19">
        <v>6.0</v>
      </c>
      <c r="B8" s="20" t="s">
        <v>48</v>
      </c>
      <c r="C8" s="19" t="s">
        <v>49</v>
      </c>
      <c r="D8" s="14"/>
      <c r="E8" s="20"/>
      <c r="F8" s="14"/>
      <c r="G8" s="20"/>
      <c r="H8" s="14"/>
      <c r="I8" s="20"/>
      <c r="J8" s="4"/>
      <c r="K8" s="22" t="s">
        <v>51</v>
      </c>
      <c r="L8" s="20">
        <f t="shared" si="1"/>
        <v>0</v>
      </c>
      <c r="M8" s="23">
        <f t="shared" si="2"/>
        <v>0</v>
      </c>
      <c r="N8" s="18">
        <f t="array" ref="N8">IF(SUMPRODUCT(COUNTIF(E8,'DANH MỤC'!$B$2:$B$17))+SUMPRODUCT(COUNTIF(G8,'DANH MỤC'!$B$2:$B$17))+SUMPRODUCT(COUNTIF(I8,'DANH MỤC'!$B$2:$B$17))&gt;=1,1,0)</f>
        <v>0</v>
      </c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 ht="34.5" customHeight="1">
      <c r="A9" s="12">
        <v>7.0</v>
      </c>
      <c r="B9" s="13" t="s">
        <v>68</v>
      </c>
      <c r="C9" s="12" t="s">
        <v>49</v>
      </c>
      <c r="D9" s="14"/>
      <c r="E9" s="13"/>
      <c r="F9" s="14"/>
      <c r="G9" s="13"/>
      <c r="H9" s="14"/>
      <c r="I9" s="13"/>
      <c r="J9" s="4"/>
      <c r="K9" s="16" t="s">
        <v>47</v>
      </c>
      <c r="L9" s="13">
        <f t="shared" si="1"/>
        <v>0</v>
      </c>
      <c r="M9" s="17">
        <f t="shared" si="2"/>
        <v>0</v>
      </c>
      <c r="N9" s="18">
        <f t="array" ref="N9">IF(SUMPRODUCT(COUNTIF(E9,'DANH MỤC'!$B$2:$B$17))+SUMPRODUCT(COUNTIF(G9,'DANH MỤC'!$B$2:$B$17))+SUMPRODUCT(COUNTIF(I9,'DANH MỤC'!$B$2:$B$17))&gt;=1,1,0)</f>
        <v>0</v>
      </c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 ht="34.5" customHeight="1">
      <c r="A10" s="19">
        <v>8.0</v>
      </c>
      <c r="B10" s="20" t="s">
        <v>70</v>
      </c>
      <c r="C10" s="19"/>
      <c r="D10" s="14"/>
      <c r="E10" s="20" t="s">
        <v>43</v>
      </c>
      <c r="F10" s="14"/>
      <c r="G10" s="20"/>
      <c r="H10" s="14"/>
      <c r="I10" s="20"/>
      <c r="J10" s="4"/>
      <c r="K10" s="22" t="s">
        <v>58</v>
      </c>
      <c r="L10" s="20">
        <f t="shared" si="1"/>
        <v>0</v>
      </c>
      <c r="M10" s="23">
        <f t="shared" si="2"/>
        <v>0</v>
      </c>
      <c r="N10" s="18">
        <f t="array" ref="N10">IF(SUMPRODUCT(COUNTIF(E10,'DANH MỤC'!$B$2:$B$17))+SUMPRODUCT(COUNTIF(G10,'DANH MỤC'!$B$2:$B$17))+SUMPRODUCT(COUNTIF(I10,'DANH MỤC'!$B$2:$B$17))&gt;=1,1,0)</f>
        <v>0</v>
      </c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 ht="34.5" customHeight="1">
      <c r="A11" s="12">
        <v>9.0</v>
      </c>
      <c r="B11" s="13" t="s">
        <v>71</v>
      </c>
      <c r="C11" s="12" t="s">
        <v>32</v>
      </c>
      <c r="D11" s="15" t="s">
        <v>33</v>
      </c>
      <c r="E11" s="13" t="s">
        <v>30</v>
      </c>
      <c r="F11" s="14"/>
      <c r="G11" s="13"/>
      <c r="H11" s="14"/>
      <c r="I11" s="13"/>
      <c r="J11" s="4"/>
      <c r="K11" s="16" t="s">
        <v>59</v>
      </c>
      <c r="L11" s="13">
        <f t="shared" si="1"/>
        <v>0</v>
      </c>
      <c r="M11" s="17">
        <f t="shared" si="2"/>
        <v>0</v>
      </c>
      <c r="N11" s="18">
        <f t="array" ref="N11">IF(SUMPRODUCT(COUNTIF(E11,'DANH MỤC'!$B$2:$B$17))+SUMPRODUCT(COUNTIF(G11,'DANH MỤC'!$B$2:$B$17))+SUMPRODUCT(COUNTIF(I11,'DANH MỤC'!$B$2:$B$17))&gt;=1,1,0)</f>
        <v>1</v>
      </c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 ht="34.5" customHeight="1">
      <c r="A12" s="19">
        <v>10.0</v>
      </c>
      <c r="B12" s="20" t="s">
        <v>74</v>
      </c>
      <c r="C12" s="19" t="s">
        <v>32</v>
      </c>
      <c r="D12" s="15" t="s">
        <v>33</v>
      </c>
      <c r="E12" s="20" t="s">
        <v>30</v>
      </c>
      <c r="F12" s="14"/>
      <c r="G12" s="20"/>
      <c r="H12" s="14"/>
      <c r="I12" s="20"/>
      <c r="J12" s="4"/>
      <c r="K12" s="22" t="s">
        <v>60</v>
      </c>
      <c r="L12" s="20">
        <f t="shared" si="1"/>
        <v>0</v>
      </c>
      <c r="M12" s="23">
        <f t="shared" si="2"/>
        <v>0</v>
      </c>
      <c r="N12" s="18">
        <f t="array" ref="N12">IF(SUMPRODUCT(COUNTIF(E12,'DANH MỤC'!$B$2:$B$17))+SUMPRODUCT(COUNTIF(G12,'DANH MỤC'!$B$2:$B$17))+SUMPRODUCT(COUNTIF(I12,'DANH MỤC'!$B$2:$B$17))&gt;=1,1,0)</f>
        <v>1</v>
      </c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 ht="34.5" customHeight="1">
      <c r="A13" s="12">
        <v>11.0</v>
      </c>
      <c r="B13" s="13" t="s">
        <v>76</v>
      </c>
      <c r="C13" s="24" t="s">
        <v>77</v>
      </c>
      <c r="D13" s="15" t="s">
        <v>33</v>
      </c>
      <c r="E13" s="13" t="s">
        <v>30</v>
      </c>
      <c r="F13" s="15" t="s">
        <v>22</v>
      </c>
      <c r="G13" s="13" t="s">
        <v>24</v>
      </c>
      <c r="H13" s="14"/>
      <c r="I13" s="13"/>
      <c r="J13" s="4"/>
      <c r="K13" s="16" t="s">
        <v>61</v>
      </c>
      <c r="L13" s="13">
        <f t="shared" si="1"/>
        <v>0</v>
      </c>
      <c r="M13" s="17">
        <f t="shared" si="2"/>
        <v>0</v>
      </c>
      <c r="N13" s="18">
        <f t="array" ref="N13">IF(SUMPRODUCT(COUNTIF(E13,'DANH MỤC'!$B$2:$B$17))+SUMPRODUCT(COUNTIF(G13,'DANH MỤC'!$B$2:$B$17))+SUMPRODUCT(COUNTIF(I13,'DANH MỤC'!$B$2:$B$17))&gt;=1,1,0)</f>
        <v>1</v>
      </c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 ht="34.5" customHeight="1">
      <c r="A14" s="19">
        <v>12.0</v>
      </c>
      <c r="B14" s="20" t="s">
        <v>78</v>
      </c>
      <c r="C14" s="19" t="s">
        <v>32</v>
      </c>
      <c r="D14" s="15" t="s">
        <v>33</v>
      </c>
      <c r="E14" s="20" t="s">
        <v>30</v>
      </c>
      <c r="F14" s="14"/>
      <c r="G14" s="20"/>
      <c r="H14" s="14"/>
      <c r="I14" s="20"/>
      <c r="J14" s="4"/>
      <c r="K14" s="22" t="s">
        <v>62</v>
      </c>
      <c r="L14" s="20">
        <f t="shared" si="1"/>
        <v>0</v>
      </c>
      <c r="M14" s="23">
        <f t="shared" si="2"/>
        <v>0</v>
      </c>
      <c r="N14" s="18">
        <f t="array" ref="N14">IF(SUMPRODUCT(COUNTIF(E14,'DANH MỤC'!$B$2:$B$17))+SUMPRODUCT(COUNTIF(G14,'DANH MỤC'!$B$2:$B$17))+SUMPRODUCT(COUNTIF(I14,'DANH MỤC'!$B$2:$B$17))&gt;=1,1,0)</f>
        <v>1</v>
      </c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 ht="34.5" customHeight="1">
      <c r="A15" s="12">
        <v>13.0</v>
      </c>
      <c r="B15" s="13" t="s">
        <v>80</v>
      </c>
      <c r="C15" s="24" t="s">
        <v>81</v>
      </c>
      <c r="D15" s="14" t="s">
        <v>22</v>
      </c>
      <c r="E15" s="13" t="s">
        <v>25</v>
      </c>
      <c r="F15" s="15" t="s">
        <v>22</v>
      </c>
      <c r="G15" s="13" t="s">
        <v>24</v>
      </c>
      <c r="H15" s="14"/>
      <c r="I15" s="13"/>
      <c r="J15" s="4"/>
      <c r="K15" s="16" t="s">
        <v>63</v>
      </c>
      <c r="L15" s="13">
        <f t="shared" si="1"/>
        <v>0</v>
      </c>
      <c r="M15" s="17">
        <f t="shared" si="2"/>
        <v>0</v>
      </c>
      <c r="N15" s="18">
        <f t="array" ref="N15">IF(SUMPRODUCT(COUNTIF(E15,'DANH MỤC'!$B$2:$B$17))+SUMPRODUCT(COUNTIF(G15,'DANH MỤC'!$B$2:$B$17))+SUMPRODUCT(COUNTIF(I15,'DANH MỤC'!$B$2:$B$17))&gt;=1,1,0)</f>
        <v>1</v>
      </c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 ht="34.5" customHeight="1">
      <c r="A16" s="19">
        <v>14.0</v>
      </c>
      <c r="B16" s="20" t="s">
        <v>83</v>
      </c>
      <c r="C16" s="19" t="s">
        <v>21</v>
      </c>
      <c r="D16" s="15" t="s">
        <v>22</v>
      </c>
      <c r="E16" s="20" t="s">
        <v>24</v>
      </c>
      <c r="F16" s="14"/>
      <c r="G16" s="20"/>
      <c r="H16" s="14"/>
      <c r="I16" s="20"/>
      <c r="J16" s="4"/>
      <c r="K16" s="22" t="s">
        <v>30</v>
      </c>
      <c r="L16" s="20">
        <f t="shared" si="1"/>
        <v>7</v>
      </c>
      <c r="M16" s="23">
        <f t="shared" si="2"/>
        <v>0.35</v>
      </c>
      <c r="N16" s="18">
        <f t="array" ref="N16">IF(SUMPRODUCT(COUNTIF(E16,'DANH MỤC'!$B$2:$B$17))+SUMPRODUCT(COUNTIF(G16,'DANH MỤC'!$B$2:$B$17))+SUMPRODUCT(COUNTIF(I16,'DANH MỤC'!$B$2:$B$17))&gt;=1,1,0)</f>
        <v>1</v>
      </c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 ht="34.5" customHeight="1">
      <c r="A17" s="12">
        <v>15.0</v>
      </c>
      <c r="B17" s="13" t="s">
        <v>85</v>
      </c>
      <c r="C17" s="12" t="s">
        <v>21</v>
      </c>
      <c r="D17" s="15" t="s">
        <v>22</v>
      </c>
      <c r="E17" s="13" t="s">
        <v>24</v>
      </c>
      <c r="F17" s="14"/>
      <c r="G17" s="13"/>
      <c r="H17" s="14"/>
      <c r="I17" s="13"/>
      <c r="J17" s="4"/>
      <c r="K17" s="16" t="s">
        <v>64</v>
      </c>
      <c r="L17" s="13">
        <f t="shared" si="1"/>
        <v>0</v>
      </c>
      <c r="M17" s="17">
        <f t="shared" si="2"/>
        <v>0</v>
      </c>
      <c r="N17" s="18">
        <f t="array" ref="N17">IF(SUMPRODUCT(COUNTIF(E17,'DANH MỤC'!$B$2:$B$17))+SUMPRODUCT(COUNTIF(G17,'DANH MỤC'!$B$2:$B$17))+SUMPRODUCT(COUNTIF(I17,'DANH MỤC'!$B$2:$B$17))&gt;=1,1,0)</f>
        <v>1</v>
      </c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 ht="34.5" customHeight="1">
      <c r="A18" s="47" t="s">
        <v>90</v>
      </c>
      <c r="B18" s="2"/>
      <c r="C18" s="2"/>
      <c r="D18" s="2"/>
      <c r="E18" s="2"/>
      <c r="F18" s="2"/>
      <c r="G18" s="2"/>
      <c r="H18" s="2"/>
      <c r="I18" s="3"/>
      <c r="J18" s="4"/>
      <c r="K18" s="22" t="s">
        <v>24</v>
      </c>
      <c r="L18" s="20">
        <f t="shared" si="1"/>
        <v>9</v>
      </c>
      <c r="M18" s="23">
        <f t="shared" si="2"/>
        <v>0.45</v>
      </c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 ht="34.5" customHeight="1">
      <c r="A19" s="12">
        <v>1.0</v>
      </c>
      <c r="B19" s="13" t="s">
        <v>87</v>
      </c>
      <c r="C19" s="12" t="s">
        <v>21</v>
      </c>
      <c r="D19" s="15" t="s">
        <v>22</v>
      </c>
      <c r="E19" s="13" t="s">
        <v>24</v>
      </c>
      <c r="F19" s="14"/>
      <c r="G19" s="13"/>
      <c r="H19" s="14"/>
      <c r="I19" s="13"/>
      <c r="J19" s="4"/>
      <c r="K19" s="16" t="s">
        <v>89</v>
      </c>
      <c r="L19" s="13">
        <f t="shared" si="1"/>
        <v>0</v>
      </c>
      <c r="M19" s="17">
        <f t="shared" si="2"/>
        <v>0</v>
      </c>
      <c r="N19" s="18">
        <f t="array" ref="N19">IF(SUMPRODUCT(COUNTIF(E19,'DANH MỤC'!$B$2:$B$17))+SUMPRODUCT(COUNTIF(G19,'DANH MỤC'!$B$2:$B$17))+SUMPRODUCT(COUNTIF(I19,'DANH MỤC'!$B$2:$B$17))&gt;=1,1,0)</f>
        <v>1</v>
      </c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 ht="34.5" customHeight="1">
      <c r="A20" s="19">
        <v>2.0</v>
      </c>
      <c r="B20" s="20" t="s">
        <v>94</v>
      </c>
      <c r="C20" s="19"/>
      <c r="D20" s="14"/>
      <c r="E20" s="48" t="s">
        <v>26</v>
      </c>
      <c r="F20" s="14"/>
      <c r="G20" s="20"/>
      <c r="H20" s="14"/>
      <c r="I20" s="20"/>
      <c r="J20" s="4"/>
      <c r="K20" s="4"/>
      <c r="L20" s="4"/>
      <c r="M20" s="4"/>
      <c r="N20" s="18">
        <f t="array" ref="N20">IF(SUMPRODUCT(COUNTIF(E20,'DANH MỤC'!$B$2:$B$17))+SUMPRODUCT(COUNTIF(G20,'DANH MỤC'!$B$2:$B$17))+SUMPRODUCT(COUNTIF(I20,'DANH MỤC'!$B$2:$B$17))&gt;=1,1,0)</f>
        <v>0</v>
      </c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 ht="34.5" customHeight="1">
      <c r="A21" s="12">
        <v>3.0</v>
      </c>
      <c r="B21" s="13" t="s">
        <v>95</v>
      </c>
      <c r="C21" s="12" t="s">
        <v>36</v>
      </c>
      <c r="D21" s="15" t="s">
        <v>22</v>
      </c>
      <c r="E21" s="13" t="s">
        <v>25</v>
      </c>
      <c r="F21" s="14"/>
      <c r="G21" s="13"/>
      <c r="H21" s="14"/>
      <c r="I21" s="13"/>
      <c r="J21" s="4"/>
      <c r="K21" s="49" t="s">
        <v>96</v>
      </c>
      <c r="L21" s="2"/>
      <c r="M21" s="26"/>
      <c r="N21" s="18">
        <f t="array" ref="N21">IF(SUMPRODUCT(COUNTIF(E21,'DANH MỤC'!$B$2:$B$17))+SUMPRODUCT(COUNTIF(G21,'DANH MỤC'!$B$2:$B$17))+SUMPRODUCT(COUNTIF(I21,'DANH MỤC'!$B$2:$B$17))&gt;=1,1,0)</f>
        <v>1</v>
      </c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 ht="34.5" customHeight="1">
      <c r="A22" s="19">
        <v>4.0</v>
      </c>
      <c r="B22" s="20" t="s">
        <v>97</v>
      </c>
      <c r="C22" s="19" t="s">
        <v>21</v>
      </c>
      <c r="D22" s="15" t="s">
        <v>22</v>
      </c>
      <c r="E22" s="20" t="s">
        <v>24</v>
      </c>
      <c r="F22" s="14"/>
      <c r="G22" s="20"/>
      <c r="H22" s="14"/>
      <c r="I22" s="20"/>
      <c r="J22" s="4"/>
      <c r="K22" s="50">
        <f>SUM(L3:L18)</f>
        <v>20</v>
      </c>
      <c r="L22" s="51"/>
      <c r="M22" s="52"/>
      <c r="N22" s="18">
        <f t="array" ref="N22">IF(SUMPRODUCT(COUNTIF(E22,'DANH MỤC'!$B$2:$B$17))+SUMPRODUCT(COUNTIF(G22,'DANH MỤC'!$B$2:$B$17))+SUMPRODUCT(COUNTIF(I22,'DANH MỤC'!$B$2:$B$17))&gt;=1,1,0)</f>
        <v>1</v>
      </c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 ht="34.5" customHeight="1">
      <c r="A23" s="12">
        <v>5.0</v>
      </c>
      <c r="B23" s="13" t="s">
        <v>98</v>
      </c>
      <c r="C23" s="12" t="s">
        <v>21</v>
      </c>
      <c r="D23" s="15" t="s">
        <v>22</v>
      </c>
      <c r="E23" s="13" t="s">
        <v>24</v>
      </c>
      <c r="F23" s="14"/>
      <c r="G23" s="13"/>
      <c r="H23" s="14"/>
      <c r="I23" s="13"/>
      <c r="J23" s="4"/>
      <c r="K23" s="53"/>
      <c r="L23" s="54"/>
      <c r="M23" s="55"/>
      <c r="N23" s="18">
        <f t="array" ref="N23">IF(SUMPRODUCT(COUNTIF(E23,'DANH MỤC'!$B$2:$B$17))+SUMPRODUCT(COUNTIF(G23,'DANH MỤC'!$B$2:$B$17))+SUMPRODUCT(COUNTIF(I23,'DANH MỤC'!$B$2:$B$17))&gt;=1,1,0)</f>
        <v>1</v>
      </c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 ht="34.5" customHeight="1">
      <c r="A24" s="19">
        <v>6.0</v>
      </c>
      <c r="B24" s="20" t="s">
        <v>101</v>
      </c>
      <c r="C24" s="19" t="s">
        <v>21</v>
      </c>
      <c r="D24" s="15" t="s">
        <v>22</v>
      </c>
      <c r="E24" s="20" t="s">
        <v>24</v>
      </c>
      <c r="F24" s="14"/>
      <c r="G24" s="20"/>
      <c r="H24" s="14"/>
      <c r="I24" s="20"/>
      <c r="J24" s="4"/>
      <c r="K24" s="9" t="s">
        <v>102</v>
      </c>
      <c r="L24" s="9" t="s">
        <v>103</v>
      </c>
      <c r="M24" s="56" t="s">
        <v>17</v>
      </c>
      <c r="N24" s="18">
        <f t="array" ref="N24">IF(SUMPRODUCT(COUNTIF(E24,'DANH MỤC'!$B$2:$B$17))+SUMPRODUCT(COUNTIF(G24,'DANH MỤC'!$B$2:$B$17))+SUMPRODUCT(COUNTIF(I24,'DANH MỤC'!$B$2:$B$17))&gt;=1,1,0)</f>
        <v>1</v>
      </c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 ht="34.5" customHeight="1">
      <c r="A25" s="12">
        <v>7.0</v>
      </c>
      <c r="B25" s="13" t="s">
        <v>105</v>
      </c>
      <c r="C25" s="12"/>
      <c r="D25" s="14"/>
      <c r="E25" s="13" t="s">
        <v>43</v>
      </c>
      <c r="F25" s="14"/>
      <c r="G25" s="13"/>
      <c r="H25" s="14"/>
      <c r="I25" s="13"/>
      <c r="J25" s="4"/>
      <c r="K25" s="57" t="s">
        <v>26</v>
      </c>
      <c r="L25" s="13">
        <f t="shared" ref="L25:L28" si="3">COUNTIF($E$3:$E$17,K25)+COUNTIF($G$3:$G$17,K25)+COUNTIF($I$3:$I$17,K25)+COUNTIF($E$19:$E$29,K25)+COUNTIF($G$19:$G$29,K25)+COUNTIF($I$19:$I$29,K25)</f>
        <v>1</v>
      </c>
      <c r="M25" s="58">
        <f t="shared" ref="M25:M29" si="4">IF(SUM($L$25:$L$29)=0,0,L25/SUM($L$25:$L$29))</f>
        <v>0.04</v>
      </c>
      <c r="N25" s="18">
        <f t="array" ref="N25">IF(SUMPRODUCT(COUNTIF(E25,'DANH MỤC'!$B$2:$B$17))+SUMPRODUCT(COUNTIF(G25,'DANH MỤC'!$B$2:$B$17))+SUMPRODUCT(COUNTIF(I25,'DANH MỤC'!$B$2:$B$17))&gt;=1,1,0)</f>
        <v>0</v>
      </c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 ht="34.5" customHeight="1">
      <c r="A26" s="19">
        <v>8.0</v>
      </c>
      <c r="B26" s="20" t="s">
        <v>106</v>
      </c>
      <c r="C26" s="19"/>
      <c r="D26" s="14"/>
      <c r="E26" s="20" t="s">
        <v>43</v>
      </c>
      <c r="F26" s="14"/>
      <c r="G26" s="20"/>
      <c r="H26" s="14"/>
      <c r="I26" s="20"/>
      <c r="J26" s="4"/>
      <c r="K26" s="59" t="s">
        <v>34</v>
      </c>
      <c r="L26" s="13">
        <f t="shared" si="3"/>
        <v>0</v>
      </c>
      <c r="M26" s="58">
        <f t="shared" si="4"/>
        <v>0</v>
      </c>
      <c r="N26" s="18">
        <f t="array" ref="N26">IF(SUMPRODUCT(COUNTIF(E26,'DANH MỤC'!$B$2:$B$17))+SUMPRODUCT(COUNTIF(G26,'DANH MỤC'!$B$2:$B$17))+SUMPRODUCT(COUNTIF(I26,'DANH MỤC'!$B$2:$B$17))&gt;=1,1,0)</f>
        <v>0</v>
      </c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 ht="34.5" customHeight="1">
      <c r="A27" s="12">
        <v>9.0</v>
      </c>
      <c r="B27" s="13" t="s">
        <v>107</v>
      </c>
      <c r="C27" s="12"/>
      <c r="D27" s="14"/>
      <c r="E27" s="13" t="s">
        <v>43</v>
      </c>
      <c r="F27" s="14"/>
      <c r="G27" s="13"/>
      <c r="H27" s="14"/>
      <c r="I27" s="13"/>
      <c r="J27" s="4"/>
      <c r="K27" s="60" t="s">
        <v>40</v>
      </c>
      <c r="L27" s="13">
        <f t="shared" si="3"/>
        <v>0</v>
      </c>
      <c r="M27" s="58">
        <f t="shared" si="4"/>
        <v>0</v>
      </c>
      <c r="N27" s="18">
        <f t="array" ref="N27">IF(SUMPRODUCT(COUNTIF(E27,'DANH MỤC'!$B$2:$B$17))+SUMPRODUCT(COUNTIF(G27,'DANH MỤC'!$B$2:$B$17))+SUMPRODUCT(COUNTIF(I27,'DANH MỤC'!$B$2:$B$17))&gt;=1,1,0)</f>
        <v>0</v>
      </c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 ht="34.5" customHeight="1">
      <c r="A28" s="19">
        <v>10.0</v>
      </c>
      <c r="B28" s="20" t="s">
        <v>108</v>
      </c>
      <c r="C28" s="19" t="s">
        <v>36</v>
      </c>
      <c r="D28" s="15" t="s">
        <v>22</v>
      </c>
      <c r="E28" s="20" t="s">
        <v>25</v>
      </c>
      <c r="F28" s="14"/>
      <c r="G28" s="20"/>
      <c r="H28" s="14"/>
      <c r="I28" s="20"/>
      <c r="J28" s="4"/>
      <c r="K28" s="61" t="s">
        <v>43</v>
      </c>
      <c r="L28" s="13">
        <f t="shared" si="3"/>
        <v>4</v>
      </c>
      <c r="M28" s="58">
        <f t="shared" si="4"/>
        <v>0.16</v>
      </c>
      <c r="N28" s="18">
        <f t="array" ref="N28">IF(SUMPRODUCT(COUNTIF(E28,'DANH MỤC'!$B$2:$B$17))+SUMPRODUCT(COUNTIF(G28,'DANH MỤC'!$B$2:$B$17))+SUMPRODUCT(COUNTIF(I28,'DANH MỤC'!$B$2:$B$17))&gt;=1,1,0)</f>
        <v>1</v>
      </c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 ht="34.5" customHeight="1">
      <c r="A29" s="12"/>
      <c r="B29" s="13"/>
      <c r="C29" s="12"/>
      <c r="D29" s="10"/>
      <c r="E29" s="13"/>
      <c r="F29" s="10"/>
      <c r="G29" s="13"/>
      <c r="H29" s="10"/>
      <c r="I29" s="13"/>
      <c r="J29" s="4"/>
      <c r="K29" s="62" t="s">
        <v>18</v>
      </c>
      <c r="L29" s="63">
        <f>P2</f>
        <v>20</v>
      </c>
      <c r="M29" s="64">
        <f t="shared" si="4"/>
        <v>0.8</v>
      </c>
      <c r="N29" s="18">
        <f t="array" ref="N29">IF(SUMPRODUCT(COUNTIF(E29,'DANH MỤC'!$B$2:$B$17))+SUMPRODUCT(COUNTIF(G29,'DANH MỤC'!$B$2:$B$17))+SUMPRODUCT(COUNTIF(I29,'DANH MỤC'!$B$2:$B$17))&gt;=1,1,0)</f>
        <v>0</v>
      </c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 ht="15.75" customHeight="1">
      <c r="A30" s="4"/>
      <c r="B30" s="4"/>
      <c r="C30" s="4"/>
      <c r="D30" s="4"/>
      <c r="E30" s="4"/>
      <c r="F30" s="4"/>
      <c r="G30" s="4"/>
      <c r="H30" s="4"/>
      <c r="I30" s="4"/>
      <c r="J30" s="4"/>
      <c r="K30" s="65" t="s">
        <v>110</v>
      </c>
      <c r="L30" s="66">
        <f>MAX(0,COUNTA($B$3:$B$29)-SUM($L$25:$L$29))</f>
        <v>0</v>
      </c>
      <c r="M30" s="67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 ht="29.25" customHeight="1">
      <c r="A31" s="68" t="s">
        <v>111</v>
      </c>
      <c r="B31" s="2"/>
      <c r="C31" s="2"/>
      <c r="D31" s="2"/>
      <c r="E31" s="2"/>
      <c r="F31" s="2"/>
      <c r="G31" s="2"/>
      <c r="H31" s="2"/>
      <c r="I31" s="3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 ht="18.75" customHeight="1">
      <c r="A32" s="9" t="s">
        <v>6</v>
      </c>
      <c r="B32" s="9" t="s">
        <v>7</v>
      </c>
      <c r="C32" s="9" t="s">
        <v>8</v>
      </c>
      <c r="D32" s="9" t="s">
        <v>112</v>
      </c>
      <c r="E32" s="9" t="s">
        <v>15</v>
      </c>
      <c r="F32" s="9" t="s">
        <v>113</v>
      </c>
      <c r="G32" s="69" t="s">
        <v>114</v>
      </c>
      <c r="H32" s="2"/>
      <c r="I32" s="26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 ht="21.0" customHeight="1">
      <c r="A33" s="12">
        <v>1.0</v>
      </c>
      <c r="B33" s="13"/>
      <c r="C33" s="12"/>
      <c r="D33" s="10"/>
      <c r="E33" s="13"/>
      <c r="F33" s="13"/>
      <c r="G33" s="70"/>
      <c r="H33" s="70"/>
      <c r="I33" s="70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 ht="21.0" customHeight="1">
      <c r="A34" s="71">
        <v>2.0</v>
      </c>
      <c r="B34" s="72"/>
      <c r="C34" s="71"/>
      <c r="D34" s="73"/>
      <c r="E34" s="72"/>
      <c r="F34" s="72"/>
      <c r="G34" s="75"/>
      <c r="H34" s="75"/>
      <c r="I34" s="75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 ht="21.0" customHeight="1">
      <c r="A35" s="12">
        <v>3.0</v>
      </c>
      <c r="B35" s="13"/>
      <c r="C35" s="12"/>
      <c r="D35" s="10"/>
      <c r="E35" s="13"/>
      <c r="F35" s="13"/>
      <c r="G35" s="70"/>
      <c r="H35" s="70"/>
      <c r="I35" s="70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 ht="21.0" customHeight="1">
      <c r="A36" s="71">
        <v>4.0</v>
      </c>
      <c r="B36" s="72"/>
      <c r="C36" s="71"/>
      <c r="D36" s="73"/>
      <c r="E36" s="72"/>
      <c r="F36" s="72"/>
      <c r="G36" s="75"/>
      <c r="H36" s="75"/>
      <c r="I36" s="75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 ht="21.0" customHeight="1">
      <c r="A37" s="12">
        <v>5.0</v>
      </c>
      <c r="B37" s="13"/>
      <c r="C37" s="12"/>
      <c r="D37" s="10"/>
      <c r="E37" s="13"/>
      <c r="F37" s="13"/>
      <c r="G37" s="70"/>
      <c r="H37" s="70"/>
      <c r="I37" s="70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 ht="21.0" customHeight="1">
      <c r="A38" s="71">
        <v>6.0</v>
      </c>
      <c r="B38" s="72"/>
      <c r="C38" s="71"/>
      <c r="D38" s="73"/>
      <c r="E38" s="72"/>
      <c r="F38" s="72"/>
      <c r="G38" s="75"/>
      <c r="H38" s="75"/>
      <c r="I38" s="75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 ht="21.0" customHeight="1">
      <c r="A39" s="12">
        <v>7.0</v>
      </c>
      <c r="B39" s="13"/>
      <c r="C39" s="12"/>
      <c r="D39" s="10"/>
      <c r="E39" s="13"/>
      <c r="F39" s="13"/>
      <c r="G39" s="70"/>
      <c r="H39" s="70"/>
      <c r="I39" s="70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 ht="21.0" customHeight="1">
      <c r="A40" s="71">
        <v>8.0</v>
      </c>
      <c r="B40" s="72"/>
      <c r="C40" s="71"/>
      <c r="D40" s="73"/>
      <c r="E40" s="72"/>
      <c r="F40" s="72"/>
      <c r="G40" s="75"/>
      <c r="H40" s="75"/>
      <c r="I40" s="75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 ht="15.0" customHeight="1">
      <c r="A41" s="76" t="s">
        <v>116</v>
      </c>
      <c r="B41" s="2"/>
      <c r="C41" s="2"/>
      <c r="D41" s="2"/>
      <c r="E41" s="3"/>
      <c r="F41" s="77">
        <f>SUM(F33:F40)</f>
        <v>0</v>
      </c>
      <c r="G41" s="78"/>
      <c r="H41" s="78"/>
      <c r="I41" s="78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 ht="15.75" customHeight="1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 ht="15.75" customHeight="1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 ht="15.75" customHeight="1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 ht="15.75" customHeight="1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 ht="15.75" customHeight="1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 ht="15.75" customHeight="1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 ht="15.75" customHeight="1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 ht="15.75" customHeight="1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 ht="15.75" customHeight="1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 ht="15.75" customHeight="1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 ht="15.75" customHeight="1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 ht="15.75" customHeight="1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 ht="15.75" customHeight="1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 ht="15.75" customHeight="1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 ht="15.75" customHeight="1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 ht="15.75" customHeight="1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 ht="15.75" customHeight="1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 ht="15.75" customHeight="1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 ht="15.75" customHeight="1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 ht="15.75" customHeight="1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 ht="15.75" customHeight="1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 ht="15.75" customHeight="1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 ht="15.75" customHeight="1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 ht="15.75" customHeight="1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 ht="15.75" customHeight="1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 ht="15.75" customHeight="1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 ht="15.75" customHeight="1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 ht="15.75" customHeight="1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 ht="15.75" customHeight="1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 ht="15.75" customHeight="1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 ht="15.75" customHeight="1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 ht="15.75" customHeight="1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 ht="15.75" customHeight="1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 ht="15.75" customHeight="1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 ht="15.75" customHeight="1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 ht="15.75" customHeight="1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 ht="15.75" customHeight="1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 ht="15.75" customHeight="1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 ht="15.75" customHeight="1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 ht="15.75" customHeight="1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 ht="15.75" customHeight="1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 ht="15.75" customHeight="1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 ht="15.75" customHeight="1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 ht="15.75" customHeight="1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 ht="15.75" customHeight="1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 ht="15.75" customHeight="1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 ht="15.75" customHeight="1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 ht="15.75" customHeight="1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 ht="15.75" customHeight="1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 ht="15.75" customHeight="1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 ht="15.75" customHeight="1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 ht="15.75" customHeight="1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 ht="15.75" customHeight="1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 ht="15.75" customHeight="1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 ht="15.75" customHeight="1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 ht="15.75" customHeight="1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 ht="15.75" customHeight="1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 ht="15.75" customHeight="1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 ht="15.75" customHeight="1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 ht="15.75" customHeight="1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 ht="15.75" customHeight="1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 ht="15.75" customHeight="1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 ht="15.75" customHeight="1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 ht="15.75" customHeight="1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 ht="15.75" customHeight="1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 ht="15.75" customHeight="1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 ht="15.75" customHeight="1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 ht="15.75" customHeight="1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 ht="15.75" customHeight="1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 ht="15.75" customHeight="1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 ht="15.75" customHeight="1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 ht="15.75" customHeight="1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 ht="15.75" customHeight="1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 ht="15.75" customHeight="1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 ht="15.75" customHeight="1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 ht="15.75" customHeight="1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 ht="15.75" customHeight="1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 ht="15.75" customHeight="1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 ht="15.75" customHeight="1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 ht="15.75" customHeight="1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 ht="15.75" customHeight="1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 ht="15.75" customHeight="1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 ht="15.75" customHeight="1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 ht="15.75" customHeight="1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 ht="15.75" customHeight="1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 ht="15.75" customHeight="1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 ht="15.75" customHeight="1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 ht="15.75" customHeight="1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 ht="15.75" customHeight="1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 ht="15.75" customHeight="1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 ht="15.75" customHeight="1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 ht="15.75" customHeight="1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 ht="15.75" customHeight="1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 ht="15.75" customHeight="1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 ht="15.75" customHeight="1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 ht="15.75" customHeight="1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 ht="15.75" customHeight="1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 ht="15.75" customHeight="1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 ht="15.75" customHeight="1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 ht="15.75" customHeight="1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 ht="15.75" customHeight="1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 ht="15.75" customHeight="1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 ht="15.75" customHeight="1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 ht="15.75" customHeight="1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 ht="15.75" customHeight="1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 ht="15.75" customHeight="1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 ht="15.75" customHeight="1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 ht="15.75" customHeight="1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 ht="15.75" customHeight="1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 ht="15.75" customHeight="1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 ht="15.75" customHeight="1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 ht="15.75" customHeight="1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 ht="15.75" customHeight="1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 ht="15.75" customHeight="1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 ht="15.75" customHeight="1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 ht="15.75" customHeight="1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 ht="15.75" customHeight="1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 ht="15.75" customHeight="1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 ht="15.75" customHeight="1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 ht="15.75" customHeight="1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 ht="15.75" customHeight="1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 ht="15.75" customHeight="1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 ht="15.75" customHeight="1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 ht="15.75" customHeight="1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 ht="15.75" customHeight="1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 ht="15.75" customHeight="1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 ht="15.75" customHeight="1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 ht="15.75" customHeight="1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 ht="15.75" customHeight="1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 ht="15.75" customHeight="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 ht="15.75" customHeight="1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 ht="15.75" customHeight="1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 ht="15.75" customHeight="1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 ht="15.75" customHeight="1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 ht="15.75" customHeight="1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 ht="15.75" customHeight="1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 ht="15.75" customHeight="1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 ht="15.75" customHeight="1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 ht="15.75" customHeight="1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 ht="15.75" customHeight="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 ht="15.75" customHeight="1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 ht="15.75" customHeight="1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 ht="15.75" customHeight="1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 ht="15.75" customHeight="1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 ht="15.75" customHeight="1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 ht="15.75" customHeight="1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 ht="15.75" customHeight="1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 ht="15.75" customHeight="1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 ht="15.75" customHeight="1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 ht="15.75" customHeight="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 ht="15.75" customHeight="1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 ht="15.75" customHeight="1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 ht="15.75" customHeight="1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 ht="15.75" customHeight="1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 ht="15.75" customHeight="1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 ht="15.75" customHeight="1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 ht="15.75" customHeight="1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 ht="15.75" customHeight="1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 ht="15.75" customHeight="1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 ht="15.75" customHeight="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 ht="15.75" customHeight="1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 ht="15.75" customHeight="1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 ht="15.75" customHeight="1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 ht="15.75" customHeight="1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 ht="15.75" customHeight="1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 ht="15.75" customHeight="1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 ht="15.75" customHeight="1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 ht="15.75" customHeight="1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 ht="15.75" customHeight="1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 ht="15.75" customHeight="1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 ht="15.75" customHeight="1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 ht="15.75" customHeight="1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 ht="15.75" customHeight="1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 ht="15.75" customHeight="1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 ht="15.75" customHeight="1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 ht="15.75" customHeight="1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 ht="15.75" customHeight="1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 ht="15.75" customHeight="1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 ht="15.75" customHeight="1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 ht="15.75" customHeight="1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 ht="15.75" customHeight="1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 ht="15.75" customHeight="1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 ht="15.75" customHeight="1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 ht="15.75" customHeight="1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 ht="15.75" customHeight="1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 ht="15.75" customHeight="1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 ht="15.75" customHeight="1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 ht="15.75" customHeight="1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 ht="15.75" customHeight="1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 ht="15.75" customHeight="1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 ht="15.75" customHeight="1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 ht="15.75" customHeight="1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 ht="15.75" customHeight="1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 ht="15.75" customHeight="1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 ht="15.75" customHeight="1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 ht="15.75" customHeight="1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 ht="15.75" customHeight="1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 ht="15.75" customHeight="1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 ht="15.75" customHeight="1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 ht="15.75" customHeight="1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 ht="15.75" customHeight="1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 ht="15.75" customHeight="1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 ht="15.75" customHeight="1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 ht="15.75" customHeight="1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 ht="15.75" customHeight="1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r="247" ht="15.75" customHeight="1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r="248" ht="15.75" customHeight="1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</row>
    <row r="249" ht="15.75" customHeight="1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 ht="15.75" customHeight="1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</row>
    <row r="251" ht="15.75" customHeight="1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</row>
    <row r="252" ht="15.75" customHeight="1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 ht="15.75" customHeight="1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</row>
    <row r="254" ht="15.75" customHeight="1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</row>
    <row r="255" ht="15.75" customHeight="1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</row>
    <row r="256" ht="15.75" customHeight="1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</row>
    <row r="257" ht="15.75" customHeight="1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</row>
    <row r="258" ht="15.75" customHeight="1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</row>
    <row r="259" ht="15.75" customHeight="1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</row>
    <row r="260" ht="15.75" customHeight="1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</row>
    <row r="261" ht="15.75" customHeight="1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</row>
    <row r="262" ht="15.75" customHeight="1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</row>
    <row r="263" ht="15.75" customHeight="1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</row>
    <row r="264" ht="15.75" customHeight="1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</row>
    <row r="265" ht="15.75" customHeight="1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</row>
    <row r="266" ht="15.75" customHeight="1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</row>
    <row r="267" ht="15.75" customHeight="1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</row>
    <row r="268" ht="15.75" customHeight="1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</row>
    <row r="269" ht="15.75" customHeight="1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</row>
    <row r="270" ht="15.75" customHeight="1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</row>
    <row r="271" ht="15.75" customHeight="1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</row>
    <row r="272" ht="15.75" customHeight="1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</row>
    <row r="273" ht="15.75" customHeight="1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</row>
    <row r="274" ht="15.75" customHeight="1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</row>
    <row r="275" ht="15.75" customHeight="1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</row>
    <row r="276" ht="15.75" customHeight="1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</row>
    <row r="277" ht="15.75" customHeight="1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</row>
    <row r="278" ht="15.75" customHeight="1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</row>
    <row r="279" ht="15.75" customHeight="1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</row>
    <row r="280" ht="15.75" customHeight="1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</row>
    <row r="281" ht="15.75" customHeight="1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</row>
    <row r="282" ht="15.75" customHeight="1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</row>
    <row r="283" ht="15.75" customHeight="1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</row>
    <row r="284" ht="15.75" customHeight="1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</row>
    <row r="285" ht="15.75" customHeight="1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</row>
    <row r="286" ht="15.75" customHeight="1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</row>
    <row r="287" ht="15.75" customHeight="1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</row>
    <row r="288" ht="15.75" customHeight="1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</row>
    <row r="289" ht="15.75" customHeight="1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</row>
    <row r="290" ht="15.75" customHeight="1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</row>
    <row r="291" ht="15.75" customHeight="1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</row>
    <row r="292" ht="15.75" customHeight="1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</row>
    <row r="293" ht="15.75" customHeight="1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</row>
    <row r="294" ht="15.75" customHeight="1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</row>
    <row r="295" ht="15.75" customHeight="1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</row>
    <row r="296" ht="15.75" customHeight="1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</row>
    <row r="297" ht="15.75" customHeight="1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</row>
    <row r="298" ht="15.75" customHeight="1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</row>
    <row r="299" ht="15.75" customHeight="1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</row>
    <row r="300" ht="15.75" customHeight="1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</row>
    <row r="301" ht="15.75" customHeight="1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</row>
    <row r="302" ht="15.75" customHeight="1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</row>
    <row r="303" ht="15.75" customHeight="1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</row>
    <row r="304" ht="15.75" customHeight="1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</row>
    <row r="305" ht="15.75" customHeight="1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</row>
    <row r="306" ht="15.75" customHeight="1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</row>
    <row r="307" ht="15.75" customHeight="1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</row>
    <row r="308" ht="15.75" customHeight="1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</row>
    <row r="309" ht="15.75" customHeight="1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</row>
    <row r="310" ht="15.75" customHeight="1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</row>
    <row r="311" ht="15.75" customHeight="1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</row>
    <row r="312" ht="15.75" customHeight="1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</row>
    <row r="313" ht="15.75" customHeight="1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</row>
    <row r="314" ht="15.75" customHeight="1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</row>
    <row r="315" ht="15.75" customHeight="1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</row>
    <row r="316" ht="15.75" customHeight="1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</row>
    <row r="317" ht="15.75" customHeight="1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</row>
    <row r="318" ht="15.75" customHeight="1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</row>
    <row r="319" ht="15.75" customHeight="1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</row>
    <row r="320" ht="15.75" customHeight="1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</row>
    <row r="321" ht="15.75" customHeight="1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</row>
    <row r="322" ht="15.75" customHeight="1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</row>
    <row r="323" ht="15.75" customHeight="1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</row>
    <row r="324" ht="15.75" customHeight="1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</row>
    <row r="325" ht="15.75" customHeight="1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</row>
    <row r="326" ht="15.75" customHeight="1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</row>
    <row r="327" ht="15.75" customHeight="1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</row>
    <row r="328" ht="15.75" customHeight="1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</row>
    <row r="329" ht="15.75" customHeight="1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</row>
    <row r="330" ht="15.75" customHeight="1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</row>
    <row r="331" ht="15.75" customHeight="1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</row>
    <row r="332" ht="15.75" customHeight="1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</row>
    <row r="333" ht="15.75" customHeight="1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</row>
    <row r="334" ht="15.75" customHeight="1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</row>
    <row r="335" ht="15.75" customHeight="1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</row>
    <row r="336" ht="15.75" customHeight="1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</row>
    <row r="337" ht="15.75" customHeight="1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</row>
    <row r="338" ht="15.75" customHeight="1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</row>
    <row r="339" ht="15.75" customHeight="1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</row>
    <row r="340" ht="15.75" customHeight="1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</row>
    <row r="341" ht="15.75" customHeight="1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</row>
    <row r="342" ht="15.75" customHeight="1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</row>
    <row r="343" ht="15.75" customHeight="1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</row>
    <row r="344" ht="15.75" customHeight="1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</row>
    <row r="345" ht="15.75" customHeight="1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</row>
    <row r="346" ht="15.75" customHeight="1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</row>
    <row r="347" ht="15.75" customHeight="1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</row>
    <row r="348" ht="15.75" customHeight="1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</row>
    <row r="349" ht="15.75" customHeight="1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</row>
    <row r="350" ht="15.75" customHeight="1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</row>
    <row r="351" ht="15.75" customHeight="1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</row>
    <row r="352" ht="15.75" customHeight="1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</row>
    <row r="353" ht="15.75" customHeight="1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</row>
    <row r="354" ht="15.75" customHeight="1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</row>
    <row r="355" ht="15.75" customHeight="1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</row>
    <row r="356" ht="15.75" customHeight="1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</row>
    <row r="357" ht="15.75" customHeight="1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</row>
    <row r="358" ht="15.75" customHeight="1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</row>
    <row r="359" ht="15.75" customHeight="1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</row>
    <row r="360" ht="15.75" customHeight="1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</row>
    <row r="361" ht="15.75" customHeight="1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</row>
    <row r="362" ht="15.75" customHeight="1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</row>
    <row r="363" ht="15.75" customHeight="1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</row>
    <row r="364" ht="15.75" customHeight="1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</row>
    <row r="365" ht="15.75" customHeight="1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</row>
    <row r="366" ht="15.75" customHeight="1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</row>
    <row r="367" ht="15.75" customHeight="1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</row>
    <row r="368" ht="15.75" customHeight="1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</row>
    <row r="369" ht="15.75" customHeight="1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</row>
    <row r="370" ht="15.75" customHeight="1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</row>
    <row r="371" ht="15.75" customHeight="1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</row>
    <row r="372" ht="15.75" customHeight="1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</row>
    <row r="373" ht="15.75" customHeight="1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</row>
    <row r="374" ht="15.75" customHeight="1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</row>
    <row r="375" ht="15.75" customHeight="1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</row>
    <row r="376" ht="15.75" customHeight="1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</row>
    <row r="377" ht="15.75" customHeight="1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</row>
    <row r="378" ht="15.75" customHeight="1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</row>
    <row r="379" ht="15.75" customHeight="1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</row>
    <row r="380" ht="15.75" customHeight="1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</row>
    <row r="381" ht="15.75" customHeight="1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</row>
    <row r="382" ht="15.75" customHeight="1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</row>
    <row r="383" ht="15.75" customHeight="1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</row>
    <row r="384" ht="15.75" customHeight="1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</row>
    <row r="385" ht="15.75" customHeight="1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</row>
    <row r="386" ht="15.75" customHeight="1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</row>
    <row r="387" ht="15.75" customHeight="1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</row>
    <row r="388" ht="15.75" customHeight="1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</row>
    <row r="389" ht="15.75" customHeight="1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</row>
    <row r="390" ht="15.75" customHeight="1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</row>
    <row r="391" ht="15.75" customHeight="1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</row>
    <row r="392" ht="15.75" customHeight="1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</row>
    <row r="393" ht="15.75" customHeight="1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</row>
    <row r="394" ht="15.75" customHeight="1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</row>
    <row r="395" ht="15.75" customHeight="1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</row>
    <row r="396" ht="15.75" customHeight="1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</row>
    <row r="397" ht="15.75" customHeight="1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</row>
    <row r="398" ht="15.75" customHeight="1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</row>
    <row r="399" ht="15.75" customHeight="1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</row>
    <row r="400" ht="15.75" customHeight="1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</row>
    <row r="401" ht="15.75" customHeight="1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</row>
    <row r="402" ht="15.75" customHeight="1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</row>
    <row r="403" ht="15.75" customHeight="1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</row>
    <row r="404" ht="15.75" customHeight="1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</row>
    <row r="405" ht="15.75" customHeight="1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</row>
    <row r="406" ht="15.75" customHeight="1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</row>
    <row r="407" ht="15.75" customHeight="1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</row>
    <row r="408" ht="15.75" customHeight="1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</row>
    <row r="409" ht="15.75" customHeight="1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</row>
    <row r="410" ht="15.75" customHeight="1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</row>
    <row r="411" ht="15.75" customHeight="1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</row>
    <row r="412" ht="15.75" customHeight="1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</row>
    <row r="413" ht="15.75" customHeight="1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</row>
    <row r="414" ht="15.75" customHeight="1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</row>
    <row r="415" ht="15.75" customHeight="1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</row>
    <row r="416" ht="15.75" customHeight="1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</row>
    <row r="417" ht="15.75" customHeight="1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</row>
    <row r="418" ht="15.75" customHeight="1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</row>
    <row r="419" ht="15.75" customHeight="1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</row>
    <row r="420" ht="15.75" customHeight="1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</row>
    <row r="421" ht="15.75" customHeight="1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</row>
    <row r="422" ht="15.75" customHeight="1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</row>
    <row r="423" ht="15.75" customHeight="1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</row>
    <row r="424" ht="15.75" customHeight="1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</row>
    <row r="425" ht="15.75" customHeight="1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</row>
    <row r="426" ht="15.75" customHeight="1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</row>
    <row r="427" ht="15.75" customHeight="1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</row>
    <row r="428" ht="15.75" customHeight="1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</row>
    <row r="429" ht="15.75" customHeight="1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</row>
    <row r="430" ht="15.75" customHeight="1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</row>
    <row r="431" ht="15.75" customHeight="1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</row>
    <row r="432" ht="15.75" customHeight="1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</row>
    <row r="433" ht="15.75" customHeight="1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</row>
    <row r="434" ht="15.75" customHeight="1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</row>
    <row r="435" ht="15.75" customHeight="1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</row>
    <row r="436" ht="15.75" customHeight="1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</row>
    <row r="437" ht="15.75" customHeight="1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</row>
    <row r="438" ht="15.75" customHeight="1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</row>
    <row r="439" ht="15.75" customHeight="1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</row>
    <row r="440" ht="15.75" customHeight="1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</row>
    <row r="441" ht="15.75" customHeight="1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</row>
    <row r="442" ht="15.75" customHeight="1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</row>
    <row r="443" ht="15.75" customHeight="1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</row>
    <row r="444" ht="15.75" customHeight="1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</row>
    <row r="445" ht="15.75" customHeight="1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</row>
    <row r="446" ht="15.75" customHeight="1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</row>
    <row r="447" ht="15.75" customHeight="1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</row>
    <row r="448" ht="15.75" customHeight="1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</row>
    <row r="449" ht="15.75" customHeight="1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</row>
    <row r="450" ht="15.75" customHeight="1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</row>
    <row r="451" ht="15.75" customHeight="1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</row>
    <row r="452" ht="15.75" customHeight="1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</row>
    <row r="453" ht="15.75" customHeight="1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</row>
    <row r="454" ht="15.75" customHeight="1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</row>
    <row r="455" ht="15.75" customHeight="1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</row>
    <row r="456" ht="15.75" customHeight="1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</row>
    <row r="457" ht="15.75" customHeight="1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</row>
    <row r="458" ht="15.75" customHeight="1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</row>
    <row r="459" ht="15.75" customHeight="1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</row>
    <row r="460" ht="15.75" customHeight="1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</row>
    <row r="461" ht="15.75" customHeight="1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</row>
    <row r="462" ht="15.75" customHeight="1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</row>
    <row r="463" ht="15.75" customHeight="1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</row>
    <row r="464" ht="15.75" customHeight="1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</row>
    <row r="465" ht="15.75" customHeight="1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</row>
    <row r="466" ht="15.75" customHeight="1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</row>
    <row r="467" ht="15.75" customHeight="1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</row>
    <row r="468" ht="15.75" customHeight="1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</row>
    <row r="469" ht="15.75" customHeight="1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</row>
    <row r="470" ht="15.75" customHeight="1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</row>
    <row r="471" ht="15.75" customHeight="1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</row>
    <row r="472" ht="15.75" customHeight="1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</row>
    <row r="473" ht="15.75" customHeight="1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</row>
    <row r="474" ht="15.75" customHeight="1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</row>
    <row r="475" ht="15.75" customHeight="1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</row>
    <row r="476" ht="15.75" customHeight="1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</row>
    <row r="477" ht="15.75" customHeight="1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</row>
    <row r="478" ht="15.75" customHeight="1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</row>
    <row r="479" ht="15.75" customHeight="1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</row>
    <row r="480" ht="15.75" customHeight="1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</row>
    <row r="481" ht="15.75" customHeight="1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</row>
    <row r="482" ht="15.75" customHeight="1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</row>
    <row r="483" ht="15.75" customHeight="1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</row>
    <row r="484" ht="15.75" customHeight="1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</row>
    <row r="485" ht="15.75" customHeight="1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</row>
    <row r="486" ht="15.75" customHeight="1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</row>
    <row r="487" ht="15.75" customHeight="1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</row>
    <row r="488" ht="15.75" customHeight="1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</row>
    <row r="489" ht="15.75" customHeight="1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</row>
    <row r="490" ht="15.75" customHeight="1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</row>
    <row r="491" ht="15.75" customHeight="1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</row>
    <row r="492" ht="15.75" customHeight="1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</row>
    <row r="493" ht="15.75" customHeight="1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</row>
    <row r="494" ht="15.75" customHeight="1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</row>
    <row r="495" ht="15.75" customHeight="1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</row>
    <row r="496" ht="15.75" customHeight="1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</row>
    <row r="497" ht="15.75" customHeight="1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</row>
    <row r="498" ht="15.75" customHeight="1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</row>
    <row r="499" ht="15.75" customHeight="1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</row>
    <row r="500" ht="15.75" customHeight="1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</row>
    <row r="501" ht="15.75" customHeight="1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</row>
    <row r="502" ht="15.75" customHeight="1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</row>
    <row r="503" ht="15.75" customHeight="1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</row>
    <row r="504" ht="15.75" customHeight="1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</row>
    <row r="505" ht="15.75" customHeight="1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</row>
    <row r="506" ht="15.75" customHeight="1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</row>
    <row r="507" ht="15.75" customHeight="1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</row>
    <row r="508" ht="15.75" customHeight="1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</row>
    <row r="509" ht="15.75" customHeight="1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</row>
    <row r="510" ht="15.75" customHeight="1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</row>
    <row r="511" ht="15.75" customHeight="1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</row>
    <row r="512" ht="15.75" customHeight="1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</row>
    <row r="513" ht="15.75" customHeight="1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</row>
    <row r="514" ht="15.75" customHeight="1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</row>
    <row r="515" ht="15.75" customHeight="1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</row>
    <row r="516" ht="15.75" customHeight="1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</row>
    <row r="517" ht="15.75" customHeight="1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</row>
    <row r="518" ht="15.75" customHeight="1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</row>
    <row r="519" ht="15.75" customHeight="1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</row>
    <row r="520" ht="15.75" customHeight="1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</row>
    <row r="521" ht="15.75" customHeight="1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</row>
    <row r="522" ht="15.75" customHeight="1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</row>
    <row r="523" ht="15.75" customHeight="1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</row>
    <row r="524" ht="15.75" customHeight="1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</row>
    <row r="525" ht="15.75" customHeight="1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</row>
    <row r="526" ht="15.75" customHeight="1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</row>
    <row r="527" ht="15.75" customHeight="1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</row>
    <row r="528" ht="15.75" customHeight="1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</row>
    <row r="529" ht="15.75" customHeight="1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</row>
    <row r="530" ht="15.75" customHeight="1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</row>
    <row r="531" ht="15.75" customHeight="1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</row>
    <row r="532" ht="15.75" customHeight="1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</row>
    <row r="533" ht="15.75" customHeight="1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</row>
    <row r="534" ht="15.75" customHeight="1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</row>
    <row r="535" ht="15.75" customHeight="1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</row>
    <row r="536" ht="15.75" customHeight="1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</row>
    <row r="537" ht="15.75" customHeight="1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</row>
    <row r="538" ht="15.75" customHeight="1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</row>
    <row r="539" ht="15.75" customHeight="1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</row>
    <row r="540" ht="15.75" customHeight="1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</row>
    <row r="541" ht="15.75" customHeight="1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</row>
    <row r="542" ht="15.75" customHeight="1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</row>
    <row r="543" ht="15.75" customHeight="1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</row>
    <row r="544" ht="15.75" customHeight="1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</row>
    <row r="545" ht="15.75" customHeight="1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</row>
    <row r="546" ht="15.75" customHeight="1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</row>
    <row r="547" ht="15.75" customHeight="1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</row>
    <row r="548" ht="15.75" customHeight="1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</row>
    <row r="549" ht="15.75" customHeight="1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</row>
    <row r="550" ht="15.75" customHeight="1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</row>
    <row r="551" ht="15.75" customHeight="1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</row>
    <row r="552" ht="15.75" customHeight="1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</row>
    <row r="553" ht="15.75" customHeight="1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</row>
    <row r="554" ht="15.75" customHeight="1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</row>
    <row r="555" ht="15.75" customHeight="1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</row>
    <row r="556" ht="15.75" customHeight="1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</row>
    <row r="557" ht="15.75" customHeight="1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</row>
    <row r="558" ht="15.75" customHeight="1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</row>
    <row r="559" ht="15.75" customHeight="1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</row>
    <row r="560" ht="15.75" customHeight="1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</row>
    <row r="561" ht="15.75" customHeight="1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</row>
    <row r="562" ht="15.75" customHeight="1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</row>
    <row r="563" ht="15.75" customHeight="1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</row>
    <row r="564" ht="15.75" customHeight="1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</row>
    <row r="565" ht="15.75" customHeight="1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</row>
    <row r="566" ht="15.75" customHeight="1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</row>
    <row r="567" ht="15.75" customHeight="1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</row>
    <row r="568" ht="15.75" customHeight="1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</row>
    <row r="569" ht="15.75" customHeight="1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</row>
    <row r="570" ht="15.75" customHeight="1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</row>
    <row r="571" ht="15.75" customHeight="1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</row>
    <row r="572" ht="15.75" customHeight="1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</row>
    <row r="573" ht="15.75" customHeight="1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</row>
    <row r="574" ht="15.75" customHeight="1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</row>
    <row r="575" ht="15.75" customHeight="1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</row>
    <row r="576" ht="15.75" customHeight="1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</row>
    <row r="577" ht="15.75" customHeight="1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</row>
    <row r="578" ht="15.75" customHeight="1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</row>
    <row r="579" ht="15.75" customHeight="1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</row>
    <row r="580" ht="15.75" customHeight="1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</row>
    <row r="581" ht="15.75" customHeight="1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</row>
    <row r="582" ht="15.75" customHeight="1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</row>
    <row r="583" ht="15.75" customHeight="1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</row>
    <row r="584" ht="15.75" customHeight="1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</row>
    <row r="585" ht="15.75" customHeight="1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</row>
    <row r="586" ht="15.75" customHeight="1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</row>
    <row r="587" ht="15.75" customHeight="1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</row>
    <row r="588" ht="15.75" customHeight="1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</row>
    <row r="589" ht="15.75" customHeight="1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</row>
    <row r="590" ht="15.75" customHeight="1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</row>
    <row r="591" ht="15.75" customHeight="1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</row>
    <row r="592" ht="15.75" customHeight="1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</row>
    <row r="593" ht="15.75" customHeight="1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</row>
    <row r="594" ht="15.75" customHeight="1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</row>
    <row r="595" ht="15.75" customHeight="1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</row>
    <row r="596" ht="15.75" customHeight="1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</row>
    <row r="597" ht="15.75" customHeight="1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</row>
    <row r="598" ht="15.75" customHeight="1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</row>
    <row r="599" ht="15.75" customHeight="1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</row>
    <row r="600" ht="15.75" customHeight="1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</row>
    <row r="601" ht="15.75" customHeight="1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</row>
    <row r="602" ht="15.75" customHeight="1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</row>
    <row r="603" ht="15.75" customHeight="1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</row>
    <row r="604" ht="15.75" customHeight="1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</row>
    <row r="605" ht="15.75" customHeight="1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</row>
    <row r="606" ht="15.75" customHeight="1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</row>
    <row r="607" ht="15.75" customHeight="1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</row>
    <row r="608" ht="15.75" customHeight="1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</row>
    <row r="609" ht="15.75" customHeight="1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</row>
    <row r="610" ht="15.75" customHeight="1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</row>
    <row r="611" ht="15.75" customHeight="1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</row>
    <row r="612" ht="15.75" customHeight="1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</row>
    <row r="613" ht="15.75" customHeight="1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</row>
    <row r="614" ht="15.75" customHeight="1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</row>
    <row r="615" ht="15.75" customHeight="1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</row>
    <row r="616" ht="15.75" customHeight="1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</row>
    <row r="617" ht="15.75" customHeight="1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</row>
    <row r="618" ht="15.75" customHeight="1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</row>
    <row r="619" ht="15.75" customHeight="1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</row>
    <row r="620" ht="15.75" customHeight="1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</row>
    <row r="621" ht="15.75" customHeight="1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</row>
    <row r="622" ht="15.75" customHeight="1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</row>
    <row r="623" ht="15.75" customHeight="1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</row>
    <row r="624" ht="15.75" customHeight="1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</row>
    <row r="625" ht="15.75" customHeight="1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</row>
    <row r="626" ht="15.75" customHeight="1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</row>
    <row r="627" ht="15.75" customHeight="1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</row>
    <row r="628" ht="15.75" customHeight="1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</row>
    <row r="629" ht="15.75" customHeight="1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</row>
    <row r="630" ht="15.75" customHeight="1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</row>
    <row r="631" ht="15.75" customHeight="1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</row>
    <row r="632" ht="15.75" customHeight="1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</row>
    <row r="633" ht="15.75" customHeight="1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</row>
    <row r="634" ht="15.75" customHeight="1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</row>
    <row r="635" ht="15.75" customHeight="1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</row>
    <row r="636" ht="15.75" customHeight="1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</row>
    <row r="637" ht="15.75" customHeight="1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</row>
    <row r="638" ht="15.75" customHeight="1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</row>
    <row r="639" ht="15.75" customHeight="1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</row>
    <row r="640" ht="15.75" customHeight="1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</row>
    <row r="641" ht="15.75" customHeight="1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</row>
    <row r="642" ht="15.75" customHeight="1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</row>
    <row r="643" ht="15.75" customHeight="1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</row>
    <row r="644" ht="15.75" customHeight="1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</row>
    <row r="645" ht="15.75" customHeight="1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</row>
    <row r="646" ht="15.75" customHeight="1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</row>
    <row r="647" ht="15.75" customHeight="1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</row>
    <row r="648" ht="15.75" customHeight="1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</row>
    <row r="649" ht="15.75" customHeight="1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</row>
    <row r="650" ht="15.75" customHeight="1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</row>
    <row r="651" ht="15.75" customHeight="1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</row>
    <row r="652" ht="15.75" customHeight="1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</row>
    <row r="653" ht="15.75" customHeight="1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</row>
    <row r="654" ht="15.75" customHeight="1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</row>
    <row r="655" ht="15.75" customHeight="1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</row>
    <row r="656" ht="15.75" customHeight="1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</row>
    <row r="657" ht="15.75" customHeight="1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</row>
    <row r="658" ht="15.75" customHeight="1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</row>
    <row r="659" ht="15.75" customHeight="1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</row>
    <row r="660" ht="15.75" customHeight="1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</row>
    <row r="661" ht="15.75" customHeight="1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</row>
    <row r="662" ht="15.75" customHeight="1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</row>
    <row r="663" ht="15.75" customHeight="1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</row>
    <row r="664" ht="15.75" customHeight="1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</row>
    <row r="665" ht="15.75" customHeight="1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</row>
    <row r="666" ht="15.75" customHeight="1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</row>
    <row r="667" ht="15.75" customHeight="1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</row>
    <row r="668" ht="15.75" customHeight="1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</row>
    <row r="669" ht="15.75" customHeight="1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</row>
    <row r="670" ht="15.75" customHeight="1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</row>
    <row r="671" ht="15.75" customHeight="1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</row>
    <row r="672" ht="15.75" customHeight="1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</row>
    <row r="673" ht="15.75" customHeight="1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</row>
    <row r="674" ht="15.75" customHeight="1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</row>
    <row r="675" ht="15.75" customHeight="1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</row>
    <row r="676" ht="15.75" customHeight="1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</row>
    <row r="677" ht="15.75" customHeight="1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</row>
    <row r="678" ht="15.75" customHeight="1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</row>
    <row r="679" ht="15.75" customHeight="1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</row>
    <row r="680" ht="15.75" customHeight="1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</row>
    <row r="681" ht="15.75" customHeight="1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</row>
    <row r="682" ht="15.75" customHeight="1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</row>
    <row r="683" ht="15.75" customHeight="1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</row>
    <row r="684" ht="15.75" customHeight="1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</row>
    <row r="685" ht="15.75" customHeight="1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</row>
    <row r="686" ht="15.75" customHeight="1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</row>
    <row r="687" ht="15.75" customHeight="1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</row>
    <row r="688" ht="15.75" customHeight="1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</row>
    <row r="689" ht="15.75" customHeight="1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</row>
    <row r="690" ht="15.75" customHeight="1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</row>
    <row r="691" ht="15.75" customHeight="1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</row>
    <row r="692" ht="15.75" customHeight="1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</row>
    <row r="693" ht="15.75" customHeight="1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</row>
    <row r="694" ht="15.75" customHeight="1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</row>
    <row r="695" ht="15.75" customHeight="1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</row>
    <row r="696" ht="15.75" customHeight="1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</row>
    <row r="697" ht="15.75" customHeight="1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</row>
    <row r="698" ht="15.75" customHeight="1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</row>
    <row r="699" ht="15.75" customHeight="1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</row>
    <row r="700" ht="15.75" customHeight="1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</row>
    <row r="701" ht="15.75" customHeight="1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</row>
    <row r="702" ht="15.75" customHeight="1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</row>
    <row r="703" ht="15.75" customHeight="1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</row>
    <row r="704" ht="15.75" customHeight="1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</row>
    <row r="705" ht="15.75" customHeight="1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</row>
    <row r="706" ht="15.75" customHeight="1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</row>
    <row r="707" ht="15.75" customHeight="1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</row>
    <row r="708" ht="15.75" customHeight="1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</row>
    <row r="709" ht="15.75" customHeight="1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</row>
    <row r="710" ht="15.75" customHeight="1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</row>
    <row r="711" ht="15.75" customHeight="1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</row>
    <row r="712" ht="15.75" customHeight="1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</row>
    <row r="713" ht="15.75" customHeight="1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</row>
    <row r="714" ht="15.75" customHeight="1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</row>
    <row r="715" ht="15.75" customHeight="1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</row>
    <row r="716" ht="15.75" customHeight="1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</row>
    <row r="717" ht="15.75" customHeight="1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</row>
    <row r="718" ht="15.75" customHeight="1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</row>
    <row r="719" ht="15.75" customHeight="1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</row>
    <row r="720" ht="15.75" customHeight="1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</row>
    <row r="721" ht="15.75" customHeight="1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</row>
    <row r="722" ht="15.75" customHeight="1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</row>
    <row r="723" ht="15.75" customHeight="1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</row>
    <row r="724" ht="15.75" customHeight="1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</row>
    <row r="725" ht="15.75" customHeight="1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</row>
    <row r="726" ht="15.75" customHeight="1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</row>
    <row r="727" ht="15.75" customHeight="1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</row>
    <row r="728" ht="15.75" customHeight="1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</row>
    <row r="729" ht="15.75" customHeight="1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</row>
    <row r="730" ht="15.75" customHeight="1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</row>
    <row r="731" ht="15.75" customHeight="1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</row>
    <row r="732" ht="15.75" customHeight="1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</row>
    <row r="733" ht="15.75" customHeight="1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</row>
    <row r="734" ht="15.75" customHeight="1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</row>
    <row r="735" ht="15.75" customHeight="1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</row>
    <row r="736" ht="15.75" customHeight="1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</row>
    <row r="737" ht="15.75" customHeight="1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</row>
    <row r="738" ht="15.75" customHeight="1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</row>
    <row r="739" ht="15.75" customHeight="1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</row>
    <row r="740" ht="15.75" customHeight="1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</row>
    <row r="741" ht="15.75" customHeight="1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</row>
    <row r="742" ht="15.75" customHeight="1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</row>
    <row r="743" ht="15.75" customHeight="1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</row>
    <row r="744" ht="15.75" customHeight="1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</row>
    <row r="745" ht="15.75" customHeight="1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</row>
    <row r="746" ht="15.75" customHeight="1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</row>
    <row r="747" ht="15.75" customHeight="1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</row>
    <row r="748" ht="15.75" customHeight="1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</row>
    <row r="749" ht="15.75" customHeight="1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</row>
    <row r="750" ht="15.75" customHeight="1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</row>
    <row r="751" ht="15.75" customHeight="1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</row>
    <row r="752" ht="15.75" customHeight="1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</row>
    <row r="753" ht="15.75" customHeight="1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</row>
    <row r="754" ht="15.75" customHeight="1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</row>
    <row r="755" ht="15.75" customHeight="1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</row>
    <row r="756" ht="15.75" customHeight="1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</row>
    <row r="757" ht="15.75" customHeight="1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</row>
    <row r="758" ht="15.75" customHeight="1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</row>
    <row r="759" ht="15.75" customHeight="1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</row>
    <row r="760" ht="15.75" customHeight="1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</row>
    <row r="761" ht="15.75" customHeight="1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</row>
    <row r="762" ht="15.75" customHeight="1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</row>
    <row r="763" ht="15.75" customHeight="1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</row>
    <row r="764" ht="15.75" customHeight="1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</row>
    <row r="765" ht="15.75" customHeight="1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</row>
    <row r="766" ht="15.75" customHeight="1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</row>
    <row r="767" ht="15.75" customHeight="1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</row>
    <row r="768" ht="15.75" customHeight="1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</row>
    <row r="769" ht="15.75" customHeight="1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</row>
    <row r="770" ht="15.75" customHeight="1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</row>
    <row r="771" ht="15.75" customHeight="1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</row>
    <row r="772" ht="15.75" customHeight="1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</row>
    <row r="773" ht="15.75" customHeight="1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</row>
    <row r="774" ht="15.75" customHeight="1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</row>
    <row r="775" ht="15.75" customHeight="1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</row>
    <row r="776" ht="15.75" customHeight="1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</row>
    <row r="777" ht="15.75" customHeight="1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</row>
    <row r="778" ht="15.75" customHeight="1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</row>
    <row r="779" ht="15.75" customHeight="1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</row>
    <row r="780" ht="15.75" customHeight="1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</row>
    <row r="781" ht="15.75" customHeight="1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</row>
    <row r="782" ht="15.75" customHeight="1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</row>
    <row r="783" ht="15.75" customHeight="1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</row>
    <row r="784" ht="15.75" customHeight="1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</row>
    <row r="785" ht="15.75" customHeight="1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</row>
    <row r="786" ht="15.75" customHeight="1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</row>
    <row r="787" ht="15.75" customHeight="1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</row>
    <row r="788" ht="15.75" customHeight="1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</row>
    <row r="789" ht="15.75" customHeight="1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</row>
    <row r="790" ht="15.75" customHeight="1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</row>
    <row r="791" ht="15.75" customHeight="1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</row>
    <row r="792" ht="15.75" customHeight="1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</row>
    <row r="793" ht="15.75" customHeight="1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</row>
    <row r="794" ht="15.75" customHeight="1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</row>
    <row r="795" ht="15.75" customHeight="1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</row>
    <row r="796" ht="15.75" customHeight="1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</row>
    <row r="797" ht="15.75" customHeight="1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</row>
    <row r="798" ht="15.75" customHeight="1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</row>
    <row r="799" ht="15.75" customHeight="1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</row>
    <row r="800" ht="15.75" customHeight="1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</row>
    <row r="801" ht="15.75" customHeight="1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</row>
    <row r="802" ht="15.75" customHeight="1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</row>
    <row r="803" ht="15.75" customHeight="1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</row>
    <row r="804" ht="15.75" customHeight="1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</row>
    <row r="805" ht="15.75" customHeight="1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</row>
    <row r="806" ht="15.75" customHeight="1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</row>
    <row r="807" ht="15.75" customHeight="1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</row>
    <row r="808" ht="15.75" customHeight="1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</row>
    <row r="809" ht="15.75" customHeight="1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</row>
    <row r="810" ht="15.75" customHeight="1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</row>
    <row r="811" ht="15.75" customHeight="1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</row>
    <row r="812" ht="15.75" customHeight="1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</row>
    <row r="813" ht="15.75" customHeight="1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</row>
    <row r="814" ht="15.75" customHeight="1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</row>
    <row r="815" ht="15.75" customHeight="1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</row>
    <row r="816" ht="15.75" customHeight="1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</row>
    <row r="817" ht="15.75" customHeight="1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</row>
    <row r="818" ht="15.75" customHeight="1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</row>
    <row r="819" ht="15.75" customHeight="1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</row>
    <row r="820" ht="15.75" customHeight="1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</row>
    <row r="821" ht="15.75" customHeight="1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</row>
    <row r="822" ht="15.75" customHeight="1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</row>
    <row r="823" ht="15.75" customHeight="1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</row>
    <row r="824" ht="15.75" customHeight="1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</row>
    <row r="825" ht="15.75" customHeight="1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</row>
    <row r="826" ht="15.75" customHeight="1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</row>
    <row r="827" ht="15.75" customHeight="1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</row>
    <row r="828" ht="15.75" customHeight="1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</row>
    <row r="829" ht="15.75" customHeight="1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</row>
    <row r="830" ht="15.75" customHeight="1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</row>
    <row r="831" ht="15.75" customHeight="1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</row>
    <row r="832" ht="15.75" customHeight="1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</row>
    <row r="833" ht="15.75" customHeight="1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</row>
    <row r="834" ht="15.75" customHeight="1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</row>
    <row r="835" ht="15.75" customHeight="1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</row>
    <row r="836" ht="15.75" customHeight="1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</row>
    <row r="837" ht="15.75" customHeight="1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</row>
    <row r="838" ht="15.75" customHeight="1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</row>
    <row r="839" ht="15.75" customHeight="1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</row>
    <row r="840" ht="15.75" customHeight="1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</row>
    <row r="841" ht="15.75" customHeight="1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</row>
    <row r="842" ht="15.75" customHeight="1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</row>
    <row r="843" ht="15.75" customHeight="1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</row>
    <row r="844" ht="15.75" customHeight="1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</row>
    <row r="845" ht="15.75" customHeight="1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</row>
    <row r="846" ht="15.75" customHeight="1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</row>
    <row r="847" ht="15.75" customHeight="1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</row>
    <row r="848" ht="15.75" customHeight="1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</row>
    <row r="849" ht="15.75" customHeight="1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</row>
    <row r="850" ht="15.75" customHeight="1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</row>
    <row r="851" ht="15.75" customHeight="1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</row>
    <row r="852" ht="15.75" customHeight="1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</row>
    <row r="853" ht="15.75" customHeight="1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</row>
    <row r="854" ht="15.75" customHeight="1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</row>
    <row r="855" ht="15.75" customHeight="1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</row>
    <row r="856" ht="15.75" customHeight="1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</row>
    <row r="857" ht="15.75" customHeight="1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</row>
    <row r="858" ht="15.75" customHeight="1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</row>
    <row r="859" ht="15.75" customHeight="1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</row>
    <row r="860" ht="15.75" customHeight="1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</row>
    <row r="861" ht="15.75" customHeight="1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</row>
    <row r="862" ht="15.75" customHeight="1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</row>
    <row r="863" ht="15.75" customHeight="1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</row>
    <row r="864" ht="15.75" customHeight="1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</row>
    <row r="865" ht="15.75" customHeight="1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</row>
    <row r="866" ht="15.75" customHeight="1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</row>
    <row r="867" ht="15.75" customHeight="1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</row>
    <row r="868" ht="15.75" customHeight="1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</row>
    <row r="869" ht="15.75" customHeight="1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</row>
    <row r="870" ht="15.75" customHeight="1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</row>
    <row r="871" ht="15.75" customHeight="1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</row>
    <row r="872" ht="15.75" customHeight="1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</row>
    <row r="873" ht="15.75" customHeight="1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</row>
    <row r="874" ht="15.75" customHeight="1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</row>
    <row r="875" ht="15.75" customHeight="1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</row>
    <row r="876" ht="15.75" customHeight="1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</row>
    <row r="877" ht="15.75" customHeight="1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</row>
    <row r="878" ht="15.75" customHeight="1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</row>
    <row r="879" ht="15.75" customHeight="1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</row>
    <row r="880" ht="15.75" customHeight="1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</row>
    <row r="881" ht="15.75" customHeight="1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</row>
    <row r="882" ht="15.75" customHeight="1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</row>
    <row r="883" ht="15.75" customHeight="1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</row>
    <row r="884" ht="15.75" customHeight="1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</row>
    <row r="885" ht="15.75" customHeight="1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</row>
    <row r="886" ht="15.75" customHeight="1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</row>
    <row r="887" ht="15.75" customHeight="1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</row>
    <row r="888" ht="15.75" customHeight="1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</row>
    <row r="889" ht="15.75" customHeight="1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</row>
    <row r="890" ht="15.75" customHeight="1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</row>
    <row r="891" ht="15.75" customHeight="1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</row>
    <row r="892" ht="15.75" customHeight="1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</row>
    <row r="893" ht="15.75" customHeight="1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</row>
    <row r="894" ht="15.75" customHeight="1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</row>
    <row r="895" ht="15.75" customHeight="1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</row>
    <row r="896" ht="15.75" customHeight="1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</row>
    <row r="897" ht="15.75" customHeight="1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</row>
    <row r="898" ht="15.75" customHeight="1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</row>
    <row r="899" ht="15.75" customHeight="1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</row>
    <row r="900" ht="15.75" customHeight="1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</row>
    <row r="901" ht="15.75" customHeight="1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</row>
    <row r="902" ht="15.75" customHeight="1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</row>
    <row r="903" ht="15.75" customHeight="1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</row>
    <row r="904" ht="15.75" customHeight="1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</row>
    <row r="905" ht="15.75" customHeight="1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</row>
    <row r="906" ht="15.75" customHeight="1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</row>
    <row r="907" ht="15.75" customHeight="1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</row>
    <row r="908" ht="15.75" customHeight="1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</row>
    <row r="909" ht="15.75" customHeight="1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</row>
    <row r="910" ht="15.75" customHeight="1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</row>
    <row r="911" ht="15.75" customHeight="1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</row>
    <row r="912" ht="15.75" customHeight="1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</row>
    <row r="913" ht="15.75" customHeight="1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</row>
    <row r="914" ht="15.75" customHeight="1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</row>
    <row r="915" ht="15.75" customHeight="1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</row>
    <row r="916" ht="15.75" customHeight="1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</row>
    <row r="917" ht="15.75" customHeight="1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</row>
    <row r="918" ht="15.75" customHeight="1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</row>
    <row r="919" ht="15.75" customHeight="1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</row>
    <row r="920" ht="15.75" customHeight="1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</row>
    <row r="921" ht="15.75" customHeight="1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</row>
    <row r="922" ht="15.75" customHeight="1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</row>
    <row r="923" ht="15.75" customHeight="1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</row>
    <row r="924" ht="15.75" customHeight="1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</row>
    <row r="925" ht="15.75" customHeight="1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</row>
    <row r="926" ht="15.75" customHeight="1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</row>
    <row r="927" ht="15.75" customHeight="1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</row>
    <row r="928" ht="15.75" customHeight="1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</row>
    <row r="929" ht="15.75" customHeight="1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</row>
    <row r="930" ht="15.75" customHeight="1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</row>
    <row r="931" ht="15.75" customHeight="1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</row>
    <row r="932" ht="15.75" customHeight="1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</row>
    <row r="933" ht="15.75" customHeight="1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</row>
    <row r="934" ht="15.75" customHeight="1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</row>
    <row r="935" ht="15.75" customHeight="1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</row>
    <row r="936" ht="15.75" customHeight="1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</row>
    <row r="937" ht="15.75" customHeight="1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</row>
    <row r="938" ht="15.75" customHeight="1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</row>
    <row r="939" ht="15.75" customHeight="1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</row>
    <row r="940" ht="15.75" customHeight="1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</row>
    <row r="941" ht="15.75" customHeight="1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</row>
    <row r="942" ht="15.75" customHeight="1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</row>
    <row r="943" ht="15.75" customHeight="1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</row>
    <row r="944" ht="15.75" customHeight="1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</row>
    <row r="945" ht="15.75" customHeight="1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</row>
    <row r="946" ht="15.75" customHeight="1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</row>
    <row r="947" ht="15.75" customHeight="1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</row>
    <row r="948" ht="15.75" customHeight="1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</row>
    <row r="949" ht="15.75" customHeight="1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</row>
    <row r="950" ht="15.75" customHeight="1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</row>
    <row r="951" ht="15.75" customHeight="1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</row>
    <row r="952" ht="15.75" customHeight="1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</row>
    <row r="953" ht="15.75" customHeight="1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</row>
    <row r="954" ht="15.75" customHeight="1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</row>
    <row r="955" ht="15.75" customHeight="1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</row>
    <row r="956" ht="15.75" customHeight="1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</row>
    <row r="957" ht="15.75" customHeight="1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</row>
    <row r="958" ht="15.75" customHeight="1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</row>
    <row r="959" ht="15.75" customHeight="1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</row>
    <row r="960" ht="15.75" customHeight="1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</row>
    <row r="961" ht="15.75" customHeight="1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</row>
    <row r="962" ht="15.75" customHeight="1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</row>
    <row r="963" ht="15.75" customHeight="1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</row>
    <row r="964" ht="15.75" customHeight="1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</row>
    <row r="965" ht="15.75" customHeight="1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</row>
    <row r="966" ht="15.75" customHeight="1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</row>
    <row r="967" ht="15.75" customHeight="1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</row>
    <row r="968" ht="15.75" customHeight="1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</row>
    <row r="969" ht="15.75" customHeight="1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</row>
    <row r="970" ht="15.75" customHeight="1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</row>
    <row r="971" ht="15.75" customHeight="1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</row>
    <row r="972" ht="15.75" customHeight="1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</row>
    <row r="973" ht="15.75" customHeight="1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</row>
    <row r="974" ht="15.75" customHeight="1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</row>
    <row r="975" ht="15.75" customHeight="1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</row>
    <row r="976" ht="15.75" customHeight="1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</row>
    <row r="977" ht="15.75" customHeight="1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</row>
    <row r="978" ht="15.75" customHeight="1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</row>
    <row r="979" ht="15.75" customHeight="1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</row>
    <row r="980" ht="15.75" customHeight="1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</row>
    <row r="981" ht="15.75" customHeight="1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</row>
    <row r="982" ht="15.75" customHeight="1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</row>
    <row r="983" ht="15.75" customHeight="1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</row>
    <row r="984" ht="15.75" customHeight="1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</row>
    <row r="985" ht="15.75" customHeight="1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</row>
    <row r="986" ht="15.75" customHeight="1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</row>
    <row r="987" ht="15.75" customHeight="1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</row>
    <row r="988" ht="15.75" customHeight="1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</row>
    <row r="989" ht="15.75" customHeight="1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</row>
    <row r="990" ht="15.75" customHeight="1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</row>
    <row r="991" ht="15.75" customHeight="1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</row>
    <row r="992" ht="15.75" customHeight="1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</row>
    <row r="993" ht="15.75" customHeight="1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</row>
    <row r="994" ht="15.75" customHeight="1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</row>
    <row r="995" ht="15.75" customHeight="1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</row>
    <row r="996" ht="15.75" customHeight="1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</row>
    <row r="997" ht="15.75" customHeight="1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</row>
    <row r="998" ht="15.75" customHeight="1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</row>
    <row r="999" ht="15.75" customHeight="1">
      <c r="A999" s="4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</row>
    <row r="1000" ht="15.75" customHeight="1">
      <c r="A1000" s="4"/>
      <c r="B1000" s="4"/>
      <c r="C1000" s="4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</row>
  </sheetData>
  <mergeCells count="8">
    <mergeCell ref="A1:I1"/>
    <mergeCell ref="K1:M1"/>
    <mergeCell ref="A18:I18"/>
    <mergeCell ref="K21:M21"/>
    <mergeCell ref="K22:M23"/>
    <mergeCell ref="A31:I31"/>
    <mergeCell ref="G32:I32"/>
    <mergeCell ref="A41:E41"/>
  </mergeCells>
  <conditionalFormatting sqref="E3:E17 E19:E29 E33:E40 G3:G17 G19:G29 I3:I17 I19:I29">
    <cfRule type="cellIs" dxfId="0" priority="1" operator="equal">
      <formula>"Khai Anh"</formula>
    </cfRule>
  </conditionalFormatting>
  <conditionalFormatting sqref="E3:E17 E19:E29 E33:E40 G3:G17 G19:G29 I3:I17 I19:I29">
    <cfRule type="cellIs" dxfId="1" priority="2" operator="equal">
      <formula>"Kim Bàng"</formula>
    </cfRule>
  </conditionalFormatting>
  <conditionalFormatting sqref="E3:E17 E19:E29 E33:E40 G3:G17 G19:G29 I3:I17 I19:I29">
    <cfRule type="cellIs" dxfId="2" priority="3" operator="equal">
      <formula>"Vưu Đức Phát"</formula>
    </cfRule>
  </conditionalFormatting>
  <conditionalFormatting sqref="E3:E17 E19:E29 E33:E40 G3:G17 G19:G29 I3:I17 I19:I29">
    <cfRule type="cellIs" dxfId="3" priority="4" operator="equal">
      <formula>"Phương Trang"</formula>
    </cfRule>
  </conditionalFormatting>
  <conditionalFormatting sqref="E3:E17 E19:E29 E33:E40 G3:G17 G19:G29 I3:I17 I19:I29">
    <cfRule type="cellIs" dxfId="4" priority="5" operator="equal">
      <formula>"Lúa Vàng"</formula>
    </cfRule>
  </conditionalFormatting>
  <conditionalFormatting sqref="E3:E17 E19:E29 E33:E40 G3:G17 G19:G29 I3:I17 I19:I29">
    <cfRule type="cellIs" dxfId="5" priority="6" operator="equal">
      <formula>"Hồng Nga"</formula>
    </cfRule>
  </conditionalFormatting>
  <conditionalFormatting sqref="E3:E17 E19:E29 E33:E40 G3:G17 G19:G29 I3:I17 I19:I29">
    <cfRule type="cellIs" dxfId="6" priority="7" operator="equal">
      <formula>"Thuận An"</formula>
    </cfRule>
  </conditionalFormatting>
  <conditionalFormatting sqref="E3:E17 E19:E29 E33:E40 G3:G17 G19:G29 I3:I17 I19:I29">
    <cfRule type="cellIs" dxfId="7" priority="8" operator="equal">
      <formula>"SIM"</formula>
    </cfRule>
  </conditionalFormatting>
  <conditionalFormatting sqref="E3:E17 E19:E29 E33:E40 G3:G17 G19:G29 I3:I17 I19:I29">
    <cfRule type="cellIs" dxfId="8" priority="9" operator="equal">
      <formula>"THẢO AN"</formula>
    </cfRule>
  </conditionalFormatting>
  <conditionalFormatting sqref="E3:E17 E19:E29 E33:E40 G3:G17 G19:G29 I3:I17 I19:I29">
    <cfRule type="cellIs" dxfId="9" priority="10" operator="equal">
      <formula>"Emivest"</formula>
    </cfRule>
  </conditionalFormatting>
  <conditionalFormatting sqref="E3:E17 E19:E29 E33:E40 G3:G17 G19:G29 I3:I17 I19:I29">
    <cfRule type="cellIs" dxfId="10" priority="11" operator="equal">
      <formula>"LTP"</formula>
    </cfRule>
  </conditionalFormatting>
  <conditionalFormatting sqref="E3:E17 E19:E29 E33:E40 G3:G17 G19:G29 I3:I17 I19:I29">
    <cfRule type="cellIs" dxfId="11" priority="12" operator="equal">
      <formula>"RICO"</formula>
    </cfRule>
  </conditionalFormatting>
  <conditionalFormatting sqref="E3:E17 E19:E29 E33:E40 G3:G17 G19:G29 I3:I17 I19:I29">
    <cfRule type="cellIs" dxfId="12" priority="13" operator="equal">
      <formula>"Nhất Thành"</formula>
    </cfRule>
  </conditionalFormatting>
  <conditionalFormatting sqref="E3:E17 E19:E29 E33:E40 G3:G17 G19:G29 I3:I17 I19:I29">
    <cfRule type="cellIs" dxfId="13" priority="14" operator="equal">
      <formula>"Hoàng Mạnh Thắng"</formula>
    </cfRule>
  </conditionalFormatting>
  <conditionalFormatting sqref="E3:E17 E19:E29 E33:E40 G3:G17 G19:G29 I3:I17 I19:I29">
    <cfRule type="cellIs" dxfId="14" priority="15" operator="equal">
      <formula>"TRANSIN"</formula>
    </cfRule>
  </conditionalFormatting>
  <conditionalFormatting sqref="E3:E17 E19:E29 E33:E40 G3:G17 G19:G29 I3:I17 I19:I29">
    <cfRule type="cellIs" dxfId="15" priority="16" operator="equal">
      <formula>"HDVL"</formula>
    </cfRule>
  </conditionalFormatting>
  <conditionalFormatting sqref="E3:E17 E19:E29 E33:E40 G3:G17 G19:G29 I3:I17 I19:I29">
    <cfRule type="cellIs" dxfId="16" priority="17" operator="equal">
      <formula>"TRỐNG LỊCH"</formula>
    </cfRule>
  </conditionalFormatting>
  <conditionalFormatting sqref="E3:E17 E19:E29 E33:E40 G3:G17 G19:G29 I3:I17 I19:I29">
    <cfRule type="cellIs" dxfId="0" priority="18" operator="equal">
      <formula>"CHUYỂN ĐIỂM"</formula>
    </cfRule>
  </conditionalFormatting>
  <conditionalFormatting sqref="E3:E17 E19:E29 E33:E40 G3:G17 G19:G29 I3:I17 I19:I29">
    <cfRule type="cellIs" dxfId="17" priority="19" operator="equal">
      <formula>"RỚT NHÀ MÁY"</formula>
    </cfRule>
  </conditionalFormatting>
  <conditionalFormatting sqref="E3:E17 E19:E29 E33:E40 G3:G17 G19:G29 I3:I17 I19:I29">
    <cfRule type="cellIs" dxfId="18" priority="20" operator="equal">
      <formula>"TÀI XẾ NGHỈ"</formula>
    </cfRule>
  </conditionalFormatting>
  <dataValidations>
    <dataValidation type="list" allowBlank="1" sqref="E3:E17 G3:G17 I3:I17 E19:E29 G19:G29 I19:I29 E33:E40">
      <formula1>'DANH MỤC'!$F$2:$F$22</formula1>
    </dataValidation>
    <dataValidation type="list" allowBlank="1" sqref="B33:B40">
      <formula1>'DANH MỤC'!$J$2:$J$16</formula1>
    </dataValidation>
    <dataValidation type="list" allowBlank="1" sqref="D3:D17 F3:F17 H3:H17 D19:D29 F19:F29 H19:H29 D33:D40">
      <formula1>'DANH MỤC'!$H$2:$H$9</formula1>
    </dataValidation>
  </dataValidations>
  <printOptions/>
  <pageMargins bottom="0.2" footer="0.0" header="0.0" left="0.2" right="0.2" top="0.2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showGridLines="0" workbookViewId="0">
      <pane ySplit="2.0" topLeftCell="A3" activePane="bottomLeft" state="frozen"/>
      <selection activeCell="B4" sqref="B4" pane="bottomLeft"/>
    </sheetView>
  </sheetViews>
  <sheetFormatPr customHeight="1" defaultColWidth="14.43" defaultRowHeight="15.0"/>
  <cols>
    <col customWidth="1" min="1" max="1" width="4.43"/>
    <col customWidth="1" min="2" max="2" width="12.0"/>
    <col customWidth="1" min="3" max="3" width="44.71"/>
    <col customWidth="1" min="4" max="4" width="9.0"/>
    <col customWidth="1" min="5" max="5" width="16.57"/>
    <col customWidth="1" min="6" max="6" width="9.0"/>
    <col customWidth="1" min="7" max="7" width="17.0"/>
    <col customWidth="1" min="8" max="8" width="9.0"/>
    <col customWidth="1" min="9" max="9" width="13.0"/>
    <col customWidth="1" min="10" max="10" width="2.0"/>
    <col customWidth="1" min="11" max="11" width="18.0"/>
    <col customWidth="1" min="12" max="12" width="7.0"/>
    <col customWidth="1" min="13" max="13" width="6.0"/>
    <col customWidth="1" hidden="1" min="14" max="14" width="13.0"/>
    <col customWidth="1" min="15" max="15" width="13.0"/>
    <col customWidth="1" min="16" max="16" width="6.0"/>
    <col customWidth="1" min="17" max="26" width="8.71"/>
  </cols>
  <sheetData>
    <row r="1" ht="25.5" customHeight="1">
      <c r="A1" s="1" t="s">
        <v>1</v>
      </c>
      <c r="B1" s="2"/>
      <c r="C1" s="2"/>
      <c r="D1" s="2"/>
      <c r="E1" s="2"/>
      <c r="F1" s="2"/>
      <c r="G1" s="2"/>
      <c r="H1" s="2"/>
      <c r="I1" s="3"/>
      <c r="J1" s="4"/>
      <c r="K1" s="5" t="s">
        <v>3</v>
      </c>
      <c r="L1" s="2"/>
      <c r="M1" s="3"/>
      <c r="N1" s="4"/>
      <c r="O1" s="6" t="s">
        <v>4</v>
      </c>
      <c r="P1" s="6" t="s">
        <v>5</v>
      </c>
      <c r="Q1" s="7"/>
      <c r="R1" s="4"/>
      <c r="S1" s="4"/>
      <c r="T1" s="4"/>
      <c r="U1" s="4"/>
      <c r="V1" s="4"/>
      <c r="W1" s="4"/>
      <c r="X1" s="4"/>
      <c r="Y1" s="4"/>
      <c r="Z1" s="4"/>
    </row>
    <row r="2" ht="18.0" customHeight="1">
      <c r="A2" s="8" t="s">
        <v>6</v>
      </c>
      <c r="B2" s="8" t="s">
        <v>7</v>
      </c>
      <c r="C2" s="8" t="s">
        <v>8</v>
      </c>
      <c r="D2" s="8" t="s">
        <v>9</v>
      </c>
      <c r="E2" s="8" t="s">
        <v>10</v>
      </c>
      <c r="F2" s="8" t="s">
        <v>11</v>
      </c>
      <c r="G2" s="8" t="s">
        <v>12</v>
      </c>
      <c r="H2" s="8" t="s">
        <v>13</v>
      </c>
      <c r="I2" s="8" t="s">
        <v>14</v>
      </c>
      <c r="J2" s="4"/>
      <c r="K2" s="9" t="s">
        <v>15</v>
      </c>
      <c r="L2" s="9" t="s">
        <v>16</v>
      </c>
      <c r="M2" s="9" t="s">
        <v>17</v>
      </c>
      <c r="N2" s="4"/>
      <c r="O2" s="10" t="s">
        <v>18</v>
      </c>
      <c r="P2" s="10">
        <f>SUM(L3:L18)</f>
        <v>23</v>
      </c>
      <c r="Q2" s="11"/>
      <c r="R2" s="4"/>
      <c r="S2" s="4"/>
      <c r="T2" s="4"/>
      <c r="U2" s="4"/>
      <c r="V2" s="4"/>
      <c r="W2" s="4"/>
      <c r="X2" s="4"/>
      <c r="Y2" s="4"/>
      <c r="Z2" s="4"/>
    </row>
    <row r="3" ht="30.75" customHeight="1">
      <c r="A3" s="12">
        <v>1.0</v>
      </c>
      <c r="B3" s="13" t="s">
        <v>19</v>
      </c>
      <c r="C3" s="12"/>
      <c r="D3" s="14"/>
      <c r="E3" s="13"/>
      <c r="F3" s="14"/>
      <c r="G3" s="13"/>
      <c r="H3" s="14"/>
      <c r="I3" s="13"/>
      <c r="J3" s="4"/>
      <c r="K3" s="16" t="s">
        <v>25</v>
      </c>
      <c r="L3" s="13">
        <f t="shared" ref="L3:L19" si="1">COUNTIF($E$3:$E$17,K3)+COUNTIF($G$3:$G$17,K3)+COUNTIF($I$3:$I$17,K3)+COUNTIF($E$19:$E$29,K3)+COUNTIF($G$19:$G$29,K3)+COUNTIF($I$19:$I$29,K3)</f>
        <v>13</v>
      </c>
      <c r="M3" s="17">
        <f t="shared" ref="M3:M19" si="2">IF($K$22=0,"",L3/$K$22)</f>
        <v>0.5652173913</v>
      </c>
      <c r="N3" s="18">
        <f t="array" ref="N3">IF(SUMPRODUCT(COUNTIF(E3,'DANH MỤC'!$B$2:$B$17))+SUMPRODUCT(COUNTIF(G3,'DANH MỤC'!$B$2:$B$17))+SUMPRODUCT(COUNTIF(I3,'DANH MỤC'!$B$2:$B$17))&gt;=1,1,0)</f>
        <v>0</v>
      </c>
      <c r="O3" s="10" t="s">
        <v>26</v>
      </c>
      <c r="P3" s="10">
        <f>COUNTIF($E$3:$E$17,"TRỐNG LỊCH")+COUNTIF($G$3:$G$17,"TRỐNG LỊCH")+COUNTIF($I$3:$I$17,"TRỐNG LỊCH")+COUNTIF($E$19:$E$29,"TRỐNG LỊCH")+COUNTIF($G$19:$G$29,"TRỐNG LỊCH")+COUNTIF($I$19:$I$29,"TRỐNG LỊCH")</f>
        <v>1</v>
      </c>
      <c r="Q3" s="11"/>
      <c r="R3" s="4"/>
      <c r="S3" s="4"/>
      <c r="T3" s="4"/>
      <c r="U3" s="4"/>
      <c r="V3" s="4"/>
      <c r="W3" s="4"/>
      <c r="X3" s="4"/>
      <c r="Y3" s="4"/>
      <c r="Z3" s="4"/>
    </row>
    <row r="4" ht="30.75" customHeight="1">
      <c r="A4" s="19">
        <v>2.0</v>
      </c>
      <c r="B4" s="20" t="s">
        <v>27</v>
      </c>
      <c r="C4" s="21" t="s">
        <v>28</v>
      </c>
      <c r="D4" s="14" t="s">
        <v>22</v>
      </c>
      <c r="E4" s="20" t="s">
        <v>30</v>
      </c>
      <c r="F4" s="14" t="s">
        <v>22</v>
      </c>
      <c r="G4" s="20" t="s">
        <v>30</v>
      </c>
      <c r="H4" s="14"/>
      <c r="I4" s="20"/>
      <c r="J4" s="4"/>
      <c r="K4" s="22" t="s">
        <v>31</v>
      </c>
      <c r="L4" s="20">
        <f t="shared" si="1"/>
        <v>0</v>
      </c>
      <c r="M4" s="23">
        <f t="shared" si="2"/>
        <v>0</v>
      </c>
      <c r="N4" s="18">
        <f t="array" ref="N4">IF(SUMPRODUCT(COUNTIF(E4,'DANH MỤC'!$B$2:$B$17))+SUMPRODUCT(COUNTIF(G4,'DANH MỤC'!$B$2:$B$17))+SUMPRODUCT(COUNTIF(I4,'DANH MỤC'!$B$2:$B$17))&gt;=1,1,0)</f>
        <v>1</v>
      </c>
      <c r="O4" s="10" t="s">
        <v>34</v>
      </c>
      <c r="P4" s="10">
        <f>COUNTIF($E$3:$E$17,"CHUYỂN ĐIỂM")+COUNTIF($G$3:$G$17,"CHUYỂN ĐIỂM")+COUNTIF($I$3:$I$17,"CHUYỂN ĐIỂM")+COUNTIF($E$19:$E$29,"CHUYỂN ĐIỂM")+COUNTIF($G$19:$G$29,"CHUYỂN ĐIỂM")+COUNTIF($I$19:$I$29,"CHUYỂN ĐIỂM")</f>
        <v>0</v>
      </c>
      <c r="Q4" s="11"/>
      <c r="R4" s="4"/>
      <c r="S4" s="4"/>
      <c r="T4" s="4"/>
      <c r="U4" s="4"/>
      <c r="V4" s="4"/>
      <c r="W4" s="4"/>
      <c r="X4" s="4"/>
      <c r="Y4" s="4"/>
      <c r="Z4" s="4"/>
    </row>
    <row r="5" ht="30.75" customHeight="1">
      <c r="A5" s="12">
        <v>3.0</v>
      </c>
      <c r="B5" s="13" t="s">
        <v>35</v>
      </c>
      <c r="C5" s="12" t="s">
        <v>37</v>
      </c>
      <c r="D5" s="15" t="s">
        <v>38</v>
      </c>
      <c r="E5" s="13" t="s">
        <v>25</v>
      </c>
      <c r="F5" s="14"/>
      <c r="G5" s="13"/>
      <c r="H5" s="14"/>
      <c r="I5" s="13"/>
      <c r="J5" s="4"/>
      <c r="K5" s="16" t="s">
        <v>39</v>
      </c>
      <c r="L5" s="13">
        <f t="shared" si="1"/>
        <v>0</v>
      </c>
      <c r="M5" s="17">
        <f t="shared" si="2"/>
        <v>0</v>
      </c>
      <c r="N5" s="18">
        <f t="array" ref="N5">IF(SUMPRODUCT(COUNTIF(E5,'DANH MỤC'!$B$2:$B$17))+SUMPRODUCT(COUNTIF(G5,'DANH MỤC'!$B$2:$B$17))+SUMPRODUCT(COUNTIF(I5,'DANH MỤC'!$B$2:$B$17))&gt;=1,1,0)</f>
        <v>1</v>
      </c>
      <c r="O5" s="10" t="s">
        <v>40</v>
      </c>
      <c r="P5" s="10">
        <f>COUNTIF($E$3:$E$17,"RỚT NHÀ MÁY")+COUNTIF($G$3:$G$17,"RỚT NHÀ MÁY")+COUNTIF($I$3:$I$17,"RỚT NHÀ MÁY")+COUNTIF($E$19:$E$29,"RỚT NHÀ MÁY")+COUNTIF($G$19:$G$29,"RỚT NHÀ MÁY")+COUNTIF($I$19:$I$29,"RỚT NHÀ MÁY")</f>
        <v>0</v>
      </c>
      <c r="Q5" s="11"/>
      <c r="R5" s="4"/>
      <c r="S5" s="4"/>
      <c r="T5" s="4"/>
      <c r="U5" s="4"/>
      <c r="V5" s="4"/>
      <c r="W5" s="4"/>
      <c r="X5" s="4"/>
      <c r="Y5" s="4"/>
      <c r="Z5" s="4"/>
    </row>
    <row r="6" ht="30.75" customHeight="1">
      <c r="A6" s="19">
        <v>4.0</v>
      </c>
      <c r="B6" s="20" t="s">
        <v>41</v>
      </c>
      <c r="C6" s="21" t="s">
        <v>28</v>
      </c>
      <c r="D6" s="14" t="s">
        <v>22</v>
      </c>
      <c r="E6" s="20" t="s">
        <v>30</v>
      </c>
      <c r="F6" s="14" t="s">
        <v>22</v>
      </c>
      <c r="G6" s="20" t="s">
        <v>30</v>
      </c>
      <c r="H6" s="14"/>
      <c r="I6" s="20"/>
      <c r="J6" s="4"/>
      <c r="K6" s="22" t="s">
        <v>42</v>
      </c>
      <c r="L6" s="20">
        <f t="shared" si="1"/>
        <v>0</v>
      </c>
      <c r="M6" s="23">
        <f t="shared" si="2"/>
        <v>0</v>
      </c>
      <c r="N6" s="18">
        <f t="array" ref="N6">IF(SUMPRODUCT(COUNTIF(E6,'DANH MỤC'!$B$2:$B$17))+SUMPRODUCT(COUNTIF(G6,'DANH MỤC'!$B$2:$B$17))+SUMPRODUCT(COUNTIF(I6,'DANH MỤC'!$B$2:$B$17))&gt;=1,1,0)</f>
        <v>1</v>
      </c>
      <c r="O6" s="10" t="s">
        <v>43</v>
      </c>
      <c r="P6" s="10">
        <f>COUNTIF($E$3:$E$17,"TÀI XẾ NGHỈ")+COUNTIF($G$3:$G$17,"TÀI XẾ NGHỈ")+COUNTIF($I$3:$I$17,"TÀI XẾ NGHỈ")+COUNTIF($E$19:$E$29,"TÀI XẾ NGHỈ")+COUNTIF($G$19:$G$29,"TÀI XẾ NGHỈ")+COUNTIF($I$19:$I$29,"TÀI XẾ NGHỈ")</f>
        <v>4</v>
      </c>
      <c r="Q6" s="11"/>
      <c r="R6" s="4"/>
      <c r="S6" s="4"/>
      <c r="T6" s="4"/>
      <c r="U6" s="4"/>
      <c r="V6" s="4"/>
      <c r="W6" s="4"/>
      <c r="X6" s="4"/>
      <c r="Y6" s="4"/>
      <c r="Z6" s="4"/>
    </row>
    <row r="7" ht="30.75" customHeight="1">
      <c r="A7" s="12">
        <v>5.0</v>
      </c>
      <c r="B7" s="13" t="s">
        <v>44</v>
      </c>
      <c r="C7" s="24" t="s">
        <v>28</v>
      </c>
      <c r="D7" s="14" t="s">
        <v>22</v>
      </c>
      <c r="E7" s="13" t="s">
        <v>30</v>
      </c>
      <c r="F7" s="14" t="s">
        <v>22</v>
      </c>
      <c r="G7" s="13" t="s">
        <v>30</v>
      </c>
      <c r="H7" s="14"/>
      <c r="I7" s="13"/>
      <c r="J7" s="4"/>
      <c r="K7" s="16" t="s">
        <v>23</v>
      </c>
      <c r="L7" s="13">
        <f t="shared" si="1"/>
        <v>0</v>
      </c>
      <c r="M7" s="17">
        <f t="shared" si="2"/>
        <v>0</v>
      </c>
      <c r="N7" s="18">
        <f t="array" ref="N7">IF(SUMPRODUCT(COUNTIF(E7,'DANH MỤC'!$B$2:$B$17))+SUMPRODUCT(COUNTIF(G7,'DANH MỤC'!$B$2:$B$17))+SUMPRODUCT(COUNTIF(I7,'DANH MỤC'!$B$2:$B$17))&gt;=1,1,0)</f>
        <v>1</v>
      </c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 ht="30.75" customHeight="1">
      <c r="A8" s="19">
        <v>6.0</v>
      </c>
      <c r="B8" s="20" t="s">
        <v>48</v>
      </c>
      <c r="C8" s="19" t="s">
        <v>54</v>
      </c>
      <c r="D8" s="14" t="s">
        <v>33</v>
      </c>
      <c r="E8" s="20" t="s">
        <v>25</v>
      </c>
      <c r="F8" s="14"/>
      <c r="G8" s="20"/>
      <c r="H8" s="14"/>
      <c r="I8" s="20"/>
      <c r="J8" s="4"/>
      <c r="K8" s="22" t="s">
        <v>51</v>
      </c>
      <c r="L8" s="20">
        <f t="shared" si="1"/>
        <v>0</v>
      </c>
      <c r="M8" s="23">
        <f t="shared" si="2"/>
        <v>0</v>
      </c>
      <c r="N8" s="18">
        <f t="array" ref="N8">IF(SUMPRODUCT(COUNTIF(E8,'DANH MỤC'!$B$2:$B$17))+SUMPRODUCT(COUNTIF(G8,'DANH MỤC'!$B$2:$B$17))+SUMPRODUCT(COUNTIF(I8,'DANH MỤC'!$B$2:$B$17))&gt;=1,1,0)</f>
        <v>1</v>
      </c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 ht="30.75" customHeight="1">
      <c r="A9" s="12">
        <v>7.0</v>
      </c>
      <c r="B9" s="13" t="s">
        <v>68</v>
      </c>
      <c r="C9" s="12" t="s">
        <v>49</v>
      </c>
      <c r="D9" s="14"/>
      <c r="E9" s="34"/>
      <c r="F9" s="14"/>
      <c r="G9" s="13"/>
      <c r="H9" s="14"/>
      <c r="I9" s="13"/>
      <c r="J9" s="4"/>
      <c r="K9" s="16" t="s">
        <v>47</v>
      </c>
      <c r="L9" s="13">
        <f t="shared" si="1"/>
        <v>0</v>
      </c>
      <c r="M9" s="17">
        <f t="shared" si="2"/>
        <v>0</v>
      </c>
      <c r="N9" s="18">
        <f t="array" ref="N9">IF(SUMPRODUCT(COUNTIF(E9,'DANH MỤC'!$B$2:$B$17))+SUMPRODUCT(COUNTIF(G9,'DANH MỤC'!$B$2:$B$17))+SUMPRODUCT(COUNTIF(I9,'DANH MỤC'!$B$2:$B$17))&gt;=1,1,0)</f>
        <v>0</v>
      </c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 ht="30.75" customHeight="1">
      <c r="A10" s="19">
        <v>8.0</v>
      </c>
      <c r="B10" s="20" t="s">
        <v>70</v>
      </c>
      <c r="C10" s="19"/>
      <c r="D10" s="14"/>
      <c r="E10" s="20" t="s">
        <v>43</v>
      </c>
      <c r="F10" s="14"/>
      <c r="G10" s="20"/>
      <c r="H10" s="14"/>
      <c r="I10" s="20"/>
      <c r="J10" s="4"/>
      <c r="K10" s="22" t="s">
        <v>58</v>
      </c>
      <c r="L10" s="20">
        <f t="shared" si="1"/>
        <v>0</v>
      </c>
      <c r="M10" s="23">
        <f t="shared" si="2"/>
        <v>0</v>
      </c>
      <c r="N10" s="18">
        <f t="array" ref="N10">IF(SUMPRODUCT(COUNTIF(E10,'DANH MỤC'!$B$2:$B$17))+SUMPRODUCT(COUNTIF(G10,'DANH MỤC'!$B$2:$B$17))+SUMPRODUCT(COUNTIF(I10,'DANH MỤC'!$B$2:$B$17))&gt;=1,1,0)</f>
        <v>0</v>
      </c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 ht="30.75" customHeight="1">
      <c r="A11" s="12">
        <v>9.0</v>
      </c>
      <c r="B11" s="13" t="s">
        <v>71</v>
      </c>
      <c r="C11" s="24" t="s">
        <v>73</v>
      </c>
      <c r="D11" s="14"/>
      <c r="E11" s="13" t="s">
        <v>30</v>
      </c>
      <c r="F11" s="14"/>
      <c r="G11" s="13" t="s">
        <v>25</v>
      </c>
      <c r="H11" s="14"/>
      <c r="I11" s="13"/>
      <c r="J11" s="4"/>
      <c r="K11" s="16" t="s">
        <v>59</v>
      </c>
      <c r="L11" s="13">
        <f t="shared" si="1"/>
        <v>0</v>
      </c>
      <c r="M11" s="17">
        <f t="shared" si="2"/>
        <v>0</v>
      </c>
      <c r="N11" s="18">
        <f t="array" ref="N11">IF(SUMPRODUCT(COUNTIF(E11,'DANH MỤC'!$B$2:$B$17))+SUMPRODUCT(COUNTIF(G11,'DANH MỤC'!$B$2:$B$17))+SUMPRODUCT(COUNTIF(I11,'DANH MỤC'!$B$2:$B$17))&gt;=1,1,0)</f>
        <v>1</v>
      </c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 ht="30.75" customHeight="1">
      <c r="A12" s="19">
        <v>10.0</v>
      </c>
      <c r="B12" s="20" t="s">
        <v>74</v>
      </c>
      <c r="C12" s="21" t="s">
        <v>28</v>
      </c>
      <c r="D12" s="14" t="s">
        <v>22</v>
      </c>
      <c r="E12" s="20" t="s">
        <v>30</v>
      </c>
      <c r="F12" s="14" t="s">
        <v>22</v>
      </c>
      <c r="G12" s="20" t="s">
        <v>30</v>
      </c>
      <c r="H12" s="14"/>
      <c r="I12" s="20"/>
      <c r="J12" s="4"/>
      <c r="K12" s="22" t="s">
        <v>60</v>
      </c>
      <c r="L12" s="20">
        <f t="shared" si="1"/>
        <v>0</v>
      </c>
      <c r="M12" s="23">
        <f t="shared" si="2"/>
        <v>0</v>
      </c>
      <c r="N12" s="18">
        <f t="array" ref="N12">IF(SUMPRODUCT(COUNTIF(E12,'DANH MỤC'!$B$2:$B$17))+SUMPRODUCT(COUNTIF(G12,'DANH MỤC'!$B$2:$B$17))+SUMPRODUCT(COUNTIF(I12,'DANH MỤC'!$B$2:$B$17))&gt;=1,1,0)</f>
        <v>1</v>
      </c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 ht="30.75" customHeight="1">
      <c r="A13" s="12">
        <v>11.0</v>
      </c>
      <c r="B13" s="13" t="s">
        <v>76</v>
      </c>
      <c r="C13" s="12" t="s">
        <v>50</v>
      </c>
      <c r="D13" s="14"/>
      <c r="E13" s="13" t="s">
        <v>25</v>
      </c>
      <c r="F13" s="14"/>
      <c r="G13" s="13"/>
      <c r="H13" s="14"/>
      <c r="I13" s="13"/>
      <c r="J13" s="4"/>
      <c r="K13" s="16" t="s">
        <v>61</v>
      </c>
      <c r="L13" s="13">
        <f t="shared" si="1"/>
        <v>0</v>
      </c>
      <c r="M13" s="17">
        <f t="shared" si="2"/>
        <v>0</v>
      </c>
      <c r="N13" s="18">
        <f t="array" ref="N13">IF(SUMPRODUCT(COUNTIF(E13,'DANH MỤC'!$B$2:$B$17))+SUMPRODUCT(COUNTIF(G13,'DANH MỤC'!$B$2:$B$17))+SUMPRODUCT(COUNTIF(I13,'DANH MỤC'!$B$2:$B$17))&gt;=1,1,0)</f>
        <v>1</v>
      </c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 ht="30.75" customHeight="1">
      <c r="A14" s="19">
        <v>12.0</v>
      </c>
      <c r="B14" s="20" t="s">
        <v>78</v>
      </c>
      <c r="C14" s="21" t="s">
        <v>79</v>
      </c>
      <c r="D14" s="14" t="s">
        <v>22</v>
      </c>
      <c r="E14" s="20" t="s">
        <v>30</v>
      </c>
      <c r="F14" s="14"/>
      <c r="G14" s="20" t="s">
        <v>25</v>
      </c>
      <c r="H14" s="14"/>
      <c r="I14" s="20"/>
      <c r="J14" s="4"/>
      <c r="K14" s="22" t="s">
        <v>62</v>
      </c>
      <c r="L14" s="20">
        <f t="shared" si="1"/>
        <v>0</v>
      </c>
      <c r="M14" s="23">
        <f t="shared" si="2"/>
        <v>0</v>
      </c>
      <c r="N14" s="18">
        <f t="array" ref="N14">IF(SUMPRODUCT(COUNTIF(E14,'DANH MỤC'!$B$2:$B$17))+SUMPRODUCT(COUNTIF(G14,'DANH MỤC'!$B$2:$B$17))+SUMPRODUCT(COUNTIF(I14,'DANH MỤC'!$B$2:$B$17))&gt;=1,1,0)</f>
        <v>1</v>
      </c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 ht="30.75" customHeight="1">
      <c r="A15" s="12">
        <v>13.0</v>
      </c>
      <c r="B15" s="13" t="s">
        <v>80</v>
      </c>
      <c r="C15" s="12" t="s">
        <v>82</v>
      </c>
      <c r="D15" s="14"/>
      <c r="E15" s="13" t="s">
        <v>25</v>
      </c>
      <c r="F15" s="14"/>
      <c r="G15" s="13"/>
      <c r="H15" s="14"/>
      <c r="I15" s="13"/>
      <c r="J15" s="4"/>
      <c r="K15" s="16" t="s">
        <v>63</v>
      </c>
      <c r="L15" s="13">
        <f t="shared" si="1"/>
        <v>0</v>
      </c>
      <c r="M15" s="17">
        <f t="shared" si="2"/>
        <v>0</v>
      </c>
      <c r="N15" s="18">
        <f t="array" ref="N15">IF(SUMPRODUCT(COUNTIF(E15,'DANH MỤC'!$B$2:$B$17))+SUMPRODUCT(COUNTIF(G15,'DANH MỤC'!$B$2:$B$17))+SUMPRODUCT(COUNTIF(I15,'DANH MỤC'!$B$2:$B$17))&gt;=1,1,0)</f>
        <v>1</v>
      </c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 ht="30.75" customHeight="1">
      <c r="A16" s="19">
        <v>14.0</v>
      </c>
      <c r="B16" s="20" t="s">
        <v>83</v>
      </c>
      <c r="C16" s="19" t="s">
        <v>84</v>
      </c>
      <c r="D16" s="14"/>
      <c r="E16" s="20" t="s">
        <v>25</v>
      </c>
      <c r="F16" s="14"/>
      <c r="G16" s="20"/>
      <c r="H16" s="14"/>
      <c r="I16" s="20"/>
      <c r="J16" s="4"/>
      <c r="K16" s="22" t="s">
        <v>30</v>
      </c>
      <c r="L16" s="20">
        <f t="shared" si="1"/>
        <v>10</v>
      </c>
      <c r="M16" s="23">
        <f t="shared" si="2"/>
        <v>0.4347826087</v>
      </c>
      <c r="N16" s="18">
        <f t="array" ref="N16">IF(SUMPRODUCT(COUNTIF(E16,'DANH MỤC'!$B$2:$B$17))+SUMPRODUCT(COUNTIF(G16,'DANH MỤC'!$B$2:$B$17))+SUMPRODUCT(COUNTIF(I16,'DANH MỤC'!$B$2:$B$17))&gt;=1,1,0)</f>
        <v>1</v>
      </c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 ht="30.75" customHeight="1">
      <c r="A17" s="12">
        <v>15.0</v>
      </c>
      <c r="B17" s="13" t="s">
        <v>85</v>
      </c>
      <c r="C17" s="12"/>
      <c r="D17" s="14"/>
      <c r="E17" s="13"/>
      <c r="F17" s="14"/>
      <c r="G17" s="13"/>
      <c r="H17" s="14"/>
      <c r="I17" s="13"/>
      <c r="J17" s="4"/>
      <c r="K17" s="16" t="s">
        <v>64</v>
      </c>
      <c r="L17" s="13">
        <f t="shared" si="1"/>
        <v>0</v>
      </c>
      <c r="M17" s="17">
        <f t="shared" si="2"/>
        <v>0</v>
      </c>
      <c r="N17" s="18">
        <f t="array" ref="N17">IF(SUMPRODUCT(COUNTIF(E17,'DANH MỤC'!$B$2:$B$17))+SUMPRODUCT(COUNTIF(G17,'DANH MỤC'!$B$2:$B$17))+SUMPRODUCT(COUNTIF(I17,'DANH MỤC'!$B$2:$B$17))&gt;=1,1,0)</f>
        <v>0</v>
      </c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 ht="30.75" customHeight="1">
      <c r="A18" s="47" t="s">
        <v>91</v>
      </c>
      <c r="B18" s="2"/>
      <c r="C18" s="2"/>
      <c r="D18" s="2"/>
      <c r="E18" s="2"/>
      <c r="F18" s="2"/>
      <c r="G18" s="2"/>
      <c r="H18" s="2"/>
      <c r="I18" s="3"/>
      <c r="J18" s="4"/>
      <c r="K18" s="22" t="s">
        <v>24</v>
      </c>
      <c r="L18" s="20">
        <f t="shared" si="1"/>
        <v>0</v>
      </c>
      <c r="M18" s="23">
        <f t="shared" si="2"/>
        <v>0</v>
      </c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 ht="30.75" customHeight="1">
      <c r="A19" s="12">
        <v>1.0</v>
      </c>
      <c r="B19" s="13" t="s">
        <v>87</v>
      </c>
      <c r="C19" s="12" t="s">
        <v>92</v>
      </c>
      <c r="D19" s="14" t="s">
        <v>93</v>
      </c>
      <c r="E19" s="13" t="s">
        <v>25</v>
      </c>
      <c r="F19" s="14"/>
      <c r="G19" s="13"/>
      <c r="H19" s="14"/>
      <c r="I19" s="13"/>
      <c r="J19" s="4"/>
      <c r="K19" s="16" t="s">
        <v>89</v>
      </c>
      <c r="L19" s="13">
        <f t="shared" si="1"/>
        <v>0</v>
      </c>
      <c r="M19" s="17">
        <f t="shared" si="2"/>
        <v>0</v>
      </c>
      <c r="N19" s="18">
        <f t="array" ref="N19">IF(SUMPRODUCT(COUNTIF(E19,'DANH MỤC'!$B$2:$B$17))+SUMPRODUCT(COUNTIF(G19,'DANH MỤC'!$B$2:$B$17))+SUMPRODUCT(COUNTIF(I19,'DANH MỤC'!$B$2:$B$17))&gt;=1,1,0)</f>
        <v>1</v>
      </c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 ht="30.75" customHeight="1">
      <c r="A20" s="19">
        <v>2.0</v>
      </c>
      <c r="B20" s="20" t="s">
        <v>94</v>
      </c>
      <c r="C20" s="19"/>
      <c r="D20" s="14"/>
      <c r="E20" s="48" t="s">
        <v>26</v>
      </c>
      <c r="F20" s="14"/>
      <c r="G20" s="20"/>
      <c r="H20" s="14"/>
      <c r="I20" s="20"/>
      <c r="J20" s="4"/>
      <c r="K20" s="4"/>
      <c r="L20" s="4"/>
      <c r="M20" s="4"/>
      <c r="N20" s="18">
        <f t="array" ref="N20">IF(SUMPRODUCT(COUNTIF(E20,'DANH MỤC'!$B$2:$B$17))+SUMPRODUCT(COUNTIF(G20,'DANH MỤC'!$B$2:$B$17))+SUMPRODUCT(COUNTIF(I20,'DANH MỤC'!$B$2:$B$17))&gt;=1,1,0)</f>
        <v>0</v>
      </c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 ht="30.75" customHeight="1">
      <c r="A21" s="12">
        <v>3.0</v>
      </c>
      <c r="B21" s="13" t="s">
        <v>95</v>
      </c>
      <c r="C21" s="12" t="s">
        <v>37</v>
      </c>
      <c r="D21" s="15" t="s">
        <v>38</v>
      </c>
      <c r="E21" s="13" t="s">
        <v>25</v>
      </c>
      <c r="F21" s="14"/>
      <c r="G21" s="13"/>
      <c r="H21" s="14"/>
      <c r="I21" s="13"/>
      <c r="J21" s="4"/>
      <c r="K21" s="49" t="s">
        <v>96</v>
      </c>
      <c r="L21" s="2"/>
      <c r="M21" s="26"/>
      <c r="N21" s="18">
        <f t="array" ref="N21">IF(SUMPRODUCT(COUNTIF(E21,'DANH MỤC'!$B$2:$B$17))+SUMPRODUCT(COUNTIF(G21,'DANH MỤC'!$B$2:$B$17))+SUMPRODUCT(COUNTIF(I21,'DANH MỤC'!$B$2:$B$17))&gt;=1,1,0)</f>
        <v>1</v>
      </c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 ht="30.75" customHeight="1">
      <c r="A22" s="19">
        <v>4.0</v>
      </c>
      <c r="B22" s="20" t="s">
        <v>97</v>
      </c>
      <c r="C22" s="19" t="s">
        <v>100</v>
      </c>
      <c r="D22" s="15" t="s">
        <v>38</v>
      </c>
      <c r="E22" s="20" t="s">
        <v>25</v>
      </c>
      <c r="F22" s="14"/>
      <c r="G22" s="20"/>
      <c r="H22" s="14"/>
      <c r="I22" s="20"/>
      <c r="J22" s="4"/>
      <c r="K22" s="50">
        <f>SUM(L3:L18)</f>
        <v>23</v>
      </c>
      <c r="L22" s="51"/>
      <c r="M22" s="52"/>
      <c r="N22" s="18">
        <f t="array" ref="N22">IF(SUMPRODUCT(COUNTIF(E22,'DANH MỤC'!$B$2:$B$17))+SUMPRODUCT(COUNTIF(G22,'DANH MỤC'!$B$2:$B$17))+SUMPRODUCT(COUNTIF(I22,'DANH MỤC'!$B$2:$B$17))&gt;=1,1,0)</f>
        <v>1</v>
      </c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 ht="30.75" customHeight="1">
      <c r="A23" s="12">
        <v>5.0</v>
      </c>
      <c r="B23" s="13" t="s">
        <v>98</v>
      </c>
      <c r="C23" s="12" t="s">
        <v>104</v>
      </c>
      <c r="D23" s="15" t="s">
        <v>38</v>
      </c>
      <c r="E23" s="13" t="s">
        <v>25</v>
      </c>
      <c r="F23" s="14"/>
      <c r="G23" s="13"/>
      <c r="H23" s="14"/>
      <c r="I23" s="13"/>
      <c r="J23" s="4"/>
      <c r="K23" s="53"/>
      <c r="L23" s="54"/>
      <c r="M23" s="55"/>
      <c r="N23" s="18">
        <f t="array" ref="N23">IF(SUMPRODUCT(COUNTIF(E23,'DANH MỤC'!$B$2:$B$17))+SUMPRODUCT(COUNTIF(G23,'DANH MỤC'!$B$2:$B$17))+SUMPRODUCT(COUNTIF(I23,'DANH MỤC'!$B$2:$B$17))&gt;=1,1,0)</f>
        <v>1</v>
      </c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 ht="30.75" customHeight="1">
      <c r="A24" s="19">
        <v>6.0</v>
      </c>
      <c r="B24" s="20" t="s">
        <v>101</v>
      </c>
      <c r="C24" s="19" t="s">
        <v>100</v>
      </c>
      <c r="D24" s="15" t="s">
        <v>38</v>
      </c>
      <c r="E24" s="20" t="s">
        <v>25</v>
      </c>
      <c r="F24" s="14"/>
      <c r="G24" s="20"/>
      <c r="H24" s="14"/>
      <c r="I24" s="20"/>
      <c r="J24" s="4"/>
      <c r="K24" s="9" t="s">
        <v>102</v>
      </c>
      <c r="L24" s="9" t="s">
        <v>103</v>
      </c>
      <c r="M24" s="56" t="s">
        <v>17</v>
      </c>
      <c r="N24" s="18">
        <f t="array" ref="N24">IF(SUMPRODUCT(COUNTIF(E24,'DANH MỤC'!$B$2:$B$17))+SUMPRODUCT(COUNTIF(G24,'DANH MỤC'!$B$2:$B$17))+SUMPRODUCT(COUNTIF(I24,'DANH MỤC'!$B$2:$B$17))&gt;=1,1,0)</f>
        <v>1</v>
      </c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 ht="30.75" customHeight="1">
      <c r="A25" s="12">
        <v>7.0</v>
      </c>
      <c r="B25" s="13" t="s">
        <v>105</v>
      </c>
      <c r="C25" s="12"/>
      <c r="D25" s="14"/>
      <c r="E25" s="13" t="s">
        <v>43</v>
      </c>
      <c r="F25" s="14"/>
      <c r="G25" s="13"/>
      <c r="H25" s="14"/>
      <c r="I25" s="13"/>
      <c r="J25" s="4"/>
      <c r="K25" s="57" t="s">
        <v>26</v>
      </c>
      <c r="L25" s="13">
        <f t="shared" ref="L25:L28" si="3">COUNTIF($E$3:$E$17,K25)+COUNTIF($G$3:$G$17,K25)+COUNTIF($I$3:$I$17,K25)+COUNTIF($E$19:$E$29,K25)+COUNTIF($G$19:$G$29,K25)+COUNTIF($I$19:$I$29,K25)</f>
        <v>1</v>
      </c>
      <c r="M25" s="58">
        <f t="shared" ref="M25:M29" si="4">IF(SUM($L$25:$L$29)=0,0,L25/SUM($L$25:$L$29))</f>
        <v>0.03571428571</v>
      </c>
      <c r="N25" s="18">
        <f t="array" ref="N25">IF(SUMPRODUCT(COUNTIF(E25,'DANH MỤC'!$B$2:$B$17))+SUMPRODUCT(COUNTIF(G25,'DANH MỤC'!$B$2:$B$17))+SUMPRODUCT(COUNTIF(I25,'DANH MỤC'!$B$2:$B$17))&gt;=1,1,0)</f>
        <v>0</v>
      </c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 ht="30.75" customHeight="1">
      <c r="A26" s="19">
        <v>8.0</v>
      </c>
      <c r="B26" s="20" t="s">
        <v>106</v>
      </c>
      <c r="C26" s="19"/>
      <c r="D26" s="14"/>
      <c r="E26" s="20" t="s">
        <v>43</v>
      </c>
      <c r="F26" s="14"/>
      <c r="G26" s="20"/>
      <c r="H26" s="14"/>
      <c r="I26" s="20"/>
      <c r="J26" s="4"/>
      <c r="K26" s="59" t="s">
        <v>34</v>
      </c>
      <c r="L26" s="13">
        <f t="shared" si="3"/>
        <v>0</v>
      </c>
      <c r="M26" s="58">
        <f t="shared" si="4"/>
        <v>0</v>
      </c>
      <c r="N26" s="18">
        <f t="array" ref="N26">IF(SUMPRODUCT(COUNTIF(E26,'DANH MỤC'!$B$2:$B$17))+SUMPRODUCT(COUNTIF(G26,'DANH MỤC'!$B$2:$B$17))+SUMPRODUCT(COUNTIF(I26,'DANH MỤC'!$B$2:$B$17))&gt;=1,1,0)</f>
        <v>0</v>
      </c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 ht="30.75" customHeight="1">
      <c r="A27" s="12">
        <v>9.0</v>
      </c>
      <c r="B27" s="13" t="s">
        <v>107</v>
      </c>
      <c r="C27" s="12"/>
      <c r="D27" s="14"/>
      <c r="E27" s="13" t="s">
        <v>43</v>
      </c>
      <c r="F27" s="14"/>
      <c r="G27" s="13"/>
      <c r="H27" s="14"/>
      <c r="I27" s="13"/>
      <c r="J27" s="4"/>
      <c r="K27" s="60" t="s">
        <v>40</v>
      </c>
      <c r="L27" s="13">
        <f t="shared" si="3"/>
        <v>0</v>
      </c>
      <c r="M27" s="58">
        <f t="shared" si="4"/>
        <v>0</v>
      </c>
      <c r="N27" s="18">
        <f t="array" ref="N27">IF(SUMPRODUCT(COUNTIF(E27,'DANH MỤC'!$B$2:$B$17))+SUMPRODUCT(COUNTIF(G27,'DANH MỤC'!$B$2:$B$17))+SUMPRODUCT(COUNTIF(I27,'DANH MỤC'!$B$2:$B$17))&gt;=1,1,0)</f>
        <v>0</v>
      </c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 ht="30.75" customHeight="1">
      <c r="A28" s="19">
        <v>10.0</v>
      </c>
      <c r="B28" s="20" t="s">
        <v>108</v>
      </c>
      <c r="C28" s="19" t="s">
        <v>109</v>
      </c>
      <c r="D28" s="15" t="s">
        <v>38</v>
      </c>
      <c r="E28" s="20" t="s">
        <v>25</v>
      </c>
      <c r="F28" s="14"/>
      <c r="G28" s="20"/>
      <c r="H28" s="14"/>
      <c r="I28" s="20"/>
      <c r="J28" s="4"/>
      <c r="K28" s="61" t="s">
        <v>43</v>
      </c>
      <c r="L28" s="13">
        <f t="shared" si="3"/>
        <v>4</v>
      </c>
      <c r="M28" s="58">
        <f t="shared" si="4"/>
        <v>0.1428571429</v>
      </c>
      <c r="N28" s="18">
        <f t="array" ref="N28">IF(SUMPRODUCT(COUNTIF(E28,'DANH MỤC'!$B$2:$B$17))+SUMPRODUCT(COUNTIF(G28,'DANH MỤC'!$B$2:$B$17))+SUMPRODUCT(COUNTIF(I28,'DANH MỤC'!$B$2:$B$17))&gt;=1,1,0)</f>
        <v>1</v>
      </c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 ht="30.75" customHeight="1">
      <c r="A29" s="12"/>
      <c r="B29" s="13"/>
      <c r="C29" s="12"/>
      <c r="D29" s="10"/>
      <c r="E29" s="13"/>
      <c r="F29" s="10"/>
      <c r="G29" s="13"/>
      <c r="H29" s="10"/>
      <c r="I29" s="13"/>
      <c r="J29" s="4"/>
      <c r="K29" s="62" t="s">
        <v>18</v>
      </c>
      <c r="L29" s="63">
        <f>P2</f>
        <v>23</v>
      </c>
      <c r="M29" s="64">
        <f t="shared" si="4"/>
        <v>0.8214285714</v>
      </c>
      <c r="N29" s="18">
        <f t="array" ref="N29">IF(SUMPRODUCT(COUNTIF(E29,'DANH MỤC'!$B$2:$B$17))+SUMPRODUCT(COUNTIF(G29,'DANH MỤC'!$B$2:$B$17))+SUMPRODUCT(COUNTIF(I29,'DANH MỤC'!$B$2:$B$17))&gt;=1,1,0)</f>
        <v>0</v>
      </c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 ht="15.75" customHeight="1">
      <c r="A30" s="4"/>
      <c r="B30" s="4"/>
      <c r="C30" s="4"/>
      <c r="D30" s="4"/>
      <c r="E30" s="4"/>
      <c r="F30" s="4"/>
      <c r="G30" s="4"/>
      <c r="H30" s="4"/>
      <c r="I30" s="4"/>
      <c r="J30" s="4"/>
      <c r="K30" s="65" t="s">
        <v>110</v>
      </c>
      <c r="L30" s="66">
        <f>MAX(0,COUNTA($B$3:$B$29)-SUM($L$25:$L$29))</f>
        <v>0</v>
      </c>
      <c r="M30" s="67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 ht="15.0" customHeight="1">
      <c r="A31" s="68" t="s">
        <v>111</v>
      </c>
      <c r="B31" s="2"/>
      <c r="C31" s="2"/>
      <c r="D31" s="2"/>
      <c r="E31" s="2"/>
      <c r="F31" s="2"/>
      <c r="G31" s="2"/>
      <c r="H31" s="2"/>
      <c r="I31" s="3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 ht="18.75" customHeight="1">
      <c r="A32" s="9" t="s">
        <v>6</v>
      </c>
      <c r="B32" s="9" t="s">
        <v>7</v>
      </c>
      <c r="C32" s="9" t="s">
        <v>8</v>
      </c>
      <c r="D32" s="9" t="s">
        <v>112</v>
      </c>
      <c r="E32" s="9" t="s">
        <v>15</v>
      </c>
      <c r="F32" s="9" t="s">
        <v>113</v>
      </c>
      <c r="G32" s="69" t="s">
        <v>114</v>
      </c>
      <c r="H32" s="2"/>
      <c r="I32" s="26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 ht="21.0" customHeight="1">
      <c r="A33" s="12">
        <v>1.0</v>
      </c>
      <c r="B33" s="13" t="s">
        <v>19</v>
      </c>
      <c r="C33" s="12" t="s">
        <v>115</v>
      </c>
      <c r="D33" s="10"/>
      <c r="E33" s="13"/>
      <c r="F33" s="13">
        <v>1.0</v>
      </c>
      <c r="G33" s="70"/>
      <c r="H33" s="70"/>
      <c r="I33" s="70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 ht="21.0" customHeight="1">
      <c r="A34" s="71">
        <v>2.0</v>
      </c>
      <c r="B34" s="72" t="s">
        <v>80</v>
      </c>
      <c r="C34" s="71" t="s">
        <v>115</v>
      </c>
      <c r="D34" s="73"/>
      <c r="E34" s="72"/>
      <c r="F34" s="72">
        <v>1.0</v>
      </c>
      <c r="G34" s="75"/>
      <c r="H34" s="75"/>
      <c r="I34" s="75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 ht="21.0" customHeight="1">
      <c r="A35" s="12">
        <v>3.0</v>
      </c>
      <c r="B35" s="13" t="s">
        <v>83</v>
      </c>
      <c r="C35" s="12" t="s">
        <v>115</v>
      </c>
      <c r="D35" s="10"/>
      <c r="E35" s="13"/>
      <c r="F35" s="34">
        <v>2.0</v>
      </c>
      <c r="G35" s="70"/>
      <c r="H35" s="70"/>
      <c r="I35" s="70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 ht="21.0" customHeight="1">
      <c r="A36" s="71">
        <v>4.0</v>
      </c>
      <c r="B36" s="72" t="s">
        <v>85</v>
      </c>
      <c r="C36" s="71" t="s">
        <v>115</v>
      </c>
      <c r="D36" s="73"/>
      <c r="E36" s="72"/>
      <c r="F36" s="72">
        <v>1.0</v>
      </c>
      <c r="G36" s="75"/>
      <c r="H36" s="75"/>
      <c r="I36" s="75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 ht="21.0" customHeight="1">
      <c r="A37" s="12">
        <v>5.0</v>
      </c>
      <c r="B37" s="13"/>
      <c r="C37" s="12"/>
      <c r="D37" s="10"/>
      <c r="E37" s="13"/>
      <c r="F37" s="13"/>
      <c r="G37" s="70"/>
      <c r="H37" s="70"/>
      <c r="I37" s="70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 ht="21.0" customHeight="1">
      <c r="A38" s="71">
        <v>6.0</v>
      </c>
      <c r="B38" s="72"/>
      <c r="C38" s="71"/>
      <c r="D38" s="73"/>
      <c r="E38" s="72"/>
      <c r="F38" s="72"/>
      <c r="G38" s="75"/>
      <c r="H38" s="75"/>
      <c r="I38" s="75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 ht="21.0" customHeight="1">
      <c r="A39" s="12">
        <v>7.0</v>
      </c>
      <c r="B39" s="13"/>
      <c r="C39" s="12"/>
      <c r="D39" s="10"/>
      <c r="E39" s="13"/>
      <c r="F39" s="13"/>
      <c r="G39" s="70"/>
      <c r="H39" s="70"/>
      <c r="I39" s="70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 ht="21.0" customHeight="1">
      <c r="A40" s="71">
        <v>8.0</v>
      </c>
      <c r="B40" s="72"/>
      <c r="C40" s="71"/>
      <c r="D40" s="73"/>
      <c r="E40" s="72"/>
      <c r="F40" s="72"/>
      <c r="G40" s="75"/>
      <c r="H40" s="75"/>
      <c r="I40" s="75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 ht="15.0" customHeight="1">
      <c r="A41" s="76" t="s">
        <v>116</v>
      </c>
      <c r="B41" s="2"/>
      <c r="C41" s="2"/>
      <c r="D41" s="2"/>
      <c r="E41" s="3"/>
      <c r="F41" s="77">
        <f>SUM(F33:F40)</f>
        <v>5</v>
      </c>
      <c r="G41" s="78"/>
      <c r="H41" s="78"/>
      <c r="I41" s="78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 ht="15.75" customHeight="1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 ht="15.75" customHeight="1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 ht="15.75" customHeight="1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 ht="15.75" customHeight="1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 ht="15.75" customHeight="1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 ht="15.75" customHeight="1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 ht="15.75" customHeight="1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 ht="15.75" customHeight="1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 ht="15.75" customHeight="1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 ht="15.75" customHeight="1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 ht="15.75" customHeight="1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 ht="15.75" customHeight="1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 ht="15.75" customHeight="1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 ht="15.75" customHeight="1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 ht="15.75" customHeight="1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 ht="15.75" customHeight="1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 ht="15.75" customHeight="1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 ht="15.75" customHeight="1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 ht="15.75" customHeight="1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 ht="15.75" customHeight="1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 ht="15.75" customHeight="1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 ht="15.75" customHeight="1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 ht="15.75" customHeight="1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 ht="15.75" customHeight="1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 ht="15.75" customHeight="1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 ht="15.75" customHeight="1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 ht="15.75" customHeight="1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 ht="15.75" customHeight="1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 ht="15.75" customHeight="1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 ht="15.75" customHeight="1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 ht="15.75" customHeight="1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 ht="15.75" customHeight="1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 ht="15.75" customHeight="1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 ht="15.75" customHeight="1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 ht="15.75" customHeight="1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 ht="15.75" customHeight="1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 ht="15.75" customHeight="1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 ht="15.75" customHeight="1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 ht="15.75" customHeight="1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 ht="15.75" customHeight="1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 ht="15.75" customHeight="1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 ht="15.75" customHeight="1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 ht="15.75" customHeight="1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 ht="15.75" customHeight="1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 ht="15.75" customHeight="1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 ht="15.75" customHeight="1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 ht="15.75" customHeight="1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 ht="15.75" customHeight="1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 ht="15.75" customHeight="1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 ht="15.75" customHeight="1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 ht="15.75" customHeight="1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 ht="15.75" customHeight="1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 ht="15.75" customHeight="1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 ht="15.75" customHeight="1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 ht="15.75" customHeight="1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 ht="15.75" customHeight="1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 ht="15.75" customHeight="1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 ht="15.75" customHeight="1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 ht="15.75" customHeight="1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 ht="15.75" customHeight="1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 ht="15.75" customHeight="1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 ht="15.75" customHeight="1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 ht="15.75" customHeight="1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 ht="15.75" customHeight="1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 ht="15.75" customHeight="1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 ht="15.75" customHeight="1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 ht="15.75" customHeight="1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 ht="15.75" customHeight="1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 ht="15.75" customHeight="1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 ht="15.75" customHeight="1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 ht="15.75" customHeight="1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 ht="15.75" customHeight="1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 ht="15.75" customHeight="1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 ht="15.75" customHeight="1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 ht="15.75" customHeight="1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 ht="15.75" customHeight="1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 ht="15.75" customHeight="1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 ht="15.75" customHeight="1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 ht="15.75" customHeight="1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 ht="15.75" customHeight="1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 ht="15.75" customHeight="1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 ht="15.75" customHeight="1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 ht="15.75" customHeight="1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 ht="15.75" customHeight="1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 ht="15.75" customHeight="1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 ht="15.75" customHeight="1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 ht="15.75" customHeight="1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 ht="15.75" customHeight="1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 ht="15.75" customHeight="1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 ht="15.75" customHeight="1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 ht="15.75" customHeight="1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 ht="15.75" customHeight="1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 ht="15.75" customHeight="1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 ht="15.75" customHeight="1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 ht="15.75" customHeight="1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 ht="15.75" customHeight="1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 ht="15.75" customHeight="1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 ht="15.75" customHeight="1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 ht="15.75" customHeight="1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 ht="15.75" customHeight="1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 ht="15.75" customHeight="1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 ht="15.75" customHeight="1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 ht="15.75" customHeight="1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 ht="15.75" customHeight="1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 ht="15.75" customHeight="1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 ht="15.75" customHeight="1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 ht="15.75" customHeight="1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 ht="15.75" customHeight="1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 ht="15.75" customHeight="1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 ht="15.75" customHeight="1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 ht="15.75" customHeight="1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 ht="15.75" customHeight="1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 ht="15.75" customHeight="1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 ht="15.75" customHeight="1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 ht="15.75" customHeight="1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 ht="15.75" customHeight="1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 ht="15.75" customHeight="1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 ht="15.75" customHeight="1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 ht="15.75" customHeight="1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 ht="15.75" customHeight="1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 ht="15.75" customHeight="1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 ht="15.75" customHeight="1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 ht="15.75" customHeight="1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 ht="15.75" customHeight="1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 ht="15.75" customHeight="1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 ht="15.75" customHeight="1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 ht="15.75" customHeight="1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 ht="15.75" customHeight="1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 ht="15.75" customHeight="1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 ht="15.75" customHeight="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 ht="15.75" customHeight="1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 ht="15.75" customHeight="1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 ht="15.75" customHeight="1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 ht="15.75" customHeight="1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 ht="15.75" customHeight="1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 ht="15.75" customHeight="1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 ht="15.75" customHeight="1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 ht="15.75" customHeight="1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 ht="15.75" customHeight="1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 ht="15.75" customHeight="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 ht="15.75" customHeight="1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 ht="15.75" customHeight="1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 ht="15.75" customHeight="1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 ht="15.75" customHeight="1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 ht="15.75" customHeight="1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 ht="15.75" customHeight="1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 ht="15.75" customHeight="1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 ht="15.75" customHeight="1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 ht="15.75" customHeight="1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 ht="15.75" customHeight="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 ht="15.75" customHeight="1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 ht="15.75" customHeight="1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 ht="15.75" customHeight="1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 ht="15.75" customHeight="1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 ht="15.75" customHeight="1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 ht="15.75" customHeight="1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 ht="15.75" customHeight="1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 ht="15.75" customHeight="1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 ht="15.75" customHeight="1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 ht="15.75" customHeight="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 ht="15.75" customHeight="1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 ht="15.75" customHeight="1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 ht="15.75" customHeight="1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 ht="15.75" customHeight="1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 ht="15.75" customHeight="1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 ht="15.75" customHeight="1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 ht="15.75" customHeight="1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 ht="15.75" customHeight="1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 ht="15.75" customHeight="1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 ht="15.75" customHeight="1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 ht="15.75" customHeight="1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 ht="15.75" customHeight="1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 ht="15.75" customHeight="1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 ht="15.75" customHeight="1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 ht="15.75" customHeight="1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 ht="15.75" customHeight="1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 ht="15.75" customHeight="1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 ht="15.75" customHeight="1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 ht="15.75" customHeight="1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 ht="15.75" customHeight="1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 ht="15.75" customHeight="1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 ht="15.75" customHeight="1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 ht="15.75" customHeight="1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 ht="15.75" customHeight="1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 ht="15.75" customHeight="1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 ht="15.75" customHeight="1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 ht="15.75" customHeight="1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 ht="15.75" customHeight="1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 ht="15.75" customHeight="1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 ht="15.75" customHeight="1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 ht="15.75" customHeight="1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 ht="15.75" customHeight="1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 ht="15.75" customHeight="1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 ht="15.75" customHeight="1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 ht="15.75" customHeight="1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 ht="15.75" customHeight="1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 ht="15.75" customHeight="1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 ht="15.75" customHeight="1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 ht="15.75" customHeight="1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 ht="15.75" customHeight="1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 ht="15.75" customHeight="1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 ht="15.75" customHeight="1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 ht="15.75" customHeight="1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 ht="15.75" customHeight="1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 ht="15.75" customHeight="1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r="247" ht="15.75" customHeight="1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r="248" ht="15.75" customHeight="1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</row>
    <row r="249" ht="15.75" customHeight="1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 ht="15.75" customHeight="1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</row>
    <row r="251" ht="15.75" customHeight="1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</row>
    <row r="252" ht="15.75" customHeight="1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 ht="15.75" customHeight="1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</row>
    <row r="254" ht="15.75" customHeight="1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</row>
    <row r="255" ht="15.75" customHeight="1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</row>
    <row r="256" ht="15.75" customHeight="1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</row>
    <row r="257" ht="15.75" customHeight="1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</row>
    <row r="258" ht="15.75" customHeight="1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</row>
    <row r="259" ht="15.75" customHeight="1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</row>
    <row r="260" ht="15.75" customHeight="1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</row>
    <row r="261" ht="15.75" customHeight="1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</row>
    <row r="262" ht="15.75" customHeight="1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</row>
    <row r="263" ht="15.75" customHeight="1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</row>
    <row r="264" ht="15.75" customHeight="1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</row>
    <row r="265" ht="15.75" customHeight="1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</row>
    <row r="266" ht="15.75" customHeight="1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</row>
    <row r="267" ht="15.75" customHeight="1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</row>
    <row r="268" ht="15.75" customHeight="1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</row>
    <row r="269" ht="15.75" customHeight="1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</row>
    <row r="270" ht="15.75" customHeight="1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</row>
    <row r="271" ht="15.75" customHeight="1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</row>
    <row r="272" ht="15.75" customHeight="1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</row>
    <row r="273" ht="15.75" customHeight="1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</row>
    <row r="274" ht="15.75" customHeight="1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</row>
    <row r="275" ht="15.75" customHeight="1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</row>
    <row r="276" ht="15.75" customHeight="1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</row>
    <row r="277" ht="15.75" customHeight="1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</row>
    <row r="278" ht="15.75" customHeight="1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</row>
    <row r="279" ht="15.75" customHeight="1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</row>
    <row r="280" ht="15.75" customHeight="1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</row>
    <row r="281" ht="15.75" customHeight="1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</row>
    <row r="282" ht="15.75" customHeight="1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</row>
    <row r="283" ht="15.75" customHeight="1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</row>
    <row r="284" ht="15.75" customHeight="1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</row>
    <row r="285" ht="15.75" customHeight="1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</row>
    <row r="286" ht="15.75" customHeight="1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</row>
    <row r="287" ht="15.75" customHeight="1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</row>
    <row r="288" ht="15.75" customHeight="1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</row>
    <row r="289" ht="15.75" customHeight="1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</row>
    <row r="290" ht="15.75" customHeight="1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</row>
    <row r="291" ht="15.75" customHeight="1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</row>
    <row r="292" ht="15.75" customHeight="1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</row>
    <row r="293" ht="15.75" customHeight="1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</row>
    <row r="294" ht="15.75" customHeight="1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</row>
    <row r="295" ht="15.75" customHeight="1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</row>
    <row r="296" ht="15.75" customHeight="1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</row>
    <row r="297" ht="15.75" customHeight="1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</row>
    <row r="298" ht="15.75" customHeight="1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</row>
    <row r="299" ht="15.75" customHeight="1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</row>
    <row r="300" ht="15.75" customHeight="1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</row>
    <row r="301" ht="15.75" customHeight="1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</row>
    <row r="302" ht="15.75" customHeight="1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</row>
    <row r="303" ht="15.75" customHeight="1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</row>
    <row r="304" ht="15.75" customHeight="1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</row>
    <row r="305" ht="15.75" customHeight="1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</row>
    <row r="306" ht="15.75" customHeight="1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</row>
    <row r="307" ht="15.75" customHeight="1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</row>
    <row r="308" ht="15.75" customHeight="1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</row>
    <row r="309" ht="15.75" customHeight="1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</row>
    <row r="310" ht="15.75" customHeight="1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</row>
    <row r="311" ht="15.75" customHeight="1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</row>
    <row r="312" ht="15.75" customHeight="1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</row>
    <row r="313" ht="15.75" customHeight="1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</row>
    <row r="314" ht="15.75" customHeight="1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</row>
    <row r="315" ht="15.75" customHeight="1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</row>
    <row r="316" ht="15.75" customHeight="1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</row>
    <row r="317" ht="15.75" customHeight="1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</row>
    <row r="318" ht="15.75" customHeight="1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</row>
    <row r="319" ht="15.75" customHeight="1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</row>
    <row r="320" ht="15.75" customHeight="1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</row>
    <row r="321" ht="15.75" customHeight="1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</row>
    <row r="322" ht="15.75" customHeight="1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</row>
    <row r="323" ht="15.75" customHeight="1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</row>
    <row r="324" ht="15.75" customHeight="1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</row>
    <row r="325" ht="15.75" customHeight="1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</row>
    <row r="326" ht="15.75" customHeight="1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</row>
    <row r="327" ht="15.75" customHeight="1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</row>
    <row r="328" ht="15.75" customHeight="1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</row>
    <row r="329" ht="15.75" customHeight="1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</row>
    <row r="330" ht="15.75" customHeight="1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</row>
    <row r="331" ht="15.75" customHeight="1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</row>
    <row r="332" ht="15.75" customHeight="1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</row>
    <row r="333" ht="15.75" customHeight="1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</row>
    <row r="334" ht="15.75" customHeight="1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</row>
    <row r="335" ht="15.75" customHeight="1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</row>
    <row r="336" ht="15.75" customHeight="1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</row>
    <row r="337" ht="15.75" customHeight="1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</row>
    <row r="338" ht="15.75" customHeight="1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</row>
    <row r="339" ht="15.75" customHeight="1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</row>
    <row r="340" ht="15.75" customHeight="1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</row>
    <row r="341" ht="15.75" customHeight="1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</row>
    <row r="342" ht="15.75" customHeight="1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</row>
    <row r="343" ht="15.75" customHeight="1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</row>
    <row r="344" ht="15.75" customHeight="1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</row>
    <row r="345" ht="15.75" customHeight="1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</row>
    <row r="346" ht="15.75" customHeight="1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</row>
    <row r="347" ht="15.75" customHeight="1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</row>
    <row r="348" ht="15.75" customHeight="1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</row>
    <row r="349" ht="15.75" customHeight="1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</row>
    <row r="350" ht="15.75" customHeight="1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</row>
    <row r="351" ht="15.75" customHeight="1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</row>
    <row r="352" ht="15.75" customHeight="1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</row>
    <row r="353" ht="15.75" customHeight="1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</row>
    <row r="354" ht="15.75" customHeight="1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</row>
    <row r="355" ht="15.75" customHeight="1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</row>
    <row r="356" ht="15.75" customHeight="1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</row>
    <row r="357" ht="15.75" customHeight="1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</row>
    <row r="358" ht="15.75" customHeight="1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</row>
    <row r="359" ht="15.75" customHeight="1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</row>
    <row r="360" ht="15.75" customHeight="1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</row>
    <row r="361" ht="15.75" customHeight="1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</row>
    <row r="362" ht="15.75" customHeight="1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</row>
    <row r="363" ht="15.75" customHeight="1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</row>
    <row r="364" ht="15.75" customHeight="1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</row>
    <row r="365" ht="15.75" customHeight="1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</row>
    <row r="366" ht="15.75" customHeight="1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</row>
    <row r="367" ht="15.75" customHeight="1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</row>
    <row r="368" ht="15.75" customHeight="1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</row>
    <row r="369" ht="15.75" customHeight="1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</row>
    <row r="370" ht="15.75" customHeight="1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</row>
    <row r="371" ht="15.75" customHeight="1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</row>
    <row r="372" ht="15.75" customHeight="1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</row>
    <row r="373" ht="15.75" customHeight="1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</row>
    <row r="374" ht="15.75" customHeight="1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</row>
    <row r="375" ht="15.75" customHeight="1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</row>
    <row r="376" ht="15.75" customHeight="1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</row>
    <row r="377" ht="15.75" customHeight="1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</row>
    <row r="378" ht="15.75" customHeight="1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</row>
    <row r="379" ht="15.75" customHeight="1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</row>
    <row r="380" ht="15.75" customHeight="1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</row>
    <row r="381" ht="15.75" customHeight="1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</row>
    <row r="382" ht="15.75" customHeight="1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</row>
    <row r="383" ht="15.75" customHeight="1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</row>
    <row r="384" ht="15.75" customHeight="1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</row>
    <row r="385" ht="15.75" customHeight="1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</row>
    <row r="386" ht="15.75" customHeight="1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</row>
    <row r="387" ht="15.75" customHeight="1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</row>
    <row r="388" ht="15.75" customHeight="1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</row>
    <row r="389" ht="15.75" customHeight="1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</row>
    <row r="390" ht="15.75" customHeight="1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</row>
    <row r="391" ht="15.75" customHeight="1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</row>
    <row r="392" ht="15.75" customHeight="1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</row>
    <row r="393" ht="15.75" customHeight="1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</row>
    <row r="394" ht="15.75" customHeight="1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</row>
    <row r="395" ht="15.75" customHeight="1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</row>
    <row r="396" ht="15.75" customHeight="1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</row>
    <row r="397" ht="15.75" customHeight="1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</row>
    <row r="398" ht="15.75" customHeight="1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</row>
    <row r="399" ht="15.75" customHeight="1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</row>
    <row r="400" ht="15.75" customHeight="1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</row>
    <row r="401" ht="15.75" customHeight="1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</row>
    <row r="402" ht="15.75" customHeight="1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</row>
    <row r="403" ht="15.75" customHeight="1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</row>
    <row r="404" ht="15.75" customHeight="1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</row>
    <row r="405" ht="15.75" customHeight="1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</row>
    <row r="406" ht="15.75" customHeight="1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</row>
    <row r="407" ht="15.75" customHeight="1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</row>
    <row r="408" ht="15.75" customHeight="1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</row>
    <row r="409" ht="15.75" customHeight="1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</row>
    <row r="410" ht="15.75" customHeight="1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</row>
    <row r="411" ht="15.75" customHeight="1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</row>
    <row r="412" ht="15.75" customHeight="1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</row>
    <row r="413" ht="15.75" customHeight="1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</row>
    <row r="414" ht="15.75" customHeight="1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</row>
    <row r="415" ht="15.75" customHeight="1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</row>
    <row r="416" ht="15.75" customHeight="1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</row>
    <row r="417" ht="15.75" customHeight="1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</row>
    <row r="418" ht="15.75" customHeight="1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</row>
    <row r="419" ht="15.75" customHeight="1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</row>
    <row r="420" ht="15.75" customHeight="1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</row>
    <row r="421" ht="15.75" customHeight="1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</row>
    <row r="422" ht="15.75" customHeight="1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</row>
    <row r="423" ht="15.75" customHeight="1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</row>
    <row r="424" ht="15.75" customHeight="1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</row>
    <row r="425" ht="15.75" customHeight="1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</row>
    <row r="426" ht="15.75" customHeight="1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</row>
    <row r="427" ht="15.75" customHeight="1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</row>
    <row r="428" ht="15.75" customHeight="1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</row>
    <row r="429" ht="15.75" customHeight="1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</row>
    <row r="430" ht="15.75" customHeight="1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</row>
    <row r="431" ht="15.75" customHeight="1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</row>
    <row r="432" ht="15.75" customHeight="1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</row>
    <row r="433" ht="15.75" customHeight="1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</row>
    <row r="434" ht="15.75" customHeight="1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</row>
    <row r="435" ht="15.75" customHeight="1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</row>
    <row r="436" ht="15.75" customHeight="1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</row>
    <row r="437" ht="15.75" customHeight="1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</row>
    <row r="438" ht="15.75" customHeight="1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</row>
    <row r="439" ht="15.75" customHeight="1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</row>
    <row r="440" ht="15.75" customHeight="1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</row>
    <row r="441" ht="15.75" customHeight="1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</row>
    <row r="442" ht="15.75" customHeight="1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</row>
    <row r="443" ht="15.75" customHeight="1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</row>
    <row r="444" ht="15.75" customHeight="1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</row>
    <row r="445" ht="15.75" customHeight="1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</row>
    <row r="446" ht="15.75" customHeight="1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</row>
    <row r="447" ht="15.75" customHeight="1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</row>
    <row r="448" ht="15.75" customHeight="1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</row>
    <row r="449" ht="15.75" customHeight="1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</row>
    <row r="450" ht="15.75" customHeight="1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</row>
    <row r="451" ht="15.75" customHeight="1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</row>
    <row r="452" ht="15.75" customHeight="1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</row>
    <row r="453" ht="15.75" customHeight="1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</row>
    <row r="454" ht="15.75" customHeight="1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</row>
    <row r="455" ht="15.75" customHeight="1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</row>
    <row r="456" ht="15.75" customHeight="1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</row>
    <row r="457" ht="15.75" customHeight="1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</row>
    <row r="458" ht="15.75" customHeight="1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</row>
    <row r="459" ht="15.75" customHeight="1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</row>
    <row r="460" ht="15.75" customHeight="1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</row>
    <row r="461" ht="15.75" customHeight="1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</row>
    <row r="462" ht="15.75" customHeight="1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</row>
    <row r="463" ht="15.75" customHeight="1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</row>
    <row r="464" ht="15.75" customHeight="1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</row>
    <row r="465" ht="15.75" customHeight="1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</row>
    <row r="466" ht="15.75" customHeight="1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</row>
    <row r="467" ht="15.75" customHeight="1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</row>
    <row r="468" ht="15.75" customHeight="1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</row>
    <row r="469" ht="15.75" customHeight="1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</row>
    <row r="470" ht="15.75" customHeight="1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</row>
    <row r="471" ht="15.75" customHeight="1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</row>
    <row r="472" ht="15.75" customHeight="1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</row>
    <row r="473" ht="15.75" customHeight="1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</row>
    <row r="474" ht="15.75" customHeight="1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</row>
    <row r="475" ht="15.75" customHeight="1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</row>
    <row r="476" ht="15.75" customHeight="1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</row>
    <row r="477" ht="15.75" customHeight="1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</row>
    <row r="478" ht="15.75" customHeight="1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</row>
    <row r="479" ht="15.75" customHeight="1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</row>
    <row r="480" ht="15.75" customHeight="1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</row>
    <row r="481" ht="15.75" customHeight="1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</row>
    <row r="482" ht="15.75" customHeight="1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</row>
    <row r="483" ht="15.75" customHeight="1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</row>
    <row r="484" ht="15.75" customHeight="1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</row>
    <row r="485" ht="15.75" customHeight="1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</row>
    <row r="486" ht="15.75" customHeight="1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</row>
    <row r="487" ht="15.75" customHeight="1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</row>
    <row r="488" ht="15.75" customHeight="1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</row>
    <row r="489" ht="15.75" customHeight="1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</row>
    <row r="490" ht="15.75" customHeight="1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</row>
    <row r="491" ht="15.75" customHeight="1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</row>
    <row r="492" ht="15.75" customHeight="1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</row>
    <row r="493" ht="15.75" customHeight="1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</row>
    <row r="494" ht="15.75" customHeight="1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</row>
    <row r="495" ht="15.75" customHeight="1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</row>
    <row r="496" ht="15.75" customHeight="1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</row>
    <row r="497" ht="15.75" customHeight="1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</row>
    <row r="498" ht="15.75" customHeight="1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</row>
    <row r="499" ht="15.75" customHeight="1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</row>
    <row r="500" ht="15.75" customHeight="1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</row>
    <row r="501" ht="15.75" customHeight="1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</row>
    <row r="502" ht="15.75" customHeight="1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</row>
    <row r="503" ht="15.75" customHeight="1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</row>
    <row r="504" ht="15.75" customHeight="1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</row>
    <row r="505" ht="15.75" customHeight="1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</row>
    <row r="506" ht="15.75" customHeight="1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</row>
    <row r="507" ht="15.75" customHeight="1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</row>
    <row r="508" ht="15.75" customHeight="1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</row>
    <row r="509" ht="15.75" customHeight="1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</row>
    <row r="510" ht="15.75" customHeight="1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</row>
    <row r="511" ht="15.75" customHeight="1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</row>
    <row r="512" ht="15.75" customHeight="1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</row>
    <row r="513" ht="15.75" customHeight="1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</row>
    <row r="514" ht="15.75" customHeight="1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</row>
    <row r="515" ht="15.75" customHeight="1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</row>
    <row r="516" ht="15.75" customHeight="1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</row>
    <row r="517" ht="15.75" customHeight="1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</row>
    <row r="518" ht="15.75" customHeight="1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</row>
    <row r="519" ht="15.75" customHeight="1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</row>
    <row r="520" ht="15.75" customHeight="1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</row>
    <row r="521" ht="15.75" customHeight="1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</row>
    <row r="522" ht="15.75" customHeight="1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</row>
    <row r="523" ht="15.75" customHeight="1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</row>
    <row r="524" ht="15.75" customHeight="1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</row>
    <row r="525" ht="15.75" customHeight="1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</row>
    <row r="526" ht="15.75" customHeight="1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</row>
    <row r="527" ht="15.75" customHeight="1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</row>
    <row r="528" ht="15.75" customHeight="1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</row>
    <row r="529" ht="15.75" customHeight="1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</row>
    <row r="530" ht="15.75" customHeight="1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</row>
    <row r="531" ht="15.75" customHeight="1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</row>
    <row r="532" ht="15.75" customHeight="1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</row>
    <row r="533" ht="15.75" customHeight="1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</row>
    <row r="534" ht="15.75" customHeight="1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</row>
    <row r="535" ht="15.75" customHeight="1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</row>
    <row r="536" ht="15.75" customHeight="1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</row>
    <row r="537" ht="15.75" customHeight="1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</row>
    <row r="538" ht="15.75" customHeight="1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</row>
    <row r="539" ht="15.75" customHeight="1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</row>
    <row r="540" ht="15.75" customHeight="1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</row>
    <row r="541" ht="15.75" customHeight="1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</row>
    <row r="542" ht="15.75" customHeight="1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</row>
    <row r="543" ht="15.75" customHeight="1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</row>
    <row r="544" ht="15.75" customHeight="1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</row>
    <row r="545" ht="15.75" customHeight="1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</row>
    <row r="546" ht="15.75" customHeight="1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</row>
    <row r="547" ht="15.75" customHeight="1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</row>
    <row r="548" ht="15.75" customHeight="1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</row>
    <row r="549" ht="15.75" customHeight="1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</row>
    <row r="550" ht="15.75" customHeight="1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</row>
    <row r="551" ht="15.75" customHeight="1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</row>
    <row r="552" ht="15.75" customHeight="1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</row>
    <row r="553" ht="15.75" customHeight="1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</row>
    <row r="554" ht="15.75" customHeight="1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</row>
    <row r="555" ht="15.75" customHeight="1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</row>
    <row r="556" ht="15.75" customHeight="1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</row>
    <row r="557" ht="15.75" customHeight="1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</row>
    <row r="558" ht="15.75" customHeight="1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</row>
    <row r="559" ht="15.75" customHeight="1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</row>
    <row r="560" ht="15.75" customHeight="1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</row>
    <row r="561" ht="15.75" customHeight="1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</row>
    <row r="562" ht="15.75" customHeight="1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</row>
    <row r="563" ht="15.75" customHeight="1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</row>
    <row r="564" ht="15.75" customHeight="1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</row>
    <row r="565" ht="15.75" customHeight="1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</row>
    <row r="566" ht="15.75" customHeight="1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</row>
    <row r="567" ht="15.75" customHeight="1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</row>
    <row r="568" ht="15.75" customHeight="1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</row>
    <row r="569" ht="15.75" customHeight="1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</row>
    <row r="570" ht="15.75" customHeight="1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</row>
    <row r="571" ht="15.75" customHeight="1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</row>
    <row r="572" ht="15.75" customHeight="1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</row>
    <row r="573" ht="15.75" customHeight="1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</row>
    <row r="574" ht="15.75" customHeight="1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</row>
    <row r="575" ht="15.75" customHeight="1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</row>
    <row r="576" ht="15.75" customHeight="1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</row>
    <row r="577" ht="15.75" customHeight="1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</row>
    <row r="578" ht="15.75" customHeight="1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</row>
    <row r="579" ht="15.75" customHeight="1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</row>
    <row r="580" ht="15.75" customHeight="1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</row>
    <row r="581" ht="15.75" customHeight="1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</row>
    <row r="582" ht="15.75" customHeight="1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</row>
    <row r="583" ht="15.75" customHeight="1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</row>
    <row r="584" ht="15.75" customHeight="1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</row>
    <row r="585" ht="15.75" customHeight="1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</row>
    <row r="586" ht="15.75" customHeight="1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</row>
    <row r="587" ht="15.75" customHeight="1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</row>
    <row r="588" ht="15.75" customHeight="1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</row>
    <row r="589" ht="15.75" customHeight="1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</row>
    <row r="590" ht="15.75" customHeight="1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</row>
    <row r="591" ht="15.75" customHeight="1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</row>
    <row r="592" ht="15.75" customHeight="1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</row>
    <row r="593" ht="15.75" customHeight="1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</row>
    <row r="594" ht="15.75" customHeight="1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</row>
    <row r="595" ht="15.75" customHeight="1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</row>
    <row r="596" ht="15.75" customHeight="1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</row>
    <row r="597" ht="15.75" customHeight="1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</row>
    <row r="598" ht="15.75" customHeight="1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</row>
    <row r="599" ht="15.75" customHeight="1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</row>
    <row r="600" ht="15.75" customHeight="1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</row>
    <row r="601" ht="15.75" customHeight="1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</row>
    <row r="602" ht="15.75" customHeight="1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</row>
    <row r="603" ht="15.75" customHeight="1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</row>
    <row r="604" ht="15.75" customHeight="1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</row>
    <row r="605" ht="15.75" customHeight="1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</row>
    <row r="606" ht="15.75" customHeight="1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</row>
    <row r="607" ht="15.75" customHeight="1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</row>
    <row r="608" ht="15.75" customHeight="1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</row>
    <row r="609" ht="15.75" customHeight="1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</row>
    <row r="610" ht="15.75" customHeight="1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</row>
    <row r="611" ht="15.75" customHeight="1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</row>
    <row r="612" ht="15.75" customHeight="1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</row>
    <row r="613" ht="15.75" customHeight="1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</row>
    <row r="614" ht="15.75" customHeight="1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</row>
    <row r="615" ht="15.75" customHeight="1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</row>
    <row r="616" ht="15.75" customHeight="1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</row>
    <row r="617" ht="15.75" customHeight="1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</row>
    <row r="618" ht="15.75" customHeight="1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</row>
    <row r="619" ht="15.75" customHeight="1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</row>
    <row r="620" ht="15.75" customHeight="1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</row>
    <row r="621" ht="15.75" customHeight="1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</row>
    <row r="622" ht="15.75" customHeight="1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</row>
    <row r="623" ht="15.75" customHeight="1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</row>
    <row r="624" ht="15.75" customHeight="1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</row>
    <row r="625" ht="15.75" customHeight="1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</row>
    <row r="626" ht="15.75" customHeight="1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</row>
    <row r="627" ht="15.75" customHeight="1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</row>
    <row r="628" ht="15.75" customHeight="1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</row>
    <row r="629" ht="15.75" customHeight="1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</row>
    <row r="630" ht="15.75" customHeight="1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</row>
    <row r="631" ht="15.75" customHeight="1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</row>
    <row r="632" ht="15.75" customHeight="1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</row>
    <row r="633" ht="15.75" customHeight="1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</row>
    <row r="634" ht="15.75" customHeight="1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</row>
    <row r="635" ht="15.75" customHeight="1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</row>
    <row r="636" ht="15.75" customHeight="1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</row>
    <row r="637" ht="15.75" customHeight="1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</row>
    <row r="638" ht="15.75" customHeight="1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</row>
    <row r="639" ht="15.75" customHeight="1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</row>
    <row r="640" ht="15.75" customHeight="1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</row>
    <row r="641" ht="15.75" customHeight="1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</row>
    <row r="642" ht="15.75" customHeight="1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</row>
    <row r="643" ht="15.75" customHeight="1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</row>
    <row r="644" ht="15.75" customHeight="1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</row>
    <row r="645" ht="15.75" customHeight="1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</row>
    <row r="646" ht="15.75" customHeight="1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</row>
    <row r="647" ht="15.75" customHeight="1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</row>
    <row r="648" ht="15.75" customHeight="1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</row>
    <row r="649" ht="15.75" customHeight="1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</row>
    <row r="650" ht="15.75" customHeight="1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</row>
    <row r="651" ht="15.75" customHeight="1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</row>
    <row r="652" ht="15.75" customHeight="1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</row>
    <row r="653" ht="15.75" customHeight="1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</row>
    <row r="654" ht="15.75" customHeight="1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</row>
    <row r="655" ht="15.75" customHeight="1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</row>
    <row r="656" ht="15.75" customHeight="1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</row>
    <row r="657" ht="15.75" customHeight="1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</row>
    <row r="658" ht="15.75" customHeight="1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</row>
    <row r="659" ht="15.75" customHeight="1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</row>
    <row r="660" ht="15.75" customHeight="1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</row>
    <row r="661" ht="15.75" customHeight="1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</row>
    <row r="662" ht="15.75" customHeight="1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</row>
    <row r="663" ht="15.75" customHeight="1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</row>
    <row r="664" ht="15.75" customHeight="1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</row>
    <row r="665" ht="15.75" customHeight="1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</row>
    <row r="666" ht="15.75" customHeight="1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</row>
    <row r="667" ht="15.75" customHeight="1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</row>
    <row r="668" ht="15.75" customHeight="1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</row>
    <row r="669" ht="15.75" customHeight="1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</row>
    <row r="670" ht="15.75" customHeight="1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</row>
    <row r="671" ht="15.75" customHeight="1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</row>
    <row r="672" ht="15.75" customHeight="1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</row>
    <row r="673" ht="15.75" customHeight="1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</row>
    <row r="674" ht="15.75" customHeight="1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</row>
    <row r="675" ht="15.75" customHeight="1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</row>
    <row r="676" ht="15.75" customHeight="1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</row>
    <row r="677" ht="15.75" customHeight="1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</row>
    <row r="678" ht="15.75" customHeight="1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</row>
    <row r="679" ht="15.75" customHeight="1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</row>
    <row r="680" ht="15.75" customHeight="1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</row>
    <row r="681" ht="15.75" customHeight="1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</row>
    <row r="682" ht="15.75" customHeight="1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</row>
    <row r="683" ht="15.75" customHeight="1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</row>
    <row r="684" ht="15.75" customHeight="1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</row>
    <row r="685" ht="15.75" customHeight="1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</row>
    <row r="686" ht="15.75" customHeight="1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</row>
    <row r="687" ht="15.75" customHeight="1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</row>
    <row r="688" ht="15.75" customHeight="1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</row>
    <row r="689" ht="15.75" customHeight="1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</row>
    <row r="690" ht="15.75" customHeight="1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</row>
    <row r="691" ht="15.75" customHeight="1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</row>
    <row r="692" ht="15.75" customHeight="1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</row>
    <row r="693" ht="15.75" customHeight="1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</row>
    <row r="694" ht="15.75" customHeight="1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</row>
    <row r="695" ht="15.75" customHeight="1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</row>
    <row r="696" ht="15.75" customHeight="1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</row>
    <row r="697" ht="15.75" customHeight="1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</row>
    <row r="698" ht="15.75" customHeight="1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</row>
    <row r="699" ht="15.75" customHeight="1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</row>
    <row r="700" ht="15.75" customHeight="1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</row>
    <row r="701" ht="15.75" customHeight="1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</row>
    <row r="702" ht="15.75" customHeight="1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</row>
    <row r="703" ht="15.75" customHeight="1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</row>
    <row r="704" ht="15.75" customHeight="1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</row>
    <row r="705" ht="15.75" customHeight="1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</row>
    <row r="706" ht="15.75" customHeight="1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</row>
    <row r="707" ht="15.75" customHeight="1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</row>
    <row r="708" ht="15.75" customHeight="1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</row>
    <row r="709" ht="15.75" customHeight="1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</row>
    <row r="710" ht="15.75" customHeight="1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</row>
    <row r="711" ht="15.75" customHeight="1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</row>
    <row r="712" ht="15.75" customHeight="1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</row>
    <row r="713" ht="15.75" customHeight="1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</row>
    <row r="714" ht="15.75" customHeight="1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</row>
    <row r="715" ht="15.75" customHeight="1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</row>
    <row r="716" ht="15.75" customHeight="1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</row>
    <row r="717" ht="15.75" customHeight="1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</row>
    <row r="718" ht="15.75" customHeight="1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</row>
    <row r="719" ht="15.75" customHeight="1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</row>
    <row r="720" ht="15.75" customHeight="1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</row>
    <row r="721" ht="15.75" customHeight="1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</row>
    <row r="722" ht="15.75" customHeight="1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</row>
    <row r="723" ht="15.75" customHeight="1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</row>
    <row r="724" ht="15.75" customHeight="1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</row>
    <row r="725" ht="15.75" customHeight="1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</row>
    <row r="726" ht="15.75" customHeight="1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</row>
    <row r="727" ht="15.75" customHeight="1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</row>
    <row r="728" ht="15.75" customHeight="1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</row>
    <row r="729" ht="15.75" customHeight="1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</row>
    <row r="730" ht="15.75" customHeight="1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</row>
    <row r="731" ht="15.75" customHeight="1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</row>
    <row r="732" ht="15.75" customHeight="1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</row>
    <row r="733" ht="15.75" customHeight="1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</row>
    <row r="734" ht="15.75" customHeight="1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</row>
    <row r="735" ht="15.75" customHeight="1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</row>
    <row r="736" ht="15.75" customHeight="1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</row>
    <row r="737" ht="15.75" customHeight="1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</row>
    <row r="738" ht="15.75" customHeight="1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</row>
    <row r="739" ht="15.75" customHeight="1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</row>
    <row r="740" ht="15.75" customHeight="1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</row>
    <row r="741" ht="15.75" customHeight="1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</row>
    <row r="742" ht="15.75" customHeight="1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</row>
    <row r="743" ht="15.75" customHeight="1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</row>
    <row r="744" ht="15.75" customHeight="1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</row>
    <row r="745" ht="15.75" customHeight="1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</row>
    <row r="746" ht="15.75" customHeight="1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</row>
    <row r="747" ht="15.75" customHeight="1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</row>
    <row r="748" ht="15.75" customHeight="1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</row>
    <row r="749" ht="15.75" customHeight="1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</row>
    <row r="750" ht="15.75" customHeight="1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</row>
    <row r="751" ht="15.75" customHeight="1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</row>
    <row r="752" ht="15.75" customHeight="1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</row>
    <row r="753" ht="15.75" customHeight="1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</row>
    <row r="754" ht="15.75" customHeight="1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</row>
    <row r="755" ht="15.75" customHeight="1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</row>
    <row r="756" ht="15.75" customHeight="1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</row>
    <row r="757" ht="15.75" customHeight="1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</row>
    <row r="758" ht="15.75" customHeight="1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</row>
    <row r="759" ht="15.75" customHeight="1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</row>
    <row r="760" ht="15.75" customHeight="1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</row>
    <row r="761" ht="15.75" customHeight="1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</row>
    <row r="762" ht="15.75" customHeight="1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</row>
    <row r="763" ht="15.75" customHeight="1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</row>
    <row r="764" ht="15.75" customHeight="1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</row>
    <row r="765" ht="15.75" customHeight="1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</row>
    <row r="766" ht="15.75" customHeight="1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</row>
    <row r="767" ht="15.75" customHeight="1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</row>
    <row r="768" ht="15.75" customHeight="1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</row>
    <row r="769" ht="15.75" customHeight="1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</row>
    <row r="770" ht="15.75" customHeight="1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</row>
    <row r="771" ht="15.75" customHeight="1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</row>
    <row r="772" ht="15.75" customHeight="1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</row>
    <row r="773" ht="15.75" customHeight="1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</row>
    <row r="774" ht="15.75" customHeight="1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</row>
    <row r="775" ht="15.75" customHeight="1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</row>
    <row r="776" ht="15.75" customHeight="1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</row>
    <row r="777" ht="15.75" customHeight="1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</row>
    <row r="778" ht="15.75" customHeight="1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</row>
    <row r="779" ht="15.75" customHeight="1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</row>
    <row r="780" ht="15.75" customHeight="1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</row>
    <row r="781" ht="15.75" customHeight="1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</row>
    <row r="782" ht="15.75" customHeight="1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</row>
    <row r="783" ht="15.75" customHeight="1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</row>
    <row r="784" ht="15.75" customHeight="1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</row>
    <row r="785" ht="15.75" customHeight="1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</row>
    <row r="786" ht="15.75" customHeight="1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</row>
    <row r="787" ht="15.75" customHeight="1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</row>
    <row r="788" ht="15.75" customHeight="1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</row>
    <row r="789" ht="15.75" customHeight="1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</row>
    <row r="790" ht="15.75" customHeight="1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</row>
    <row r="791" ht="15.75" customHeight="1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</row>
    <row r="792" ht="15.75" customHeight="1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</row>
    <row r="793" ht="15.75" customHeight="1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</row>
    <row r="794" ht="15.75" customHeight="1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</row>
    <row r="795" ht="15.75" customHeight="1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</row>
    <row r="796" ht="15.75" customHeight="1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</row>
    <row r="797" ht="15.75" customHeight="1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</row>
    <row r="798" ht="15.75" customHeight="1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</row>
    <row r="799" ht="15.75" customHeight="1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</row>
    <row r="800" ht="15.75" customHeight="1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</row>
    <row r="801" ht="15.75" customHeight="1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</row>
    <row r="802" ht="15.75" customHeight="1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</row>
    <row r="803" ht="15.75" customHeight="1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</row>
    <row r="804" ht="15.75" customHeight="1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</row>
    <row r="805" ht="15.75" customHeight="1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</row>
    <row r="806" ht="15.75" customHeight="1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</row>
    <row r="807" ht="15.75" customHeight="1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</row>
    <row r="808" ht="15.75" customHeight="1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</row>
    <row r="809" ht="15.75" customHeight="1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</row>
    <row r="810" ht="15.75" customHeight="1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</row>
    <row r="811" ht="15.75" customHeight="1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</row>
    <row r="812" ht="15.75" customHeight="1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</row>
    <row r="813" ht="15.75" customHeight="1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</row>
    <row r="814" ht="15.75" customHeight="1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</row>
    <row r="815" ht="15.75" customHeight="1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</row>
    <row r="816" ht="15.75" customHeight="1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</row>
    <row r="817" ht="15.75" customHeight="1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</row>
    <row r="818" ht="15.75" customHeight="1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</row>
    <row r="819" ht="15.75" customHeight="1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</row>
    <row r="820" ht="15.75" customHeight="1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</row>
    <row r="821" ht="15.75" customHeight="1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</row>
    <row r="822" ht="15.75" customHeight="1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</row>
    <row r="823" ht="15.75" customHeight="1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</row>
    <row r="824" ht="15.75" customHeight="1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</row>
    <row r="825" ht="15.75" customHeight="1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</row>
    <row r="826" ht="15.75" customHeight="1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</row>
    <row r="827" ht="15.75" customHeight="1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</row>
    <row r="828" ht="15.75" customHeight="1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</row>
    <row r="829" ht="15.75" customHeight="1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</row>
    <row r="830" ht="15.75" customHeight="1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</row>
    <row r="831" ht="15.75" customHeight="1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</row>
    <row r="832" ht="15.75" customHeight="1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</row>
    <row r="833" ht="15.75" customHeight="1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</row>
    <row r="834" ht="15.75" customHeight="1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</row>
    <row r="835" ht="15.75" customHeight="1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</row>
    <row r="836" ht="15.75" customHeight="1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</row>
    <row r="837" ht="15.75" customHeight="1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</row>
    <row r="838" ht="15.75" customHeight="1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</row>
    <row r="839" ht="15.75" customHeight="1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</row>
    <row r="840" ht="15.75" customHeight="1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</row>
    <row r="841" ht="15.75" customHeight="1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</row>
    <row r="842" ht="15.75" customHeight="1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</row>
    <row r="843" ht="15.75" customHeight="1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</row>
    <row r="844" ht="15.75" customHeight="1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</row>
    <row r="845" ht="15.75" customHeight="1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</row>
    <row r="846" ht="15.75" customHeight="1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</row>
    <row r="847" ht="15.75" customHeight="1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</row>
    <row r="848" ht="15.75" customHeight="1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</row>
    <row r="849" ht="15.75" customHeight="1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</row>
    <row r="850" ht="15.75" customHeight="1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</row>
    <row r="851" ht="15.75" customHeight="1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</row>
    <row r="852" ht="15.75" customHeight="1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</row>
    <row r="853" ht="15.75" customHeight="1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</row>
    <row r="854" ht="15.75" customHeight="1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</row>
    <row r="855" ht="15.75" customHeight="1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</row>
    <row r="856" ht="15.75" customHeight="1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</row>
    <row r="857" ht="15.75" customHeight="1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</row>
    <row r="858" ht="15.75" customHeight="1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</row>
    <row r="859" ht="15.75" customHeight="1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</row>
    <row r="860" ht="15.75" customHeight="1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</row>
    <row r="861" ht="15.75" customHeight="1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</row>
    <row r="862" ht="15.75" customHeight="1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</row>
    <row r="863" ht="15.75" customHeight="1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</row>
    <row r="864" ht="15.75" customHeight="1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</row>
    <row r="865" ht="15.75" customHeight="1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</row>
    <row r="866" ht="15.75" customHeight="1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</row>
    <row r="867" ht="15.75" customHeight="1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</row>
    <row r="868" ht="15.75" customHeight="1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</row>
    <row r="869" ht="15.75" customHeight="1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</row>
    <row r="870" ht="15.75" customHeight="1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</row>
    <row r="871" ht="15.75" customHeight="1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</row>
    <row r="872" ht="15.75" customHeight="1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</row>
    <row r="873" ht="15.75" customHeight="1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</row>
    <row r="874" ht="15.75" customHeight="1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</row>
    <row r="875" ht="15.75" customHeight="1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</row>
    <row r="876" ht="15.75" customHeight="1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</row>
    <row r="877" ht="15.75" customHeight="1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</row>
    <row r="878" ht="15.75" customHeight="1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</row>
    <row r="879" ht="15.75" customHeight="1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</row>
    <row r="880" ht="15.75" customHeight="1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</row>
    <row r="881" ht="15.75" customHeight="1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</row>
    <row r="882" ht="15.75" customHeight="1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</row>
    <row r="883" ht="15.75" customHeight="1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</row>
    <row r="884" ht="15.75" customHeight="1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</row>
    <row r="885" ht="15.75" customHeight="1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</row>
    <row r="886" ht="15.75" customHeight="1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</row>
    <row r="887" ht="15.75" customHeight="1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</row>
    <row r="888" ht="15.75" customHeight="1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</row>
    <row r="889" ht="15.75" customHeight="1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</row>
    <row r="890" ht="15.75" customHeight="1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</row>
    <row r="891" ht="15.75" customHeight="1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</row>
    <row r="892" ht="15.75" customHeight="1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</row>
    <row r="893" ht="15.75" customHeight="1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</row>
    <row r="894" ht="15.75" customHeight="1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</row>
    <row r="895" ht="15.75" customHeight="1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</row>
    <row r="896" ht="15.75" customHeight="1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</row>
    <row r="897" ht="15.75" customHeight="1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</row>
    <row r="898" ht="15.75" customHeight="1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</row>
    <row r="899" ht="15.75" customHeight="1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</row>
    <row r="900" ht="15.75" customHeight="1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</row>
    <row r="901" ht="15.75" customHeight="1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</row>
    <row r="902" ht="15.75" customHeight="1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</row>
    <row r="903" ht="15.75" customHeight="1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</row>
    <row r="904" ht="15.75" customHeight="1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</row>
    <row r="905" ht="15.75" customHeight="1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</row>
    <row r="906" ht="15.75" customHeight="1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</row>
    <row r="907" ht="15.75" customHeight="1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</row>
    <row r="908" ht="15.75" customHeight="1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</row>
    <row r="909" ht="15.75" customHeight="1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</row>
    <row r="910" ht="15.75" customHeight="1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</row>
    <row r="911" ht="15.75" customHeight="1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</row>
    <row r="912" ht="15.75" customHeight="1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</row>
    <row r="913" ht="15.75" customHeight="1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</row>
    <row r="914" ht="15.75" customHeight="1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</row>
    <row r="915" ht="15.75" customHeight="1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</row>
    <row r="916" ht="15.75" customHeight="1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</row>
    <row r="917" ht="15.75" customHeight="1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</row>
    <row r="918" ht="15.75" customHeight="1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</row>
    <row r="919" ht="15.75" customHeight="1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</row>
    <row r="920" ht="15.75" customHeight="1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</row>
    <row r="921" ht="15.75" customHeight="1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</row>
    <row r="922" ht="15.75" customHeight="1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</row>
    <row r="923" ht="15.75" customHeight="1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</row>
    <row r="924" ht="15.75" customHeight="1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</row>
    <row r="925" ht="15.75" customHeight="1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</row>
    <row r="926" ht="15.75" customHeight="1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</row>
    <row r="927" ht="15.75" customHeight="1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</row>
    <row r="928" ht="15.75" customHeight="1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</row>
    <row r="929" ht="15.75" customHeight="1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</row>
    <row r="930" ht="15.75" customHeight="1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</row>
    <row r="931" ht="15.75" customHeight="1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</row>
    <row r="932" ht="15.75" customHeight="1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</row>
    <row r="933" ht="15.75" customHeight="1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</row>
    <row r="934" ht="15.75" customHeight="1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</row>
    <row r="935" ht="15.75" customHeight="1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</row>
    <row r="936" ht="15.75" customHeight="1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</row>
    <row r="937" ht="15.75" customHeight="1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</row>
    <row r="938" ht="15.75" customHeight="1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</row>
    <row r="939" ht="15.75" customHeight="1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</row>
    <row r="940" ht="15.75" customHeight="1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</row>
    <row r="941" ht="15.75" customHeight="1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</row>
    <row r="942" ht="15.75" customHeight="1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</row>
    <row r="943" ht="15.75" customHeight="1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</row>
    <row r="944" ht="15.75" customHeight="1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</row>
    <row r="945" ht="15.75" customHeight="1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</row>
    <row r="946" ht="15.75" customHeight="1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</row>
    <row r="947" ht="15.75" customHeight="1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</row>
    <row r="948" ht="15.75" customHeight="1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</row>
    <row r="949" ht="15.75" customHeight="1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</row>
    <row r="950" ht="15.75" customHeight="1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</row>
    <row r="951" ht="15.75" customHeight="1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</row>
    <row r="952" ht="15.75" customHeight="1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</row>
    <row r="953" ht="15.75" customHeight="1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</row>
    <row r="954" ht="15.75" customHeight="1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</row>
    <row r="955" ht="15.75" customHeight="1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</row>
    <row r="956" ht="15.75" customHeight="1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</row>
    <row r="957" ht="15.75" customHeight="1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</row>
    <row r="958" ht="15.75" customHeight="1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</row>
    <row r="959" ht="15.75" customHeight="1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</row>
    <row r="960" ht="15.75" customHeight="1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</row>
    <row r="961" ht="15.75" customHeight="1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</row>
    <row r="962" ht="15.75" customHeight="1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</row>
    <row r="963" ht="15.75" customHeight="1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</row>
    <row r="964" ht="15.75" customHeight="1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</row>
    <row r="965" ht="15.75" customHeight="1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</row>
    <row r="966" ht="15.75" customHeight="1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</row>
    <row r="967" ht="15.75" customHeight="1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</row>
    <row r="968" ht="15.75" customHeight="1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</row>
    <row r="969" ht="15.75" customHeight="1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</row>
    <row r="970" ht="15.75" customHeight="1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</row>
    <row r="971" ht="15.75" customHeight="1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</row>
    <row r="972" ht="15.75" customHeight="1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</row>
    <row r="973" ht="15.75" customHeight="1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</row>
    <row r="974" ht="15.75" customHeight="1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</row>
    <row r="975" ht="15.75" customHeight="1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</row>
    <row r="976" ht="15.75" customHeight="1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</row>
    <row r="977" ht="15.75" customHeight="1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</row>
    <row r="978" ht="15.75" customHeight="1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</row>
    <row r="979" ht="15.75" customHeight="1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</row>
    <row r="980" ht="15.75" customHeight="1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</row>
    <row r="981" ht="15.75" customHeight="1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</row>
    <row r="982" ht="15.75" customHeight="1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</row>
    <row r="983" ht="15.75" customHeight="1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</row>
    <row r="984" ht="15.75" customHeight="1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</row>
    <row r="985" ht="15.75" customHeight="1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</row>
    <row r="986" ht="15.75" customHeight="1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</row>
    <row r="987" ht="15.75" customHeight="1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</row>
    <row r="988" ht="15.75" customHeight="1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</row>
    <row r="989" ht="15.75" customHeight="1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</row>
    <row r="990" ht="15.75" customHeight="1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</row>
    <row r="991" ht="15.75" customHeight="1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</row>
    <row r="992" ht="15.75" customHeight="1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</row>
    <row r="993" ht="15.75" customHeight="1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</row>
    <row r="994" ht="15.75" customHeight="1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</row>
    <row r="995" ht="15.75" customHeight="1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</row>
    <row r="996" ht="15.75" customHeight="1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</row>
    <row r="997" ht="15.75" customHeight="1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</row>
    <row r="998" ht="15.75" customHeight="1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</row>
    <row r="999" ht="15.75" customHeight="1">
      <c r="A999" s="4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</row>
    <row r="1000" ht="15.75" customHeight="1">
      <c r="A1000" s="4"/>
      <c r="B1000" s="4"/>
      <c r="C1000" s="4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</row>
  </sheetData>
  <mergeCells count="8">
    <mergeCell ref="A1:I1"/>
    <mergeCell ref="K1:M1"/>
    <mergeCell ref="A18:I18"/>
    <mergeCell ref="K21:M21"/>
    <mergeCell ref="K22:M23"/>
    <mergeCell ref="A31:I31"/>
    <mergeCell ref="G32:I32"/>
    <mergeCell ref="A41:E41"/>
  </mergeCells>
  <conditionalFormatting sqref="E3:E17 E19:E29 E33:E40 G3:G17 G19:G29 I3:I17 I19:I29">
    <cfRule type="cellIs" dxfId="0" priority="1" operator="equal">
      <formula>"Khai Anh"</formula>
    </cfRule>
  </conditionalFormatting>
  <conditionalFormatting sqref="E3:E17 E19:E29 E33:E40 G3:G17 G19:G29 I3:I17 I19:I29">
    <cfRule type="cellIs" dxfId="1" priority="2" operator="equal">
      <formula>"Kim Bàng"</formula>
    </cfRule>
  </conditionalFormatting>
  <conditionalFormatting sqref="E3:E17 E19:E29 E33:E40 G3:G17 G19:G29 I3:I17 I19:I29">
    <cfRule type="cellIs" dxfId="2" priority="3" operator="equal">
      <formula>"Vưu Đức Phát"</formula>
    </cfRule>
  </conditionalFormatting>
  <conditionalFormatting sqref="E3:E17 E19:E29 E33:E40 G3:G17 G19:G29 I3:I17 I19:I29">
    <cfRule type="cellIs" dxfId="3" priority="4" operator="equal">
      <formula>"Phương Trang"</formula>
    </cfRule>
  </conditionalFormatting>
  <conditionalFormatting sqref="E3:E17 E19:E29 E33:E40 G3:G17 G19:G29 I3:I17 I19:I29">
    <cfRule type="cellIs" dxfId="4" priority="5" operator="equal">
      <formula>"Lúa Vàng"</formula>
    </cfRule>
  </conditionalFormatting>
  <conditionalFormatting sqref="E3:E17 E19:E29 E33:E40 G3:G17 G19:G29 I3:I17 I19:I29">
    <cfRule type="cellIs" dxfId="5" priority="6" operator="equal">
      <formula>"Hồng Nga"</formula>
    </cfRule>
  </conditionalFormatting>
  <conditionalFormatting sqref="E3:E17 E19:E29 E33:E40 G3:G17 G19:G29 I3:I17 I19:I29">
    <cfRule type="cellIs" dxfId="6" priority="7" operator="equal">
      <formula>"Thuận An"</formula>
    </cfRule>
  </conditionalFormatting>
  <conditionalFormatting sqref="E3:E17 E19:E29 E33:E40 G3:G17 G19:G29 I3:I17 I19:I29">
    <cfRule type="cellIs" dxfId="7" priority="8" operator="equal">
      <formula>"SIM"</formula>
    </cfRule>
  </conditionalFormatting>
  <conditionalFormatting sqref="E3:E17 E19:E29 E33:E40 G3:G17 G19:G29 I3:I17 I19:I29">
    <cfRule type="cellIs" dxfId="8" priority="9" operator="equal">
      <formula>"THẢO AN"</formula>
    </cfRule>
  </conditionalFormatting>
  <conditionalFormatting sqref="E3:E17 E19:E29 E33:E40 G3:G17 G19:G29 I3:I17 I19:I29">
    <cfRule type="cellIs" dxfId="9" priority="10" operator="equal">
      <formula>"Emivest"</formula>
    </cfRule>
  </conditionalFormatting>
  <conditionalFormatting sqref="E3:E17 E19:E29 E33:E40 G3:G17 G19:G29 I3:I17 I19:I29">
    <cfRule type="cellIs" dxfId="10" priority="11" operator="equal">
      <formula>"LTP"</formula>
    </cfRule>
  </conditionalFormatting>
  <conditionalFormatting sqref="E3:E17 E19:E29 E33:E40 G3:G17 G19:G29 I3:I17 I19:I29">
    <cfRule type="cellIs" dxfId="11" priority="12" operator="equal">
      <formula>"RICO"</formula>
    </cfRule>
  </conditionalFormatting>
  <conditionalFormatting sqref="E3:E17 E19:E29 E33:E40 G3:G17 G19:G29 I3:I17 I19:I29">
    <cfRule type="cellIs" dxfId="12" priority="13" operator="equal">
      <formula>"Nhất Thành"</formula>
    </cfRule>
  </conditionalFormatting>
  <conditionalFormatting sqref="E3:E17 E19:E29 E33:E40 G3:G17 G19:G29 I3:I17 I19:I29">
    <cfRule type="cellIs" dxfId="13" priority="14" operator="equal">
      <formula>"Hoàng Mạnh Thắng"</formula>
    </cfRule>
  </conditionalFormatting>
  <conditionalFormatting sqref="E3:E17 E19:E29 E33:E40 G3:G17 G19:G29 I3:I17 I19:I29">
    <cfRule type="cellIs" dxfId="14" priority="15" operator="equal">
      <formula>"TRANSIN"</formula>
    </cfRule>
  </conditionalFormatting>
  <conditionalFormatting sqref="E3:E17 E19:E29 E33:E40 G3:G17 G19:G29 I3:I17 I19:I29">
    <cfRule type="cellIs" dxfId="15" priority="16" operator="equal">
      <formula>"HDVL"</formula>
    </cfRule>
  </conditionalFormatting>
  <conditionalFormatting sqref="E3:E17 E19:E29 E33:E40 G3:G17 G19:G29 I3:I17 I19:I29">
    <cfRule type="cellIs" dxfId="16" priority="17" operator="equal">
      <formula>"TRỐNG LỊCH"</formula>
    </cfRule>
  </conditionalFormatting>
  <conditionalFormatting sqref="E3:E17 E19:E29 E33:E40 G3:G17 G19:G29 I3:I17 I19:I29">
    <cfRule type="cellIs" dxfId="0" priority="18" operator="equal">
      <formula>"CHUYỂN ĐIỂM"</formula>
    </cfRule>
  </conditionalFormatting>
  <conditionalFormatting sqref="E3:E17 E19:E29 E33:E40 G3:G17 G19:G29 I3:I17 I19:I29">
    <cfRule type="cellIs" dxfId="17" priority="19" operator="equal">
      <formula>"RỚT NHÀ MÁY"</formula>
    </cfRule>
  </conditionalFormatting>
  <conditionalFormatting sqref="E3:E17 E19:E29 E33:E40 G3:G17 G19:G29 I3:I17 I19:I29">
    <cfRule type="cellIs" dxfId="18" priority="20" operator="equal">
      <formula>"TÀI XẾ NGHỈ"</formula>
    </cfRule>
  </conditionalFormatting>
  <dataValidations>
    <dataValidation type="list" allowBlank="1" sqref="E3:E17 G3:G17 I3:I17 E19:E29 G19:G29 I19:I29 E33:E40">
      <formula1>'DANH MỤC'!$F$2:$F$22</formula1>
    </dataValidation>
    <dataValidation type="list" allowBlank="1" sqref="B33:B40">
      <formula1>'DANH MỤC'!$J$2:$J$16</formula1>
    </dataValidation>
    <dataValidation type="list" allowBlank="1" sqref="D3:D17 F3:F17 H3:H17 D19:D29 F19:F29 H19:H29 D33:D40">
      <formula1>'DANH MỤC'!$H$2:$H$9</formula1>
    </dataValidation>
  </dataValidations>
  <printOptions/>
  <pageMargins bottom="0.2" footer="0.0" header="0.0" left="0.2" right="0.2" top="0.2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showGridLines="0" workbookViewId="0">
      <pane ySplit="2.0" topLeftCell="A3" activePane="bottomLeft" state="frozen"/>
      <selection activeCell="B4" sqref="B4" pane="bottomLeft"/>
    </sheetView>
  </sheetViews>
  <sheetFormatPr customHeight="1" defaultColWidth="14.43" defaultRowHeight="15.0"/>
  <cols>
    <col customWidth="1" min="1" max="1" width="4.43"/>
    <col customWidth="1" min="2" max="2" width="12.0"/>
    <col customWidth="1" min="3" max="3" width="43.14"/>
    <col customWidth="1" min="4" max="4" width="9.0"/>
    <col customWidth="1" min="5" max="5" width="16.43"/>
    <col customWidth="1" min="6" max="6" width="9.0"/>
    <col customWidth="1" min="7" max="7" width="13.0"/>
    <col customWidth="1" min="8" max="9" width="0.86"/>
    <col customWidth="1" min="10" max="10" width="2.0"/>
    <col customWidth="1" min="11" max="11" width="18.0"/>
    <col customWidth="1" min="12" max="12" width="7.0"/>
    <col customWidth="1" min="13" max="13" width="6.0"/>
    <col customWidth="1" hidden="1" min="14" max="14" width="13.0"/>
    <col customWidth="1" min="15" max="15" width="13.0"/>
    <col customWidth="1" min="16" max="16" width="6.0"/>
    <col customWidth="1" min="17" max="26" width="8.71"/>
  </cols>
  <sheetData>
    <row r="1" ht="25.5" customHeight="1">
      <c r="A1" s="1" t="s">
        <v>0</v>
      </c>
      <c r="B1" s="2"/>
      <c r="C1" s="2"/>
      <c r="D1" s="2"/>
      <c r="E1" s="2"/>
      <c r="F1" s="2"/>
      <c r="G1" s="2"/>
      <c r="H1" s="2"/>
      <c r="I1" s="3"/>
      <c r="J1" s="4"/>
      <c r="K1" s="5" t="s">
        <v>3</v>
      </c>
      <c r="L1" s="2"/>
      <c r="M1" s="3"/>
      <c r="N1" s="4"/>
      <c r="O1" s="6" t="s">
        <v>4</v>
      </c>
      <c r="P1" s="6" t="s">
        <v>5</v>
      </c>
      <c r="Q1" s="7"/>
      <c r="R1" s="4"/>
      <c r="S1" s="4"/>
      <c r="T1" s="4"/>
      <c r="U1" s="4"/>
      <c r="V1" s="4"/>
      <c r="W1" s="4"/>
      <c r="X1" s="4"/>
      <c r="Y1" s="4"/>
      <c r="Z1" s="4"/>
    </row>
    <row r="2" ht="18.0" customHeight="1">
      <c r="A2" s="8" t="s">
        <v>6</v>
      </c>
      <c r="B2" s="8" t="s">
        <v>7</v>
      </c>
      <c r="C2" s="8" t="s">
        <v>8</v>
      </c>
      <c r="D2" s="8" t="s">
        <v>9</v>
      </c>
      <c r="E2" s="8" t="s">
        <v>10</v>
      </c>
      <c r="F2" s="8" t="s">
        <v>11</v>
      </c>
      <c r="G2" s="8" t="s">
        <v>12</v>
      </c>
      <c r="H2" s="8" t="s">
        <v>13</v>
      </c>
      <c r="I2" s="8" t="s">
        <v>14</v>
      </c>
      <c r="J2" s="4"/>
      <c r="K2" s="9" t="s">
        <v>15</v>
      </c>
      <c r="L2" s="9" t="s">
        <v>16</v>
      </c>
      <c r="M2" s="9" t="s">
        <v>17</v>
      </c>
      <c r="N2" s="4"/>
      <c r="O2" s="10" t="s">
        <v>18</v>
      </c>
      <c r="P2" s="10">
        <f>SUM(L3:L18)</f>
        <v>20</v>
      </c>
      <c r="Q2" s="11"/>
      <c r="R2" s="4"/>
      <c r="S2" s="4"/>
      <c r="T2" s="4"/>
      <c r="U2" s="4"/>
      <c r="V2" s="4"/>
      <c r="W2" s="4"/>
      <c r="X2" s="4"/>
      <c r="Y2" s="4"/>
      <c r="Z2" s="4"/>
    </row>
    <row r="3" ht="32.25" customHeight="1">
      <c r="A3" s="12">
        <v>1.0</v>
      </c>
      <c r="B3" s="13" t="s">
        <v>19</v>
      </c>
      <c r="C3" s="12" t="s">
        <v>20</v>
      </c>
      <c r="D3" s="14"/>
      <c r="E3" s="13" t="s">
        <v>23</v>
      </c>
      <c r="F3" s="14"/>
      <c r="G3" s="13"/>
      <c r="H3" s="14"/>
      <c r="I3" s="13"/>
      <c r="J3" s="4"/>
      <c r="K3" s="16" t="s">
        <v>25</v>
      </c>
      <c r="L3" s="13">
        <f t="shared" ref="L3:L19" si="1">COUNTIF($E$3:$E$17,K3)+COUNTIF($G$3:$G$17,K3)+COUNTIF($I$3:$I$17,K3)+COUNTIF($E$19:$E$29,K3)+COUNTIF($G$19:$G$29,K3)+COUNTIF($I$19:$I$29,K3)</f>
        <v>7</v>
      </c>
      <c r="M3" s="17">
        <f t="shared" ref="M3:M19" si="2">IF($K$22=0,"",L3/$K$22)</f>
        <v>0.35</v>
      </c>
      <c r="N3" s="18">
        <f t="array" ref="N3">IF(SUMPRODUCT(COUNTIF(E3,'DANH MỤC'!$B$2:$B$17))+SUMPRODUCT(COUNTIF(G3,'DANH MỤC'!$B$2:$B$17))+SUMPRODUCT(COUNTIF(I3,'DANH MỤC'!$B$2:$B$17))&gt;=1,1,0)</f>
        <v>1</v>
      </c>
      <c r="O3" s="10" t="s">
        <v>26</v>
      </c>
      <c r="P3" s="10">
        <f>COUNTIF($E$3:$E$17,"TRỐNG LỊCH")+COUNTIF($G$3:$G$17,"TRỐNG LỊCH")+COUNTIF($I$3:$I$17,"TRỐNG LỊCH")+COUNTIF($E$19:$E$29,"TRỐNG LỊCH")+COUNTIF($G$19:$G$29,"TRỐNG LỊCH")+COUNTIF($I$19:$I$29,"TRỐNG LỊCH")</f>
        <v>2</v>
      </c>
      <c r="Q3" s="11"/>
      <c r="R3" s="4"/>
      <c r="S3" s="4"/>
      <c r="T3" s="4"/>
      <c r="U3" s="4"/>
      <c r="V3" s="4"/>
      <c r="W3" s="4"/>
      <c r="X3" s="4"/>
      <c r="Y3" s="4"/>
      <c r="Z3" s="4"/>
    </row>
    <row r="4" ht="32.25" customHeight="1">
      <c r="A4" s="19">
        <v>2.0</v>
      </c>
      <c r="B4" s="20" t="s">
        <v>27</v>
      </c>
      <c r="C4" s="21" t="s">
        <v>29</v>
      </c>
      <c r="D4" s="14" t="s">
        <v>22</v>
      </c>
      <c r="E4" s="20" t="s">
        <v>30</v>
      </c>
      <c r="F4" s="14"/>
      <c r="G4" s="20"/>
      <c r="H4" s="14"/>
      <c r="I4" s="20"/>
      <c r="J4" s="4"/>
      <c r="K4" s="22" t="s">
        <v>31</v>
      </c>
      <c r="L4" s="20">
        <f t="shared" si="1"/>
        <v>0</v>
      </c>
      <c r="M4" s="23">
        <f t="shared" si="2"/>
        <v>0</v>
      </c>
      <c r="N4" s="18">
        <f t="array" ref="N4">IF(SUMPRODUCT(COUNTIF(E4,'DANH MỤC'!$B$2:$B$17))+SUMPRODUCT(COUNTIF(G4,'DANH MỤC'!$B$2:$B$17))+SUMPRODUCT(COUNTIF(I4,'DANH MỤC'!$B$2:$B$17))&gt;=1,1,0)</f>
        <v>1</v>
      </c>
      <c r="O4" s="10" t="s">
        <v>34</v>
      </c>
      <c r="P4" s="10">
        <f>COUNTIF($E$3:$E$17,"CHUYỂN ĐIỂM")+COUNTIF($G$3:$G$17,"CHUYỂN ĐIỂM")+COUNTIF($I$3:$I$17,"CHUYỂN ĐIỂM")+COUNTIF($E$19:$E$29,"CHUYỂN ĐIỂM")+COUNTIF($G$19:$G$29,"CHUYỂN ĐIỂM")+COUNTIF($I$19:$I$29,"CHUYỂN ĐIỂM")</f>
        <v>0</v>
      </c>
      <c r="Q4" s="11"/>
      <c r="R4" s="4"/>
      <c r="S4" s="4"/>
      <c r="T4" s="4"/>
      <c r="U4" s="4"/>
      <c r="V4" s="4"/>
      <c r="W4" s="4"/>
      <c r="X4" s="4"/>
      <c r="Y4" s="4"/>
      <c r="Z4" s="4"/>
    </row>
    <row r="5" ht="32.25" customHeight="1">
      <c r="A5" s="12">
        <v>3.0</v>
      </c>
      <c r="B5" s="13" t="s">
        <v>35</v>
      </c>
      <c r="C5" s="24" t="s">
        <v>29</v>
      </c>
      <c r="D5" s="14" t="s">
        <v>22</v>
      </c>
      <c r="E5" s="13" t="s">
        <v>30</v>
      </c>
      <c r="F5" s="14"/>
      <c r="G5" s="13"/>
      <c r="H5" s="14"/>
      <c r="I5" s="13"/>
      <c r="J5" s="4"/>
      <c r="K5" s="16" t="s">
        <v>39</v>
      </c>
      <c r="L5" s="13">
        <f t="shared" si="1"/>
        <v>0</v>
      </c>
      <c r="M5" s="17">
        <f t="shared" si="2"/>
        <v>0</v>
      </c>
      <c r="N5" s="18">
        <f t="array" ref="N5">IF(SUMPRODUCT(COUNTIF(E5,'DANH MỤC'!$B$2:$B$17))+SUMPRODUCT(COUNTIF(G5,'DANH MỤC'!$B$2:$B$17))+SUMPRODUCT(COUNTIF(I5,'DANH MỤC'!$B$2:$B$17))&gt;=1,1,0)</f>
        <v>1</v>
      </c>
      <c r="O5" s="10" t="s">
        <v>40</v>
      </c>
      <c r="P5" s="10">
        <f>COUNTIF($E$3:$E$17,"RỚT NHÀ MÁY")+COUNTIF($G$3:$G$17,"RỚT NHÀ MÁY")+COUNTIF($I$3:$I$17,"RỚT NHÀ MÁY")+COUNTIF($E$19:$E$29,"RỚT NHÀ MÁY")+COUNTIF($G$19:$G$29,"RỚT NHÀ MÁY")+COUNTIF($I$19:$I$29,"RỚT NHÀ MÁY")</f>
        <v>0</v>
      </c>
      <c r="Q5" s="11"/>
      <c r="R5" s="4"/>
      <c r="S5" s="4"/>
      <c r="T5" s="4"/>
      <c r="U5" s="4"/>
      <c r="V5" s="4"/>
      <c r="W5" s="4"/>
      <c r="X5" s="4"/>
      <c r="Y5" s="4"/>
      <c r="Z5" s="4"/>
    </row>
    <row r="6" ht="32.25" customHeight="1">
      <c r="A6" s="19">
        <v>4.0</v>
      </c>
      <c r="B6" s="20" t="s">
        <v>41</v>
      </c>
      <c r="C6" s="21" t="s">
        <v>29</v>
      </c>
      <c r="D6" s="14" t="s">
        <v>22</v>
      </c>
      <c r="E6" s="20" t="s">
        <v>30</v>
      </c>
      <c r="F6" s="14"/>
      <c r="G6" s="20"/>
      <c r="H6" s="14"/>
      <c r="I6" s="20"/>
      <c r="J6" s="4"/>
      <c r="K6" s="22" t="s">
        <v>42</v>
      </c>
      <c r="L6" s="20">
        <f t="shared" si="1"/>
        <v>0</v>
      </c>
      <c r="M6" s="23">
        <f t="shared" si="2"/>
        <v>0</v>
      </c>
      <c r="N6" s="18">
        <f t="array" ref="N6">IF(SUMPRODUCT(COUNTIF(E6,'DANH MỤC'!$B$2:$B$17))+SUMPRODUCT(COUNTIF(G6,'DANH MỤC'!$B$2:$B$17))+SUMPRODUCT(COUNTIF(I6,'DANH MỤC'!$B$2:$B$17))&gt;=1,1,0)</f>
        <v>1</v>
      </c>
      <c r="O6" s="10" t="s">
        <v>43</v>
      </c>
      <c r="P6" s="10">
        <f>COUNTIF($E$3:$E$17,"TÀI XẾ NGHỈ")+COUNTIF($G$3:$G$17,"TÀI XẾ NGHỈ")+COUNTIF($I$3:$I$17,"TÀI XẾ NGHỈ")+COUNTIF($E$19:$E$29,"TÀI XẾ NGHỈ")+COUNTIF($G$19:$G$29,"TÀI XẾ NGHỈ")+COUNTIF($I$19:$I$29,"TÀI XẾ NGHỈ")</f>
        <v>3</v>
      </c>
      <c r="Q6" s="11"/>
      <c r="R6" s="4"/>
      <c r="S6" s="4"/>
      <c r="T6" s="4"/>
      <c r="U6" s="4"/>
      <c r="V6" s="4"/>
      <c r="W6" s="4"/>
      <c r="X6" s="4"/>
      <c r="Y6" s="4"/>
      <c r="Z6" s="4"/>
    </row>
    <row r="7" ht="32.25" customHeight="1">
      <c r="A7" s="12">
        <v>5.0</v>
      </c>
      <c r="B7" s="13" t="s">
        <v>44</v>
      </c>
      <c r="C7" s="24" t="s">
        <v>45</v>
      </c>
      <c r="D7" s="14" t="s">
        <v>22</v>
      </c>
      <c r="E7" s="13" t="s">
        <v>30</v>
      </c>
      <c r="F7" s="14" t="s">
        <v>46</v>
      </c>
      <c r="G7" s="13" t="s">
        <v>47</v>
      </c>
      <c r="H7" s="14"/>
      <c r="I7" s="13"/>
      <c r="J7" s="4"/>
      <c r="K7" s="16" t="s">
        <v>23</v>
      </c>
      <c r="L7" s="13">
        <f t="shared" si="1"/>
        <v>1</v>
      </c>
      <c r="M7" s="17">
        <f t="shared" si="2"/>
        <v>0.05</v>
      </c>
      <c r="N7" s="18">
        <f t="array" ref="N7">IF(SUMPRODUCT(COUNTIF(E7,'DANH MỤC'!$B$2:$B$17))+SUMPRODUCT(COUNTIF(G7,'DANH MỤC'!$B$2:$B$17))+SUMPRODUCT(COUNTIF(I7,'DANH MỤC'!$B$2:$B$17))&gt;=1,1,0)</f>
        <v>1</v>
      </c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 ht="32.25" customHeight="1">
      <c r="A8" s="19">
        <v>6.0</v>
      </c>
      <c r="B8" s="20" t="s">
        <v>48</v>
      </c>
      <c r="C8" s="19" t="s">
        <v>50</v>
      </c>
      <c r="D8" s="14"/>
      <c r="E8" s="20" t="s">
        <v>25</v>
      </c>
      <c r="F8" s="14"/>
      <c r="G8" s="20"/>
      <c r="H8" s="14"/>
      <c r="I8" s="20"/>
      <c r="J8" s="4"/>
      <c r="K8" s="22" t="s">
        <v>51</v>
      </c>
      <c r="L8" s="20">
        <f t="shared" si="1"/>
        <v>0</v>
      </c>
      <c r="M8" s="23">
        <f t="shared" si="2"/>
        <v>0</v>
      </c>
      <c r="N8" s="18">
        <f t="array" ref="N8">IF(SUMPRODUCT(COUNTIF(E8,'DANH MỤC'!$B$2:$B$17))+SUMPRODUCT(COUNTIF(G8,'DANH MỤC'!$B$2:$B$17))+SUMPRODUCT(COUNTIF(I8,'DANH MỤC'!$B$2:$B$17))&gt;=1,1,0)</f>
        <v>1</v>
      </c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 ht="32.25" customHeight="1">
      <c r="A9" s="12">
        <v>7.0</v>
      </c>
      <c r="B9" s="13" t="s">
        <v>68</v>
      </c>
      <c r="C9" s="12" t="s">
        <v>69</v>
      </c>
      <c r="D9" s="14"/>
      <c r="E9" s="13" t="s">
        <v>26</v>
      </c>
      <c r="F9" s="14"/>
      <c r="G9" s="13"/>
      <c r="H9" s="14"/>
      <c r="I9" s="13"/>
      <c r="J9" s="4"/>
      <c r="K9" s="16" t="s">
        <v>47</v>
      </c>
      <c r="L9" s="13">
        <f t="shared" si="1"/>
        <v>2</v>
      </c>
      <c r="M9" s="17">
        <f t="shared" si="2"/>
        <v>0.1</v>
      </c>
      <c r="N9" s="18">
        <f t="array" ref="N9">IF(SUMPRODUCT(COUNTIF(E9,'DANH MỤC'!$B$2:$B$17))+SUMPRODUCT(COUNTIF(G9,'DANH MỤC'!$B$2:$B$17))+SUMPRODUCT(COUNTIF(I9,'DANH MỤC'!$B$2:$B$17))&gt;=1,1,0)</f>
        <v>0</v>
      </c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 ht="32.25" customHeight="1">
      <c r="A10" s="19">
        <v>8.0</v>
      </c>
      <c r="B10" s="20" t="s">
        <v>70</v>
      </c>
      <c r="C10" s="19"/>
      <c r="D10" s="14"/>
      <c r="E10" s="20" t="s">
        <v>43</v>
      </c>
      <c r="F10" s="14"/>
      <c r="G10" s="20"/>
      <c r="H10" s="14"/>
      <c r="I10" s="20"/>
      <c r="J10" s="4"/>
      <c r="K10" s="22" t="s">
        <v>58</v>
      </c>
      <c r="L10" s="20">
        <f t="shared" si="1"/>
        <v>0</v>
      </c>
      <c r="M10" s="23">
        <f t="shared" si="2"/>
        <v>0</v>
      </c>
      <c r="N10" s="18">
        <f t="array" ref="N10">IF(SUMPRODUCT(COUNTIF(E10,'DANH MỤC'!$B$2:$B$17))+SUMPRODUCT(COUNTIF(G10,'DANH MỤC'!$B$2:$B$17))+SUMPRODUCT(COUNTIF(I10,'DANH MỤC'!$B$2:$B$17))&gt;=1,1,0)</f>
        <v>0</v>
      </c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 ht="32.25" customHeight="1">
      <c r="A11" s="12">
        <v>9.0</v>
      </c>
      <c r="B11" s="13" t="s">
        <v>71</v>
      </c>
      <c r="C11" s="12" t="s">
        <v>72</v>
      </c>
      <c r="D11" s="14" t="s">
        <v>33</v>
      </c>
      <c r="E11" s="13" t="s">
        <v>25</v>
      </c>
      <c r="F11" s="14"/>
      <c r="G11" s="13"/>
      <c r="H11" s="14"/>
      <c r="I11" s="13"/>
      <c r="J11" s="4"/>
      <c r="K11" s="16" t="s">
        <v>59</v>
      </c>
      <c r="L11" s="13">
        <f t="shared" si="1"/>
        <v>0</v>
      </c>
      <c r="M11" s="17">
        <f t="shared" si="2"/>
        <v>0</v>
      </c>
      <c r="N11" s="18">
        <f t="array" ref="N11">IF(SUMPRODUCT(COUNTIF(E11,'DANH MỤC'!$B$2:$B$17))+SUMPRODUCT(COUNTIF(G11,'DANH MỤC'!$B$2:$B$17))+SUMPRODUCT(COUNTIF(I11,'DANH MỤC'!$B$2:$B$17))&gt;=1,1,0)</f>
        <v>1</v>
      </c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 ht="32.25" customHeight="1">
      <c r="A12" s="19">
        <v>10.0</v>
      </c>
      <c r="B12" s="20" t="s">
        <v>74</v>
      </c>
      <c r="C12" s="21" t="s">
        <v>75</v>
      </c>
      <c r="D12" s="14" t="s">
        <v>46</v>
      </c>
      <c r="E12" s="20" t="s">
        <v>47</v>
      </c>
      <c r="F12" s="14" t="s">
        <v>33</v>
      </c>
      <c r="G12" s="20" t="s">
        <v>25</v>
      </c>
      <c r="H12" s="14"/>
      <c r="I12" s="20"/>
      <c r="J12" s="4"/>
      <c r="K12" s="22" t="s">
        <v>60</v>
      </c>
      <c r="L12" s="20">
        <f t="shared" si="1"/>
        <v>0</v>
      </c>
      <c r="M12" s="23">
        <f t="shared" si="2"/>
        <v>0</v>
      </c>
      <c r="N12" s="18">
        <f t="array" ref="N12">IF(SUMPRODUCT(COUNTIF(E12,'DANH MỤC'!$B$2:$B$17))+SUMPRODUCT(COUNTIF(G12,'DANH MỤC'!$B$2:$B$17))+SUMPRODUCT(COUNTIF(I12,'DANH MỤC'!$B$2:$B$17))&gt;=1,1,0)</f>
        <v>1</v>
      </c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 ht="32.25" customHeight="1">
      <c r="A13" s="12">
        <v>11.0</v>
      </c>
      <c r="B13" s="13" t="s">
        <v>76</v>
      </c>
      <c r="C13" s="24" t="s">
        <v>29</v>
      </c>
      <c r="D13" s="14" t="s">
        <v>22</v>
      </c>
      <c r="E13" s="13" t="s">
        <v>30</v>
      </c>
      <c r="F13" s="14"/>
      <c r="G13" s="13"/>
      <c r="H13" s="14"/>
      <c r="I13" s="13"/>
      <c r="J13" s="4"/>
      <c r="K13" s="16" t="s">
        <v>61</v>
      </c>
      <c r="L13" s="13">
        <f t="shared" si="1"/>
        <v>0</v>
      </c>
      <c r="M13" s="17">
        <f t="shared" si="2"/>
        <v>0</v>
      </c>
      <c r="N13" s="18">
        <f t="array" ref="N13">IF(SUMPRODUCT(COUNTIF(E13,'DANH MỤC'!$B$2:$B$17))+SUMPRODUCT(COUNTIF(G13,'DANH MỤC'!$B$2:$B$17))+SUMPRODUCT(COUNTIF(I13,'DANH MỤC'!$B$2:$B$17))&gt;=1,1,0)</f>
        <v>1</v>
      </c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 ht="32.25" customHeight="1">
      <c r="A14" s="19">
        <v>12.0</v>
      </c>
      <c r="B14" s="20" t="s">
        <v>78</v>
      </c>
      <c r="C14" s="21" t="s">
        <v>29</v>
      </c>
      <c r="D14" s="14" t="s">
        <v>22</v>
      </c>
      <c r="E14" s="20" t="s">
        <v>30</v>
      </c>
      <c r="F14" s="14"/>
      <c r="G14" s="20"/>
      <c r="H14" s="14"/>
      <c r="I14" s="20"/>
      <c r="J14" s="4"/>
      <c r="K14" s="22" t="s">
        <v>62</v>
      </c>
      <c r="L14" s="20">
        <f t="shared" si="1"/>
        <v>0</v>
      </c>
      <c r="M14" s="23">
        <f t="shared" si="2"/>
        <v>0</v>
      </c>
      <c r="N14" s="18">
        <f t="array" ref="N14">IF(SUMPRODUCT(COUNTIF(E14,'DANH MỤC'!$B$2:$B$17))+SUMPRODUCT(COUNTIF(G14,'DANH MỤC'!$B$2:$B$17))+SUMPRODUCT(COUNTIF(I14,'DANH MỤC'!$B$2:$B$17))&gt;=1,1,0)</f>
        <v>1</v>
      </c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 ht="32.25" customHeight="1">
      <c r="A15" s="12">
        <v>13.0</v>
      </c>
      <c r="B15" s="13" t="s">
        <v>80</v>
      </c>
      <c r="C15" s="12"/>
      <c r="D15" s="14"/>
      <c r="E15" s="13"/>
      <c r="F15" s="14"/>
      <c r="G15" s="13"/>
      <c r="H15" s="14"/>
      <c r="I15" s="13"/>
      <c r="J15" s="4"/>
      <c r="K15" s="16" t="s">
        <v>63</v>
      </c>
      <c r="L15" s="13">
        <f t="shared" si="1"/>
        <v>0</v>
      </c>
      <c r="M15" s="17">
        <f t="shared" si="2"/>
        <v>0</v>
      </c>
      <c r="N15" s="18">
        <f t="array" ref="N15">IF(SUMPRODUCT(COUNTIF(E15,'DANH MỤC'!$B$2:$B$17))+SUMPRODUCT(COUNTIF(G15,'DANH MỤC'!$B$2:$B$17))+SUMPRODUCT(COUNTIF(I15,'DANH MỤC'!$B$2:$B$17))&gt;=1,1,0)</f>
        <v>0</v>
      </c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 ht="32.25" customHeight="1">
      <c r="A16" s="19">
        <v>14.0</v>
      </c>
      <c r="B16" s="20" t="s">
        <v>83</v>
      </c>
      <c r="C16" s="21" t="s">
        <v>29</v>
      </c>
      <c r="D16" s="14" t="s">
        <v>22</v>
      </c>
      <c r="E16" s="20" t="s">
        <v>30</v>
      </c>
      <c r="F16" s="14"/>
      <c r="G16" s="20"/>
      <c r="H16" s="14"/>
      <c r="I16" s="20"/>
      <c r="J16" s="4"/>
      <c r="K16" s="22" t="s">
        <v>30</v>
      </c>
      <c r="L16" s="20">
        <f t="shared" si="1"/>
        <v>7</v>
      </c>
      <c r="M16" s="23">
        <f t="shared" si="2"/>
        <v>0.35</v>
      </c>
      <c r="N16" s="18">
        <f t="array" ref="N16">IF(SUMPRODUCT(COUNTIF(E16,'DANH MỤC'!$B$2:$B$17))+SUMPRODUCT(COUNTIF(G16,'DANH MỤC'!$B$2:$B$17))+SUMPRODUCT(COUNTIF(I16,'DANH MỤC'!$B$2:$B$17))&gt;=1,1,0)</f>
        <v>1</v>
      </c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 ht="32.25" customHeight="1">
      <c r="A17" s="12">
        <v>15.0</v>
      </c>
      <c r="B17" s="13" t="s">
        <v>85</v>
      </c>
      <c r="C17" s="12"/>
      <c r="D17" s="14"/>
      <c r="E17" s="13"/>
      <c r="F17" s="14"/>
      <c r="G17" s="13"/>
      <c r="H17" s="14"/>
      <c r="I17" s="13"/>
      <c r="J17" s="4"/>
      <c r="K17" s="16" t="s">
        <v>64</v>
      </c>
      <c r="L17" s="13">
        <f t="shared" si="1"/>
        <v>0</v>
      </c>
      <c r="M17" s="17">
        <f t="shared" si="2"/>
        <v>0</v>
      </c>
      <c r="N17" s="18">
        <f t="array" ref="N17">IF(SUMPRODUCT(COUNTIF(E17,'DANH MỤC'!$B$2:$B$17))+SUMPRODUCT(COUNTIF(G17,'DANH MỤC'!$B$2:$B$17))+SUMPRODUCT(COUNTIF(I17,'DANH MỤC'!$B$2:$B$17))&gt;=1,1,0)</f>
        <v>0</v>
      </c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 ht="32.25" customHeight="1">
      <c r="A18" s="47" t="s">
        <v>86</v>
      </c>
      <c r="B18" s="2"/>
      <c r="C18" s="2"/>
      <c r="D18" s="2"/>
      <c r="E18" s="2"/>
      <c r="F18" s="2"/>
      <c r="G18" s="2"/>
      <c r="H18" s="2"/>
      <c r="I18" s="3"/>
      <c r="J18" s="4"/>
      <c r="K18" s="22" t="s">
        <v>24</v>
      </c>
      <c r="L18" s="20">
        <f t="shared" si="1"/>
        <v>3</v>
      </c>
      <c r="M18" s="23">
        <f t="shared" si="2"/>
        <v>0.15</v>
      </c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 ht="32.25" customHeight="1">
      <c r="A19" s="12">
        <v>1.0</v>
      </c>
      <c r="B19" s="13" t="s">
        <v>87</v>
      </c>
      <c r="C19" s="24" t="s">
        <v>88</v>
      </c>
      <c r="D19" s="15" t="s">
        <v>22</v>
      </c>
      <c r="E19" s="13" t="s">
        <v>24</v>
      </c>
      <c r="F19" s="14"/>
      <c r="G19" s="13"/>
      <c r="H19" s="14"/>
      <c r="I19" s="13"/>
      <c r="J19" s="4"/>
      <c r="K19" s="16" t="s">
        <v>89</v>
      </c>
      <c r="L19" s="13">
        <f t="shared" si="1"/>
        <v>0</v>
      </c>
      <c r="M19" s="17">
        <f t="shared" si="2"/>
        <v>0</v>
      </c>
      <c r="N19" s="18">
        <f t="array" ref="N19">IF(SUMPRODUCT(COUNTIF(E19,'DANH MỤC'!$B$2:$B$17))+SUMPRODUCT(COUNTIF(G19,'DANH MỤC'!$B$2:$B$17))+SUMPRODUCT(COUNTIF(I19,'DANH MỤC'!$B$2:$B$17))&gt;=1,1,0)</f>
        <v>1</v>
      </c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 ht="32.25" customHeight="1">
      <c r="A20" s="19">
        <v>2.0</v>
      </c>
      <c r="B20" s="20" t="s">
        <v>94</v>
      </c>
      <c r="C20" s="19"/>
      <c r="D20" s="14"/>
      <c r="E20" s="48" t="s">
        <v>26</v>
      </c>
      <c r="F20" s="14"/>
      <c r="G20" s="20"/>
      <c r="H20" s="14"/>
      <c r="I20" s="20"/>
      <c r="J20" s="4"/>
      <c r="K20" s="4"/>
      <c r="L20" s="4"/>
      <c r="M20" s="4"/>
      <c r="N20" s="18">
        <f t="array" ref="N20">IF(SUMPRODUCT(COUNTIF(E20,'DANH MỤC'!$B$2:$B$17))+SUMPRODUCT(COUNTIF(G20,'DANH MỤC'!$B$2:$B$17))+SUMPRODUCT(COUNTIF(I20,'DANH MỤC'!$B$2:$B$17))&gt;=1,1,0)</f>
        <v>0</v>
      </c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 ht="32.25" customHeight="1">
      <c r="A21" s="12">
        <v>3.0</v>
      </c>
      <c r="B21" s="13" t="s">
        <v>95</v>
      </c>
      <c r="C21" s="24" t="s">
        <v>88</v>
      </c>
      <c r="D21" s="15" t="s">
        <v>22</v>
      </c>
      <c r="E21" s="13" t="s">
        <v>24</v>
      </c>
      <c r="F21" s="14"/>
      <c r="G21" s="13"/>
      <c r="H21" s="14"/>
      <c r="I21" s="13"/>
      <c r="J21" s="4"/>
      <c r="K21" s="49" t="s">
        <v>96</v>
      </c>
      <c r="L21" s="2"/>
      <c r="M21" s="26"/>
      <c r="N21" s="18">
        <f t="array" ref="N21">IF(SUMPRODUCT(COUNTIF(E21,'DANH MỤC'!$B$2:$B$17))+SUMPRODUCT(COUNTIF(G21,'DANH MỤC'!$B$2:$B$17))+SUMPRODUCT(COUNTIF(I21,'DANH MỤC'!$B$2:$B$17))&gt;=1,1,0)</f>
        <v>1</v>
      </c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 ht="32.25" customHeight="1">
      <c r="A22" s="19">
        <v>4.0</v>
      </c>
      <c r="B22" s="20" t="s">
        <v>97</v>
      </c>
      <c r="C22" s="21" t="s">
        <v>88</v>
      </c>
      <c r="D22" s="15" t="s">
        <v>33</v>
      </c>
      <c r="E22" s="20" t="s">
        <v>24</v>
      </c>
      <c r="F22" s="14"/>
      <c r="G22" s="20"/>
      <c r="H22" s="14"/>
      <c r="I22" s="20"/>
      <c r="J22" s="4"/>
      <c r="K22" s="50">
        <f>SUM(L3:L18)</f>
        <v>20</v>
      </c>
      <c r="L22" s="51"/>
      <c r="M22" s="52"/>
      <c r="N22" s="18">
        <f t="array" ref="N22">IF(SUMPRODUCT(COUNTIF(E22,'DANH MỤC'!$B$2:$B$17))+SUMPRODUCT(COUNTIF(G22,'DANH MỤC'!$B$2:$B$17))+SUMPRODUCT(COUNTIF(I22,'DANH MỤC'!$B$2:$B$17))&gt;=1,1,0)</f>
        <v>1</v>
      </c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 ht="32.25" customHeight="1">
      <c r="A23" s="12">
        <v>5.0</v>
      </c>
      <c r="B23" s="13" t="s">
        <v>98</v>
      </c>
      <c r="C23" s="12" t="s">
        <v>99</v>
      </c>
      <c r="D23" s="14" t="s">
        <v>38</v>
      </c>
      <c r="E23" s="13" t="s">
        <v>25</v>
      </c>
      <c r="F23" s="14"/>
      <c r="G23" s="13"/>
      <c r="H23" s="14"/>
      <c r="I23" s="13"/>
      <c r="J23" s="4"/>
      <c r="K23" s="53"/>
      <c r="L23" s="54"/>
      <c r="M23" s="55"/>
      <c r="N23" s="18">
        <f t="array" ref="N23">IF(SUMPRODUCT(COUNTIF(E23,'DANH MỤC'!$B$2:$B$17))+SUMPRODUCT(COUNTIF(G23,'DANH MỤC'!$B$2:$B$17))+SUMPRODUCT(COUNTIF(I23,'DANH MỤC'!$B$2:$B$17))&gt;=1,1,0)</f>
        <v>1</v>
      </c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 ht="32.25" customHeight="1">
      <c r="A24" s="19">
        <v>6.0</v>
      </c>
      <c r="B24" s="20" t="s">
        <v>101</v>
      </c>
      <c r="C24" s="19" t="s">
        <v>99</v>
      </c>
      <c r="D24" s="14" t="s">
        <v>38</v>
      </c>
      <c r="E24" s="20" t="s">
        <v>25</v>
      </c>
      <c r="F24" s="14"/>
      <c r="G24" s="20"/>
      <c r="H24" s="14"/>
      <c r="I24" s="20"/>
      <c r="J24" s="4"/>
      <c r="K24" s="9" t="s">
        <v>102</v>
      </c>
      <c r="L24" s="9" t="s">
        <v>103</v>
      </c>
      <c r="M24" s="56" t="s">
        <v>17</v>
      </c>
      <c r="N24" s="18">
        <f t="array" ref="N24">IF(SUMPRODUCT(COUNTIF(E24,'DANH MỤC'!$B$2:$B$17))+SUMPRODUCT(COUNTIF(G24,'DANH MỤC'!$B$2:$B$17))+SUMPRODUCT(COUNTIF(I24,'DANH MỤC'!$B$2:$B$17))&gt;=1,1,0)</f>
        <v>1</v>
      </c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 ht="32.25" customHeight="1">
      <c r="A25" s="12">
        <v>7.0</v>
      </c>
      <c r="B25" s="13" t="s">
        <v>105</v>
      </c>
      <c r="C25" s="12"/>
      <c r="D25" s="14"/>
      <c r="E25" s="13" t="s">
        <v>43</v>
      </c>
      <c r="F25" s="14"/>
      <c r="G25" s="13"/>
      <c r="H25" s="14"/>
      <c r="I25" s="13"/>
      <c r="J25" s="4"/>
      <c r="K25" s="57" t="s">
        <v>26</v>
      </c>
      <c r="L25" s="13">
        <f t="shared" ref="L25:L28" si="3">COUNTIF($E$3:$E$17,K25)+COUNTIF($G$3:$G$17,K25)+COUNTIF($I$3:$I$17,K25)+COUNTIF($E$19:$E$29,K25)+COUNTIF($G$19:$G$29,K25)+COUNTIF($I$19:$I$29,K25)</f>
        <v>2</v>
      </c>
      <c r="M25" s="58">
        <f t="shared" ref="M25:M29" si="4">IF(SUM($L$25:$L$29)=0,0,L25/SUM($L$25:$L$29))</f>
        <v>0.08</v>
      </c>
      <c r="N25" s="18">
        <f t="array" ref="N25">IF(SUMPRODUCT(COUNTIF(E25,'DANH MỤC'!$B$2:$B$17))+SUMPRODUCT(COUNTIF(G25,'DANH MỤC'!$B$2:$B$17))+SUMPRODUCT(COUNTIF(I25,'DANH MỤC'!$B$2:$B$17))&gt;=1,1,0)</f>
        <v>0</v>
      </c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 ht="32.25" customHeight="1">
      <c r="A26" s="19">
        <v>8.0</v>
      </c>
      <c r="B26" s="20" t="s">
        <v>106</v>
      </c>
      <c r="C26" s="19" t="s">
        <v>50</v>
      </c>
      <c r="D26" s="14"/>
      <c r="E26" s="20" t="s">
        <v>25</v>
      </c>
      <c r="F26" s="14"/>
      <c r="G26" s="20"/>
      <c r="H26" s="14"/>
      <c r="I26" s="20"/>
      <c r="J26" s="4"/>
      <c r="K26" s="59" t="s">
        <v>34</v>
      </c>
      <c r="L26" s="13">
        <f t="shared" si="3"/>
        <v>0</v>
      </c>
      <c r="M26" s="58">
        <f t="shared" si="4"/>
        <v>0</v>
      </c>
      <c r="N26" s="18">
        <f t="array" ref="N26">IF(SUMPRODUCT(COUNTIF(E26,'DANH MỤC'!$B$2:$B$17))+SUMPRODUCT(COUNTIF(G26,'DANH MỤC'!$B$2:$B$17))+SUMPRODUCT(COUNTIF(I26,'DANH MỤC'!$B$2:$B$17))&gt;=1,1,0)</f>
        <v>1</v>
      </c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 ht="32.25" customHeight="1">
      <c r="A27" s="12">
        <v>9.0</v>
      </c>
      <c r="B27" s="13" t="s">
        <v>107</v>
      </c>
      <c r="C27" s="12"/>
      <c r="D27" s="14"/>
      <c r="E27" s="13" t="s">
        <v>43</v>
      </c>
      <c r="F27" s="14"/>
      <c r="G27" s="13"/>
      <c r="H27" s="14"/>
      <c r="I27" s="13"/>
      <c r="J27" s="4"/>
      <c r="K27" s="60" t="s">
        <v>40</v>
      </c>
      <c r="L27" s="13">
        <f t="shared" si="3"/>
        <v>0</v>
      </c>
      <c r="M27" s="58">
        <f t="shared" si="4"/>
        <v>0</v>
      </c>
      <c r="N27" s="18">
        <f t="array" ref="N27">IF(SUMPRODUCT(COUNTIF(E27,'DANH MỤC'!$B$2:$B$17))+SUMPRODUCT(COUNTIF(G27,'DANH MỤC'!$B$2:$B$17))+SUMPRODUCT(COUNTIF(I27,'DANH MỤC'!$B$2:$B$17))&gt;=1,1,0)</f>
        <v>0</v>
      </c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 ht="32.25" customHeight="1">
      <c r="A28" s="19">
        <v>10.0</v>
      </c>
      <c r="B28" s="20" t="s">
        <v>108</v>
      </c>
      <c r="C28" s="19" t="s">
        <v>54</v>
      </c>
      <c r="D28" s="14" t="s">
        <v>33</v>
      </c>
      <c r="E28" s="20" t="s">
        <v>25</v>
      </c>
      <c r="F28" s="14"/>
      <c r="G28" s="20"/>
      <c r="H28" s="14"/>
      <c r="I28" s="20"/>
      <c r="J28" s="4"/>
      <c r="K28" s="61" t="s">
        <v>43</v>
      </c>
      <c r="L28" s="13">
        <f t="shared" si="3"/>
        <v>3</v>
      </c>
      <c r="M28" s="58">
        <f t="shared" si="4"/>
        <v>0.12</v>
      </c>
      <c r="N28" s="18">
        <f t="array" ref="N28">IF(SUMPRODUCT(COUNTIF(E28,'DANH MỤC'!$B$2:$B$17))+SUMPRODUCT(COUNTIF(G28,'DANH MỤC'!$B$2:$B$17))+SUMPRODUCT(COUNTIF(I28,'DANH MỤC'!$B$2:$B$17))&gt;=1,1,0)</f>
        <v>1</v>
      </c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 ht="32.25" customHeight="1">
      <c r="A29" s="12"/>
      <c r="B29" s="13"/>
      <c r="C29" s="12"/>
      <c r="D29" s="10"/>
      <c r="E29" s="13"/>
      <c r="F29" s="10"/>
      <c r="G29" s="13"/>
      <c r="H29" s="10"/>
      <c r="I29" s="13"/>
      <c r="J29" s="4"/>
      <c r="K29" s="62" t="s">
        <v>18</v>
      </c>
      <c r="L29" s="63">
        <f>P2</f>
        <v>20</v>
      </c>
      <c r="M29" s="64">
        <f t="shared" si="4"/>
        <v>0.8</v>
      </c>
      <c r="N29" s="18">
        <f t="array" ref="N29">IF(SUMPRODUCT(COUNTIF(E29,'DANH MỤC'!$B$2:$B$17))+SUMPRODUCT(COUNTIF(G29,'DANH MỤC'!$B$2:$B$17))+SUMPRODUCT(COUNTIF(I29,'DANH MỤC'!$B$2:$B$17))&gt;=1,1,0)</f>
        <v>0</v>
      </c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 ht="15.75" customHeight="1">
      <c r="A30" s="4"/>
      <c r="B30" s="4"/>
      <c r="C30" s="4"/>
      <c r="D30" s="4"/>
      <c r="E30" s="4"/>
      <c r="F30" s="4"/>
      <c r="G30" s="4"/>
      <c r="H30" s="4"/>
      <c r="I30" s="4"/>
      <c r="J30" s="4"/>
      <c r="K30" s="65" t="s">
        <v>110</v>
      </c>
      <c r="L30" s="66">
        <f>MAX(0,COUNTA($B$3:$B$29)-SUM($L$25:$L$29))</f>
        <v>0</v>
      </c>
      <c r="M30" s="67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 ht="15.0" customHeight="1">
      <c r="A31" s="68" t="s">
        <v>111</v>
      </c>
      <c r="B31" s="2"/>
      <c r="C31" s="2"/>
      <c r="D31" s="2"/>
      <c r="E31" s="2"/>
      <c r="F31" s="2"/>
      <c r="G31" s="2"/>
      <c r="H31" s="2"/>
      <c r="I31" s="3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 ht="18.75" customHeight="1">
      <c r="A32" s="9" t="s">
        <v>6</v>
      </c>
      <c r="B32" s="9" t="s">
        <v>7</v>
      </c>
      <c r="C32" s="9" t="s">
        <v>8</v>
      </c>
      <c r="D32" s="9" t="s">
        <v>112</v>
      </c>
      <c r="E32" s="9" t="s">
        <v>15</v>
      </c>
      <c r="F32" s="9" t="s">
        <v>113</v>
      </c>
      <c r="G32" s="69" t="s">
        <v>114</v>
      </c>
      <c r="H32" s="2"/>
      <c r="I32" s="26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 ht="21.0" customHeight="1">
      <c r="A33" s="12">
        <v>1.0</v>
      </c>
      <c r="B33" s="13" t="s">
        <v>19</v>
      </c>
      <c r="C33" s="12" t="s">
        <v>115</v>
      </c>
      <c r="D33" s="10"/>
      <c r="E33" s="13"/>
      <c r="F33" s="34">
        <v>7.0</v>
      </c>
      <c r="G33" s="70"/>
      <c r="H33" s="70"/>
      <c r="I33" s="70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 ht="21.0" customHeight="1">
      <c r="A34" s="71">
        <v>2.0</v>
      </c>
      <c r="B34" s="72" t="s">
        <v>48</v>
      </c>
      <c r="C34" s="71" t="s">
        <v>115</v>
      </c>
      <c r="D34" s="73"/>
      <c r="E34" s="72"/>
      <c r="F34" s="74">
        <v>3.0</v>
      </c>
      <c r="G34" s="75"/>
      <c r="H34" s="75"/>
      <c r="I34" s="75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 ht="21.0" customHeight="1">
      <c r="A35" s="12">
        <v>3.0</v>
      </c>
      <c r="B35" s="13" t="s">
        <v>80</v>
      </c>
      <c r="C35" s="12" t="s">
        <v>115</v>
      </c>
      <c r="D35" s="10"/>
      <c r="E35" s="13"/>
      <c r="F35" s="34">
        <v>7.0</v>
      </c>
      <c r="G35" s="70"/>
      <c r="H35" s="70"/>
      <c r="I35" s="70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 ht="21.0" customHeight="1">
      <c r="A36" s="71">
        <v>4.0</v>
      </c>
      <c r="B36" s="72" t="s">
        <v>85</v>
      </c>
      <c r="C36" s="71" t="s">
        <v>115</v>
      </c>
      <c r="D36" s="73"/>
      <c r="E36" s="72"/>
      <c r="F36" s="74">
        <v>25.0</v>
      </c>
      <c r="G36" s="75"/>
      <c r="H36" s="75"/>
      <c r="I36" s="75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 ht="21.0" customHeight="1">
      <c r="A37" s="12">
        <v>5.0</v>
      </c>
      <c r="B37" s="13"/>
      <c r="C37" s="12"/>
      <c r="D37" s="10"/>
      <c r="E37" s="13"/>
      <c r="F37" s="13"/>
      <c r="G37" s="70"/>
      <c r="H37" s="70"/>
      <c r="I37" s="70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 ht="21.0" customHeight="1">
      <c r="A38" s="71">
        <v>6.0</v>
      </c>
      <c r="B38" s="72"/>
      <c r="C38" s="71"/>
      <c r="D38" s="73"/>
      <c r="E38" s="72"/>
      <c r="F38" s="72"/>
      <c r="G38" s="75"/>
      <c r="H38" s="75"/>
      <c r="I38" s="75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 ht="21.0" customHeight="1">
      <c r="A39" s="12">
        <v>7.0</v>
      </c>
      <c r="B39" s="13"/>
      <c r="C39" s="12"/>
      <c r="D39" s="10"/>
      <c r="E39" s="13"/>
      <c r="F39" s="13"/>
      <c r="G39" s="70"/>
      <c r="H39" s="70"/>
      <c r="I39" s="70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 ht="21.0" customHeight="1">
      <c r="A40" s="71">
        <v>8.0</v>
      </c>
      <c r="B40" s="72"/>
      <c r="C40" s="71"/>
      <c r="D40" s="73"/>
      <c r="E40" s="72"/>
      <c r="F40" s="72"/>
      <c r="G40" s="75"/>
      <c r="H40" s="75"/>
      <c r="I40" s="75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 ht="15.0" customHeight="1">
      <c r="A41" s="76" t="s">
        <v>116</v>
      </c>
      <c r="B41" s="2"/>
      <c r="C41" s="2"/>
      <c r="D41" s="2"/>
      <c r="E41" s="3"/>
      <c r="F41" s="77">
        <f>SUM(F33:F40)</f>
        <v>42</v>
      </c>
      <c r="G41" s="78"/>
      <c r="H41" s="78"/>
      <c r="I41" s="78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 ht="15.75" customHeight="1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 ht="15.75" customHeight="1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 ht="15.75" customHeight="1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 ht="15.75" customHeight="1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 ht="15.75" customHeight="1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 ht="15.75" customHeight="1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 ht="15.75" customHeight="1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 ht="15.75" customHeight="1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 ht="15.75" customHeight="1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 ht="15.75" customHeight="1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 ht="15.75" customHeight="1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 ht="15.75" customHeight="1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 ht="15.75" customHeight="1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 ht="15.75" customHeight="1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 ht="15.75" customHeight="1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 ht="15.75" customHeight="1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 ht="15.75" customHeight="1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 ht="15.75" customHeight="1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 ht="15.75" customHeight="1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 ht="15.75" customHeight="1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 ht="15.75" customHeight="1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 ht="15.75" customHeight="1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 ht="15.75" customHeight="1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 ht="15.75" customHeight="1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 ht="15.75" customHeight="1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 ht="15.75" customHeight="1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 ht="15.75" customHeight="1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 ht="15.75" customHeight="1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 ht="15.75" customHeight="1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 ht="15.75" customHeight="1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 ht="15.75" customHeight="1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 ht="15.75" customHeight="1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 ht="15.75" customHeight="1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 ht="15.75" customHeight="1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 ht="15.75" customHeight="1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 ht="15.75" customHeight="1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 ht="15.75" customHeight="1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 ht="15.75" customHeight="1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 ht="15.75" customHeight="1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 ht="15.75" customHeight="1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 ht="15.75" customHeight="1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 ht="15.75" customHeight="1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 ht="15.75" customHeight="1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 ht="15.75" customHeight="1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 ht="15.75" customHeight="1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 ht="15.75" customHeight="1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 ht="15.75" customHeight="1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 ht="15.75" customHeight="1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 ht="15.75" customHeight="1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 ht="15.75" customHeight="1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 ht="15.75" customHeight="1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 ht="15.75" customHeight="1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 ht="15.75" customHeight="1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 ht="15.75" customHeight="1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 ht="15.75" customHeight="1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 ht="15.75" customHeight="1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 ht="15.75" customHeight="1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 ht="15.75" customHeight="1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 ht="15.75" customHeight="1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 ht="15.75" customHeight="1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 ht="15.75" customHeight="1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 ht="15.75" customHeight="1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 ht="15.75" customHeight="1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 ht="15.75" customHeight="1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 ht="15.75" customHeight="1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 ht="15.75" customHeight="1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 ht="15.75" customHeight="1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 ht="15.75" customHeight="1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 ht="15.75" customHeight="1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 ht="15.75" customHeight="1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 ht="15.75" customHeight="1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 ht="15.75" customHeight="1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 ht="15.75" customHeight="1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 ht="15.75" customHeight="1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 ht="15.75" customHeight="1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 ht="15.75" customHeight="1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 ht="15.75" customHeight="1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 ht="15.75" customHeight="1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 ht="15.75" customHeight="1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 ht="15.75" customHeight="1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 ht="15.75" customHeight="1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 ht="15.75" customHeight="1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 ht="15.75" customHeight="1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 ht="15.75" customHeight="1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 ht="15.75" customHeight="1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 ht="15.75" customHeight="1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 ht="15.75" customHeight="1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 ht="15.75" customHeight="1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 ht="15.75" customHeight="1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 ht="15.75" customHeight="1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 ht="15.75" customHeight="1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 ht="15.75" customHeight="1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 ht="15.75" customHeight="1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 ht="15.75" customHeight="1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 ht="15.75" customHeight="1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 ht="15.75" customHeight="1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 ht="15.75" customHeight="1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 ht="15.75" customHeight="1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 ht="15.75" customHeight="1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 ht="15.75" customHeight="1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 ht="15.75" customHeight="1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 ht="15.75" customHeight="1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 ht="15.75" customHeight="1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 ht="15.75" customHeight="1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 ht="15.75" customHeight="1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 ht="15.75" customHeight="1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 ht="15.75" customHeight="1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 ht="15.75" customHeight="1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 ht="15.75" customHeight="1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 ht="15.75" customHeight="1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 ht="15.75" customHeight="1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 ht="15.75" customHeight="1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 ht="15.75" customHeight="1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 ht="15.75" customHeight="1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 ht="15.75" customHeight="1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 ht="15.75" customHeight="1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 ht="15.75" customHeight="1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 ht="15.75" customHeight="1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 ht="15.75" customHeight="1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 ht="15.75" customHeight="1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 ht="15.75" customHeight="1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 ht="15.75" customHeight="1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 ht="15.75" customHeight="1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 ht="15.75" customHeight="1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 ht="15.75" customHeight="1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 ht="15.75" customHeight="1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 ht="15.75" customHeight="1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 ht="15.75" customHeight="1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 ht="15.75" customHeight="1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 ht="15.75" customHeight="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 ht="15.75" customHeight="1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 ht="15.75" customHeight="1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 ht="15.75" customHeight="1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 ht="15.75" customHeight="1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 ht="15.75" customHeight="1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 ht="15.75" customHeight="1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 ht="15.75" customHeight="1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 ht="15.75" customHeight="1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 ht="15.75" customHeight="1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 ht="15.75" customHeight="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 ht="15.75" customHeight="1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 ht="15.75" customHeight="1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 ht="15.75" customHeight="1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 ht="15.75" customHeight="1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 ht="15.75" customHeight="1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 ht="15.75" customHeight="1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 ht="15.75" customHeight="1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 ht="15.75" customHeight="1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 ht="15.75" customHeight="1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 ht="15.75" customHeight="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 ht="15.75" customHeight="1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 ht="15.75" customHeight="1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 ht="15.75" customHeight="1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 ht="15.75" customHeight="1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 ht="15.75" customHeight="1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 ht="15.75" customHeight="1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 ht="15.75" customHeight="1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 ht="15.75" customHeight="1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 ht="15.75" customHeight="1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 ht="15.75" customHeight="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 ht="15.75" customHeight="1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 ht="15.75" customHeight="1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 ht="15.75" customHeight="1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 ht="15.75" customHeight="1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 ht="15.75" customHeight="1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 ht="15.75" customHeight="1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 ht="15.75" customHeight="1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 ht="15.75" customHeight="1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 ht="15.75" customHeight="1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 ht="15.75" customHeight="1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 ht="15.75" customHeight="1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 ht="15.75" customHeight="1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 ht="15.75" customHeight="1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 ht="15.75" customHeight="1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 ht="15.75" customHeight="1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 ht="15.75" customHeight="1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 ht="15.75" customHeight="1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 ht="15.75" customHeight="1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 ht="15.75" customHeight="1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 ht="15.75" customHeight="1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 ht="15.75" customHeight="1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 ht="15.75" customHeight="1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 ht="15.75" customHeight="1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 ht="15.75" customHeight="1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 ht="15.75" customHeight="1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 ht="15.75" customHeight="1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 ht="15.75" customHeight="1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 ht="15.75" customHeight="1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 ht="15.75" customHeight="1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 ht="15.75" customHeight="1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 ht="15.75" customHeight="1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 ht="15.75" customHeight="1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 ht="15.75" customHeight="1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 ht="15.75" customHeight="1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 ht="15.75" customHeight="1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 ht="15.75" customHeight="1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 ht="15.75" customHeight="1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 ht="15.75" customHeight="1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 ht="15.75" customHeight="1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 ht="15.75" customHeight="1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 ht="15.75" customHeight="1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 ht="15.75" customHeight="1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 ht="15.75" customHeight="1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 ht="15.75" customHeight="1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 ht="15.75" customHeight="1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r="247" ht="15.75" customHeight="1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r="248" ht="15.75" customHeight="1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</row>
    <row r="249" ht="15.75" customHeight="1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 ht="15.75" customHeight="1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</row>
    <row r="251" ht="15.75" customHeight="1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</row>
    <row r="252" ht="15.75" customHeight="1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 ht="15.75" customHeight="1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</row>
    <row r="254" ht="15.75" customHeight="1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</row>
    <row r="255" ht="15.75" customHeight="1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</row>
    <row r="256" ht="15.75" customHeight="1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</row>
    <row r="257" ht="15.75" customHeight="1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</row>
    <row r="258" ht="15.75" customHeight="1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</row>
    <row r="259" ht="15.75" customHeight="1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</row>
    <row r="260" ht="15.75" customHeight="1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</row>
    <row r="261" ht="15.75" customHeight="1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</row>
    <row r="262" ht="15.75" customHeight="1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</row>
    <row r="263" ht="15.75" customHeight="1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</row>
    <row r="264" ht="15.75" customHeight="1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</row>
    <row r="265" ht="15.75" customHeight="1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</row>
    <row r="266" ht="15.75" customHeight="1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</row>
    <row r="267" ht="15.75" customHeight="1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</row>
    <row r="268" ht="15.75" customHeight="1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</row>
    <row r="269" ht="15.75" customHeight="1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</row>
    <row r="270" ht="15.75" customHeight="1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</row>
    <row r="271" ht="15.75" customHeight="1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</row>
    <row r="272" ht="15.75" customHeight="1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</row>
    <row r="273" ht="15.75" customHeight="1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</row>
    <row r="274" ht="15.75" customHeight="1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</row>
    <row r="275" ht="15.75" customHeight="1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</row>
    <row r="276" ht="15.75" customHeight="1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</row>
    <row r="277" ht="15.75" customHeight="1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</row>
    <row r="278" ht="15.75" customHeight="1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</row>
    <row r="279" ht="15.75" customHeight="1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</row>
    <row r="280" ht="15.75" customHeight="1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</row>
    <row r="281" ht="15.75" customHeight="1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</row>
    <row r="282" ht="15.75" customHeight="1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</row>
    <row r="283" ht="15.75" customHeight="1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</row>
    <row r="284" ht="15.75" customHeight="1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</row>
    <row r="285" ht="15.75" customHeight="1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</row>
    <row r="286" ht="15.75" customHeight="1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</row>
    <row r="287" ht="15.75" customHeight="1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</row>
    <row r="288" ht="15.75" customHeight="1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</row>
    <row r="289" ht="15.75" customHeight="1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</row>
    <row r="290" ht="15.75" customHeight="1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</row>
    <row r="291" ht="15.75" customHeight="1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</row>
    <row r="292" ht="15.75" customHeight="1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</row>
    <row r="293" ht="15.75" customHeight="1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</row>
    <row r="294" ht="15.75" customHeight="1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</row>
    <row r="295" ht="15.75" customHeight="1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</row>
    <row r="296" ht="15.75" customHeight="1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</row>
    <row r="297" ht="15.75" customHeight="1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</row>
    <row r="298" ht="15.75" customHeight="1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</row>
    <row r="299" ht="15.75" customHeight="1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</row>
    <row r="300" ht="15.75" customHeight="1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</row>
    <row r="301" ht="15.75" customHeight="1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</row>
    <row r="302" ht="15.75" customHeight="1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</row>
    <row r="303" ht="15.75" customHeight="1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</row>
    <row r="304" ht="15.75" customHeight="1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</row>
    <row r="305" ht="15.75" customHeight="1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</row>
    <row r="306" ht="15.75" customHeight="1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</row>
    <row r="307" ht="15.75" customHeight="1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</row>
    <row r="308" ht="15.75" customHeight="1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</row>
    <row r="309" ht="15.75" customHeight="1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</row>
    <row r="310" ht="15.75" customHeight="1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</row>
    <row r="311" ht="15.75" customHeight="1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</row>
    <row r="312" ht="15.75" customHeight="1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</row>
    <row r="313" ht="15.75" customHeight="1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</row>
    <row r="314" ht="15.75" customHeight="1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</row>
    <row r="315" ht="15.75" customHeight="1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</row>
    <row r="316" ht="15.75" customHeight="1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</row>
    <row r="317" ht="15.75" customHeight="1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</row>
    <row r="318" ht="15.75" customHeight="1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</row>
    <row r="319" ht="15.75" customHeight="1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</row>
    <row r="320" ht="15.75" customHeight="1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</row>
    <row r="321" ht="15.75" customHeight="1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</row>
    <row r="322" ht="15.75" customHeight="1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</row>
    <row r="323" ht="15.75" customHeight="1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</row>
    <row r="324" ht="15.75" customHeight="1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</row>
    <row r="325" ht="15.75" customHeight="1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</row>
    <row r="326" ht="15.75" customHeight="1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</row>
    <row r="327" ht="15.75" customHeight="1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</row>
    <row r="328" ht="15.75" customHeight="1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</row>
    <row r="329" ht="15.75" customHeight="1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</row>
    <row r="330" ht="15.75" customHeight="1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</row>
    <row r="331" ht="15.75" customHeight="1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</row>
    <row r="332" ht="15.75" customHeight="1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</row>
    <row r="333" ht="15.75" customHeight="1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</row>
    <row r="334" ht="15.75" customHeight="1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</row>
    <row r="335" ht="15.75" customHeight="1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</row>
    <row r="336" ht="15.75" customHeight="1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</row>
    <row r="337" ht="15.75" customHeight="1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</row>
    <row r="338" ht="15.75" customHeight="1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</row>
    <row r="339" ht="15.75" customHeight="1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</row>
    <row r="340" ht="15.75" customHeight="1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</row>
    <row r="341" ht="15.75" customHeight="1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</row>
    <row r="342" ht="15.75" customHeight="1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</row>
    <row r="343" ht="15.75" customHeight="1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</row>
    <row r="344" ht="15.75" customHeight="1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</row>
    <row r="345" ht="15.75" customHeight="1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</row>
    <row r="346" ht="15.75" customHeight="1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</row>
    <row r="347" ht="15.75" customHeight="1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</row>
    <row r="348" ht="15.75" customHeight="1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</row>
    <row r="349" ht="15.75" customHeight="1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</row>
    <row r="350" ht="15.75" customHeight="1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</row>
    <row r="351" ht="15.75" customHeight="1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</row>
    <row r="352" ht="15.75" customHeight="1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</row>
    <row r="353" ht="15.75" customHeight="1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</row>
    <row r="354" ht="15.75" customHeight="1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</row>
    <row r="355" ht="15.75" customHeight="1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</row>
    <row r="356" ht="15.75" customHeight="1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</row>
    <row r="357" ht="15.75" customHeight="1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</row>
    <row r="358" ht="15.75" customHeight="1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</row>
    <row r="359" ht="15.75" customHeight="1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</row>
    <row r="360" ht="15.75" customHeight="1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</row>
    <row r="361" ht="15.75" customHeight="1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</row>
    <row r="362" ht="15.75" customHeight="1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</row>
    <row r="363" ht="15.75" customHeight="1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</row>
    <row r="364" ht="15.75" customHeight="1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</row>
    <row r="365" ht="15.75" customHeight="1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</row>
    <row r="366" ht="15.75" customHeight="1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</row>
    <row r="367" ht="15.75" customHeight="1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</row>
    <row r="368" ht="15.75" customHeight="1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</row>
    <row r="369" ht="15.75" customHeight="1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</row>
    <row r="370" ht="15.75" customHeight="1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</row>
    <row r="371" ht="15.75" customHeight="1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</row>
    <row r="372" ht="15.75" customHeight="1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</row>
    <row r="373" ht="15.75" customHeight="1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</row>
    <row r="374" ht="15.75" customHeight="1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</row>
    <row r="375" ht="15.75" customHeight="1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</row>
    <row r="376" ht="15.75" customHeight="1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</row>
    <row r="377" ht="15.75" customHeight="1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</row>
    <row r="378" ht="15.75" customHeight="1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</row>
    <row r="379" ht="15.75" customHeight="1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</row>
    <row r="380" ht="15.75" customHeight="1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</row>
    <row r="381" ht="15.75" customHeight="1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</row>
    <row r="382" ht="15.75" customHeight="1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</row>
    <row r="383" ht="15.75" customHeight="1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</row>
    <row r="384" ht="15.75" customHeight="1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</row>
    <row r="385" ht="15.75" customHeight="1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</row>
    <row r="386" ht="15.75" customHeight="1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</row>
    <row r="387" ht="15.75" customHeight="1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</row>
    <row r="388" ht="15.75" customHeight="1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</row>
    <row r="389" ht="15.75" customHeight="1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</row>
    <row r="390" ht="15.75" customHeight="1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</row>
    <row r="391" ht="15.75" customHeight="1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</row>
    <row r="392" ht="15.75" customHeight="1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</row>
    <row r="393" ht="15.75" customHeight="1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</row>
    <row r="394" ht="15.75" customHeight="1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</row>
    <row r="395" ht="15.75" customHeight="1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</row>
    <row r="396" ht="15.75" customHeight="1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</row>
    <row r="397" ht="15.75" customHeight="1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</row>
    <row r="398" ht="15.75" customHeight="1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</row>
    <row r="399" ht="15.75" customHeight="1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</row>
    <row r="400" ht="15.75" customHeight="1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</row>
    <row r="401" ht="15.75" customHeight="1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</row>
    <row r="402" ht="15.75" customHeight="1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</row>
    <row r="403" ht="15.75" customHeight="1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</row>
    <row r="404" ht="15.75" customHeight="1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</row>
    <row r="405" ht="15.75" customHeight="1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</row>
    <row r="406" ht="15.75" customHeight="1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</row>
    <row r="407" ht="15.75" customHeight="1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</row>
    <row r="408" ht="15.75" customHeight="1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</row>
    <row r="409" ht="15.75" customHeight="1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</row>
    <row r="410" ht="15.75" customHeight="1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</row>
    <row r="411" ht="15.75" customHeight="1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</row>
    <row r="412" ht="15.75" customHeight="1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</row>
    <row r="413" ht="15.75" customHeight="1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</row>
    <row r="414" ht="15.75" customHeight="1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</row>
    <row r="415" ht="15.75" customHeight="1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</row>
    <row r="416" ht="15.75" customHeight="1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</row>
    <row r="417" ht="15.75" customHeight="1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</row>
    <row r="418" ht="15.75" customHeight="1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</row>
    <row r="419" ht="15.75" customHeight="1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</row>
    <row r="420" ht="15.75" customHeight="1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</row>
    <row r="421" ht="15.75" customHeight="1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</row>
    <row r="422" ht="15.75" customHeight="1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</row>
    <row r="423" ht="15.75" customHeight="1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</row>
    <row r="424" ht="15.75" customHeight="1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</row>
    <row r="425" ht="15.75" customHeight="1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</row>
    <row r="426" ht="15.75" customHeight="1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</row>
    <row r="427" ht="15.75" customHeight="1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</row>
    <row r="428" ht="15.75" customHeight="1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</row>
    <row r="429" ht="15.75" customHeight="1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</row>
    <row r="430" ht="15.75" customHeight="1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</row>
    <row r="431" ht="15.75" customHeight="1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</row>
    <row r="432" ht="15.75" customHeight="1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</row>
    <row r="433" ht="15.75" customHeight="1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</row>
    <row r="434" ht="15.75" customHeight="1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</row>
    <row r="435" ht="15.75" customHeight="1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</row>
    <row r="436" ht="15.75" customHeight="1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</row>
    <row r="437" ht="15.75" customHeight="1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</row>
    <row r="438" ht="15.75" customHeight="1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</row>
    <row r="439" ht="15.75" customHeight="1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</row>
    <row r="440" ht="15.75" customHeight="1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</row>
    <row r="441" ht="15.75" customHeight="1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</row>
    <row r="442" ht="15.75" customHeight="1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</row>
    <row r="443" ht="15.75" customHeight="1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</row>
    <row r="444" ht="15.75" customHeight="1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</row>
    <row r="445" ht="15.75" customHeight="1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</row>
    <row r="446" ht="15.75" customHeight="1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</row>
    <row r="447" ht="15.75" customHeight="1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</row>
    <row r="448" ht="15.75" customHeight="1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</row>
    <row r="449" ht="15.75" customHeight="1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</row>
    <row r="450" ht="15.75" customHeight="1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</row>
    <row r="451" ht="15.75" customHeight="1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</row>
    <row r="452" ht="15.75" customHeight="1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</row>
    <row r="453" ht="15.75" customHeight="1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</row>
    <row r="454" ht="15.75" customHeight="1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</row>
    <row r="455" ht="15.75" customHeight="1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</row>
    <row r="456" ht="15.75" customHeight="1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</row>
    <row r="457" ht="15.75" customHeight="1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</row>
    <row r="458" ht="15.75" customHeight="1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</row>
    <row r="459" ht="15.75" customHeight="1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</row>
    <row r="460" ht="15.75" customHeight="1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</row>
    <row r="461" ht="15.75" customHeight="1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</row>
    <row r="462" ht="15.75" customHeight="1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</row>
    <row r="463" ht="15.75" customHeight="1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</row>
    <row r="464" ht="15.75" customHeight="1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</row>
    <row r="465" ht="15.75" customHeight="1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</row>
    <row r="466" ht="15.75" customHeight="1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</row>
    <row r="467" ht="15.75" customHeight="1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</row>
    <row r="468" ht="15.75" customHeight="1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</row>
    <row r="469" ht="15.75" customHeight="1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</row>
    <row r="470" ht="15.75" customHeight="1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</row>
    <row r="471" ht="15.75" customHeight="1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</row>
    <row r="472" ht="15.75" customHeight="1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</row>
    <row r="473" ht="15.75" customHeight="1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</row>
    <row r="474" ht="15.75" customHeight="1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</row>
    <row r="475" ht="15.75" customHeight="1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</row>
    <row r="476" ht="15.75" customHeight="1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</row>
    <row r="477" ht="15.75" customHeight="1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</row>
    <row r="478" ht="15.75" customHeight="1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</row>
    <row r="479" ht="15.75" customHeight="1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</row>
    <row r="480" ht="15.75" customHeight="1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</row>
    <row r="481" ht="15.75" customHeight="1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</row>
    <row r="482" ht="15.75" customHeight="1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</row>
    <row r="483" ht="15.75" customHeight="1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</row>
    <row r="484" ht="15.75" customHeight="1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</row>
    <row r="485" ht="15.75" customHeight="1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</row>
    <row r="486" ht="15.75" customHeight="1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</row>
    <row r="487" ht="15.75" customHeight="1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</row>
    <row r="488" ht="15.75" customHeight="1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</row>
    <row r="489" ht="15.75" customHeight="1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</row>
    <row r="490" ht="15.75" customHeight="1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</row>
    <row r="491" ht="15.75" customHeight="1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</row>
    <row r="492" ht="15.75" customHeight="1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</row>
    <row r="493" ht="15.75" customHeight="1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</row>
    <row r="494" ht="15.75" customHeight="1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</row>
    <row r="495" ht="15.75" customHeight="1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</row>
    <row r="496" ht="15.75" customHeight="1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</row>
    <row r="497" ht="15.75" customHeight="1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</row>
    <row r="498" ht="15.75" customHeight="1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</row>
    <row r="499" ht="15.75" customHeight="1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</row>
    <row r="500" ht="15.75" customHeight="1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</row>
    <row r="501" ht="15.75" customHeight="1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</row>
    <row r="502" ht="15.75" customHeight="1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</row>
    <row r="503" ht="15.75" customHeight="1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</row>
    <row r="504" ht="15.75" customHeight="1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</row>
    <row r="505" ht="15.75" customHeight="1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</row>
    <row r="506" ht="15.75" customHeight="1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</row>
    <row r="507" ht="15.75" customHeight="1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</row>
    <row r="508" ht="15.75" customHeight="1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</row>
    <row r="509" ht="15.75" customHeight="1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</row>
    <row r="510" ht="15.75" customHeight="1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</row>
    <row r="511" ht="15.75" customHeight="1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</row>
    <row r="512" ht="15.75" customHeight="1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</row>
    <row r="513" ht="15.75" customHeight="1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</row>
    <row r="514" ht="15.75" customHeight="1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</row>
    <row r="515" ht="15.75" customHeight="1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</row>
    <row r="516" ht="15.75" customHeight="1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</row>
    <row r="517" ht="15.75" customHeight="1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</row>
    <row r="518" ht="15.75" customHeight="1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</row>
    <row r="519" ht="15.75" customHeight="1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</row>
    <row r="520" ht="15.75" customHeight="1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</row>
    <row r="521" ht="15.75" customHeight="1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</row>
    <row r="522" ht="15.75" customHeight="1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</row>
    <row r="523" ht="15.75" customHeight="1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</row>
    <row r="524" ht="15.75" customHeight="1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</row>
    <row r="525" ht="15.75" customHeight="1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</row>
    <row r="526" ht="15.75" customHeight="1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</row>
    <row r="527" ht="15.75" customHeight="1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</row>
    <row r="528" ht="15.75" customHeight="1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</row>
    <row r="529" ht="15.75" customHeight="1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</row>
    <row r="530" ht="15.75" customHeight="1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</row>
    <row r="531" ht="15.75" customHeight="1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</row>
    <row r="532" ht="15.75" customHeight="1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</row>
    <row r="533" ht="15.75" customHeight="1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</row>
    <row r="534" ht="15.75" customHeight="1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</row>
    <row r="535" ht="15.75" customHeight="1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</row>
    <row r="536" ht="15.75" customHeight="1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</row>
    <row r="537" ht="15.75" customHeight="1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</row>
    <row r="538" ht="15.75" customHeight="1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</row>
    <row r="539" ht="15.75" customHeight="1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</row>
    <row r="540" ht="15.75" customHeight="1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</row>
    <row r="541" ht="15.75" customHeight="1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</row>
    <row r="542" ht="15.75" customHeight="1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</row>
    <row r="543" ht="15.75" customHeight="1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</row>
    <row r="544" ht="15.75" customHeight="1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</row>
    <row r="545" ht="15.75" customHeight="1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</row>
    <row r="546" ht="15.75" customHeight="1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</row>
    <row r="547" ht="15.75" customHeight="1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</row>
    <row r="548" ht="15.75" customHeight="1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</row>
    <row r="549" ht="15.75" customHeight="1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</row>
    <row r="550" ht="15.75" customHeight="1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</row>
    <row r="551" ht="15.75" customHeight="1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</row>
    <row r="552" ht="15.75" customHeight="1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</row>
    <row r="553" ht="15.75" customHeight="1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</row>
    <row r="554" ht="15.75" customHeight="1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</row>
    <row r="555" ht="15.75" customHeight="1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</row>
    <row r="556" ht="15.75" customHeight="1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</row>
    <row r="557" ht="15.75" customHeight="1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</row>
    <row r="558" ht="15.75" customHeight="1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</row>
    <row r="559" ht="15.75" customHeight="1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</row>
    <row r="560" ht="15.75" customHeight="1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</row>
    <row r="561" ht="15.75" customHeight="1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</row>
    <row r="562" ht="15.75" customHeight="1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</row>
    <row r="563" ht="15.75" customHeight="1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</row>
    <row r="564" ht="15.75" customHeight="1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</row>
    <row r="565" ht="15.75" customHeight="1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</row>
    <row r="566" ht="15.75" customHeight="1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</row>
    <row r="567" ht="15.75" customHeight="1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</row>
    <row r="568" ht="15.75" customHeight="1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</row>
    <row r="569" ht="15.75" customHeight="1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</row>
    <row r="570" ht="15.75" customHeight="1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</row>
    <row r="571" ht="15.75" customHeight="1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</row>
    <row r="572" ht="15.75" customHeight="1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</row>
    <row r="573" ht="15.75" customHeight="1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</row>
    <row r="574" ht="15.75" customHeight="1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</row>
    <row r="575" ht="15.75" customHeight="1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</row>
    <row r="576" ht="15.75" customHeight="1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</row>
    <row r="577" ht="15.75" customHeight="1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</row>
    <row r="578" ht="15.75" customHeight="1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</row>
    <row r="579" ht="15.75" customHeight="1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</row>
    <row r="580" ht="15.75" customHeight="1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</row>
    <row r="581" ht="15.75" customHeight="1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</row>
    <row r="582" ht="15.75" customHeight="1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</row>
    <row r="583" ht="15.75" customHeight="1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</row>
    <row r="584" ht="15.75" customHeight="1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</row>
    <row r="585" ht="15.75" customHeight="1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</row>
    <row r="586" ht="15.75" customHeight="1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</row>
    <row r="587" ht="15.75" customHeight="1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</row>
    <row r="588" ht="15.75" customHeight="1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</row>
    <row r="589" ht="15.75" customHeight="1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</row>
    <row r="590" ht="15.75" customHeight="1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</row>
    <row r="591" ht="15.75" customHeight="1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</row>
    <row r="592" ht="15.75" customHeight="1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</row>
    <row r="593" ht="15.75" customHeight="1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</row>
    <row r="594" ht="15.75" customHeight="1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</row>
    <row r="595" ht="15.75" customHeight="1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</row>
    <row r="596" ht="15.75" customHeight="1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</row>
    <row r="597" ht="15.75" customHeight="1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</row>
    <row r="598" ht="15.75" customHeight="1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</row>
    <row r="599" ht="15.75" customHeight="1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</row>
    <row r="600" ht="15.75" customHeight="1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</row>
    <row r="601" ht="15.75" customHeight="1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</row>
    <row r="602" ht="15.75" customHeight="1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</row>
    <row r="603" ht="15.75" customHeight="1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</row>
    <row r="604" ht="15.75" customHeight="1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</row>
    <row r="605" ht="15.75" customHeight="1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</row>
    <row r="606" ht="15.75" customHeight="1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</row>
    <row r="607" ht="15.75" customHeight="1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</row>
    <row r="608" ht="15.75" customHeight="1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</row>
    <row r="609" ht="15.75" customHeight="1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</row>
    <row r="610" ht="15.75" customHeight="1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</row>
    <row r="611" ht="15.75" customHeight="1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</row>
    <row r="612" ht="15.75" customHeight="1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</row>
    <row r="613" ht="15.75" customHeight="1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</row>
    <row r="614" ht="15.75" customHeight="1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</row>
    <row r="615" ht="15.75" customHeight="1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</row>
    <row r="616" ht="15.75" customHeight="1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</row>
    <row r="617" ht="15.75" customHeight="1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</row>
    <row r="618" ht="15.75" customHeight="1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</row>
    <row r="619" ht="15.75" customHeight="1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</row>
    <row r="620" ht="15.75" customHeight="1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</row>
    <row r="621" ht="15.75" customHeight="1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</row>
    <row r="622" ht="15.75" customHeight="1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</row>
    <row r="623" ht="15.75" customHeight="1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</row>
    <row r="624" ht="15.75" customHeight="1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</row>
    <row r="625" ht="15.75" customHeight="1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</row>
    <row r="626" ht="15.75" customHeight="1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</row>
    <row r="627" ht="15.75" customHeight="1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</row>
    <row r="628" ht="15.75" customHeight="1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</row>
    <row r="629" ht="15.75" customHeight="1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</row>
    <row r="630" ht="15.75" customHeight="1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</row>
    <row r="631" ht="15.75" customHeight="1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</row>
    <row r="632" ht="15.75" customHeight="1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</row>
    <row r="633" ht="15.75" customHeight="1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</row>
    <row r="634" ht="15.75" customHeight="1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</row>
    <row r="635" ht="15.75" customHeight="1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</row>
    <row r="636" ht="15.75" customHeight="1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</row>
    <row r="637" ht="15.75" customHeight="1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</row>
    <row r="638" ht="15.75" customHeight="1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</row>
    <row r="639" ht="15.75" customHeight="1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</row>
    <row r="640" ht="15.75" customHeight="1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</row>
    <row r="641" ht="15.75" customHeight="1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</row>
    <row r="642" ht="15.75" customHeight="1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</row>
    <row r="643" ht="15.75" customHeight="1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</row>
    <row r="644" ht="15.75" customHeight="1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</row>
    <row r="645" ht="15.75" customHeight="1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</row>
    <row r="646" ht="15.75" customHeight="1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</row>
    <row r="647" ht="15.75" customHeight="1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</row>
    <row r="648" ht="15.75" customHeight="1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</row>
    <row r="649" ht="15.75" customHeight="1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</row>
    <row r="650" ht="15.75" customHeight="1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</row>
    <row r="651" ht="15.75" customHeight="1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</row>
    <row r="652" ht="15.75" customHeight="1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</row>
    <row r="653" ht="15.75" customHeight="1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</row>
    <row r="654" ht="15.75" customHeight="1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</row>
    <row r="655" ht="15.75" customHeight="1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</row>
    <row r="656" ht="15.75" customHeight="1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</row>
    <row r="657" ht="15.75" customHeight="1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</row>
    <row r="658" ht="15.75" customHeight="1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</row>
    <row r="659" ht="15.75" customHeight="1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</row>
    <row r="660" ht="15.75" customHeight="1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</row>
    <row r="661" ht="15.75" customHeight="1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</row>
    <row r="662" ht="15.75" customHeight="1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</row>
    <row r="663" ht="15.75" customHeight="1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</row>
    <row r="664" ht="15.75" customHeight="1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</row>
    <row r="665" ht="15.75" customHeight="1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</row>
    <row r="666" ht="15.75" customHeight="1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</row>
    <row r="667" ht="15.75" customHeight="1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</row>
    <row r="668" ht="15.75" customHeight="1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</row>
    <row r="669" ht="15.75" customHeight="1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</row>
    <row r="670" ht="15.75" customHeight="1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</row>
    <row r="671" ht="15.75" customHeight="1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</row>
    <row r="672" ht="15.75" customHeight="1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</row>
    <row r="673" ht="15.75" customHeight="1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</row>
    <row r="674" ht="15.75" customHeight="1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</row>
    <row r="675" ht="15.75" customHeight="1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</row>
    <row r="676" ht="15.75" customHeight="1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</row>
    <row r="677" ht="15.75" customHeight="1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</row>
    <row r="678" ht="15.75" customHeight="1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</row>
    <row r="679" ht="15.75" customHeight="1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</row>
    <row r="680" ht="15.75" customHeight="1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</row>
    <row r="681" ht="15.75" customHeight="1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</row>
    <row r="682" ht="15.75" customHeight="1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</row>
    <row r="683" ht="15.75" customHeight="1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</row>
    <row r="684" ht="15.75" customHeight="1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</row>
    <row r="685" ht="15.75" customHeight="1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</row>
    <row r="686" ht="15.75" customHeight="1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</row>
    <row r="687" ht="15.75" customHeight="1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</row>
    <row r="688" ht="15.75" customHeight="1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</row>
    <row r="689" ht="15.75" customHeight="1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</row>
    <row r="690" ht="15.75" customHeight="1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</row>
    <row r="691" ht="15.75" customHeight="1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</row>
    <row r="692" ht="15.75" customHeight="1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</row>
    <row r="693" ht="15.75" customHeight="1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</row>
    <row r="694" ht="15.75" customHeight="1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</row>
    <row r="695" ht="15.75" customHeight="1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</row>
    <row r="696" ht="15.75" customHeight="1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</row>
    <row r="697" ht="15.75" customHeight="1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</row>
    <row r="698" ht="15.75" customHeight="1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</row>
    <row r="699" ht="15.75" customHeight="1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</row>
    <row r="700" ht="15.75" customHeight="1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</row>
    <row r="701" ht="15.75" customHeight="1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</row>
    <row r="702" ht="15.75" customHeight="1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</row>
    <row r="703" ht="15.75" customHeight="1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</row>
    <row r="704" ht="15.75" customHeight="1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</row>
    <row r="705" ht="15.75" customHeight="1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</row>
    <row r="706" ht="15.75" customHeight="1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</row>
    <row r="707" ht="15.75" customHeight="1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</row>
    <row r="708" ht="15.75" customHeight="1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</row>
    <row r="709" ht="15.75" customHeight="1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</row>
    <row r="710" ht="15.75" customHeight="1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</row>
    <row r="711" ht="15.75" customHeight="1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</row>
    <row r="712" ht="15.75" customHeight="1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</row>
    <row r="713" ht="15.75" customHeight="1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</row>
    <row r="714" ht="15.75" customHeight="1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</row>
    <row r="715" ht="15.75" customHeight="1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</row>
    <row r="716" ht="15.75" customHeight="1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</row>
    <row r="717" ht="15.75" customHeight="1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</row>
    <row r="718" ht="15.75" customHeight="1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</row>
    <row r="719" ht="15.75" customHeight="1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</row>
    <row r="720" ht="15.75" customHeight="1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</row>
    <row r="721" ht="15.75" customHeight="1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</row>
    <row r="722" ht="15.75" customHeight="1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</row>
    <row r="723" ht="15.75" customHeight="1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</row>
    <row r="724" ht="15.75" customHeight="1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</row>
    <row r="725" ht="15.75" customHeight="1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</row>
    <row r="726" ht="15.75" customHeight="1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</row>
    <row r="727" ht="15.75" customHeight="1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</row>
    <row r="728" ht="15.75" customHeight="1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</row>
    <row r="729" ht="15.75" customHeight="1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</row>
    <row r="730" ht="15.75" customHeight="1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</row>
    <row r="731" ht="15.75" customHeight="1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</row>
    <row r="732" ht="15.75" customHeight="1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</row>
    <row r="733" ht="15.75" customHeight="1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</row>
    <row r="734" ht="15.75" customHeight="1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</row>
    <row r="735" ht="15.75" customHeight="1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</row>
    <row r="736" ht="15.75" customHeight="1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</row>
    <row r="737" ht="15.75" customHeight="1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</row>
    <row r="738" ht="15.75" customHeight="1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</row>
    <row r="739" ht="15.75" customHeight="1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</row>
    <row r="740" ht="15.75" customHeight="1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</row>
    <row r="741" ht="15.75" customHeight="1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</row>
    <row r="742" ht="15.75" customHeight="1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</row>
    <row r="743" ht="15.75" customHeight="1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</row>
    <row r="744" ht="15.75" customHeight="1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</row>
    <row r="745" ht="15.75" customHeight="1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</row>
    <row r="746" ht="15.75" customHeight="1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</row>
    <row r="747" ht="15.75" customHeight="1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</row>
    <row r="748" ht="15.75" customHeight="1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</row>
    <row r="749" ht="15.75" customHeight="1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</row>
    <row r="750" ht="15.75" customHeight="1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</row>
    <row r="751" ht="15.75" customHeight="1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</row>
    <row r="752" ht="15.75" customHeight="1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</row>
    <row r="753" ht="15.75" customHeight="1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</row>
    <row r="754" ht="15.75" customHeight="1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</row>
    <row r="755" ht="15.75" customHeight="1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</row>
    <row r="756" ht="15.75" customHeight="1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</row>
    <row r="757" ht="15.75" customHeight="1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</row>
    <row r="758" ht="15.75" customHeight="1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</row>
    <row r="759" ht="15.75" customHeight="1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</row>
    <row r="760" ht="15.75" customHeight="1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</row>
    <row r="761" ht="15.75" customHeight="1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</row>
    <row r="762" ht="15.75" customHeight="1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</row>
    <row r="763" ht="15.75" customHeight="1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</row>
    <row r="764" ht="15.75" customHeight="1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</row>
    <row r="765" ht="15.75" customHeight="1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</row>
    <row r="766" ht="15.75" customHeight="1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</row>
    <row r="767" ht="15.75" customHeight="1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</row>
    <row r="768" ht="15.75" customHeight="1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</row>
    <row r="769" ht="15.75" customHeight="1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</row>
    <row r="770" ht="15.75" customHeight="1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</row>
    <row r="771" ht="15.75" customHeight="1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</row>
    <row r="772" ht="15.75" customHeight="1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</row>
    <row r="773" ht="15.75" customHeight="1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</row>
    <row r="774" ht="15.75" customHeight="1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</row>
    <row r="775" ht="15.75" customHeight="1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</row>
    <row r="776" ht="15.75" customHeight="1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</row>
    <row r="777" ht="15.75" customHeight="1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</row>
    <row r="778" ht="15.75" customHeight="1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</row>
    <row r="779" ht="15.75" customHeight="1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</row>
    <row r="780" ht="15.75" customHeight="1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</row>
    <row r="781" ht="15.75" customHeight="1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</row>
    <row r="782" ht="15.75" customHeight="1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</row>
    <row r="783" ht="15.75" customHeight="1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</row>
    <row r="784" ht="15.75" customHeight="1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</row>
    <row r="785" ht="15.75" customHeight="1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</row>
    <row r="786" ht="15.75" customHeight="1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</row>
    <row r="787" ht="15.75" customHeight="1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</row>
    <row r="788" ht="15.75" customHeight="1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</row>
    <row r="789" ht="15.75" customHeight="1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</row>
    <row r="790" ht="15.75" customHeight="1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</row>
    <row r="791" ht="15.75" customHeight="1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</row>
    <row r="792" ht="15.75" customHeight="1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</row>
    <row r="793" ht="15.75" customHeight="1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</row>
    <row r="794" ht="15.75" customHeight="1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</row>
    <row r="795" ht="15.75" customHeight="1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</row>
    <row r="796" ht="15.75" customHeight="1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</row>
    <row r="797" ht="15.75" customHeight="1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</row>
    <row r="798" ht="15.75" customHeight="1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</row>
    <row r="799" ht="15.75" customHeight="1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</row>
    <row r="800" ht="15.75" customHeight="1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</row>
    <row r="801" ht="15.75" customHeight="1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</row>
    <row r="802" ht="15.75" customHeight="1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</row>
    <row r="803" ht="15.75" customHeight="1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</row>
    <row r="804" ht="15.75" customHeight="1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</row>
    <row r="805" ht="15.75" customHeight="1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</row>
    <row r="806" ht="15.75" customHeight="1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</row>
    <row r="807" ht="15.75" customHeight="1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</row>
    <row r="808" ht="15.75" customHeight="1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</row>
    <row r="809" ht="15.75" customHeight="1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</row>
    <row r="810" ht="15.75" customHeight="1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</row>
    <row r="811" ht="15.75" customHeight="1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</row>
    <row r="812" ht="15.75" customHeight="1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</row>
    <row r="813" ht="15.75" customHeight="1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</row>
    <row r="814" ht="15.75" customHeight="1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</row>
    <row r="815" ht="15.75" customHeight="1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</row>
    <row r="816" ht="15.75" customHeight="1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</row>
    <row r="817" ht="15.75" customHeight="1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</row>
    <row r="818" ht="15.75" customHeight="1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</row>
    <row r="819" ht="15.75" customHeight="1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</row>
    <row r="820" ht="15.75" customHeight="1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</row>
    <row r="821" ht="15.75" customHeight="1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</row>
    <row r="822" ht="15.75" customHeight="1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</row>
    <row r="823" ht="15.75" customHeight="1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</row>
    <row r="824" ht="15.75" customHeight="1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</row>
    <row r="825" ht="15.75" customHeight="1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</row>
    <row r="826" ht="15.75" customHeight="1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</row>
    <row r="827" ht="15.75" customHeight="1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</row>
    <row r="828" ht="15.75" customHeight="1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</row>
    <row r="829" ht="15.75" customHeight="1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</row>
    <row r="830" ht="15.75" customHeight="1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</row>
    <row r="831" ht="15.75" customHeight="1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</row>
    <row r="832" ht="15.75" customHeight="1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</row>
    <row r="833" ht="15.75" customHeight="1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</row>
    <row r="834" ht="15.75" customHeight="1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</row>
    <row r="835" ht="15.75" customHeight="1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</row>
    <row r="836" ht="15.75" customHeight="1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</row>
    <row r="837" ht="15.75" customHeight="1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</row>
    <row r="838" ht="15.75" customHeight="1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</row>
    <row r="839" ht="15.75" customHeight="1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</row>
    <row r="840" ht="15.75" customHeight="1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</row>
    <row r="841" ht="15.75" customHeight="1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</row>
    <row r="842" ht="15.75" customHeight="1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</row>
    <row r="843" ht="15.75" customHeight="1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</row>
    <row r="844" ht="15.75" customHeight="1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</row>
    <row r="845" ht="15.75" customHeight="1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</row>
    <row r="846" ht="15.75" customHeight="1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</row>
    <row r="847" ht="15.75" customHeight="1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</row>
    <row r="848" ht="15.75" customHeight="1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</row>
    <row r="849" ht="15.75" customHeight="1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</row>
    <row r="850" ht="15.75" customHeight="1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</row>
    <row r="851" ht="15.75" customHeight="1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</row>
    <row r="852" ht="15.75" customHeight="1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</row>
    <row r="853" ht="15.75" customHeight="1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</row>
    <row r="854" ht="15.75" customHeight="1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</row>
    <row r="855" ht="15.75" customHeight="1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</row>
    <row r="856" ht="15.75" customHeight="1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</row>
    <row r="857" ht="15.75" customHeight="1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</row>
    <row r="858" ht="15.75" customHeight="1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</row>
    <row r="859" ht="15.75" customHeight="1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</row>
    <row r="860" ht="15.75" customHeight="1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</row>
    <row r="861" ht="15.75" customHeight="1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</row>
    <row r="862" ht="15.75" customHeight="1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</row>
    <row r="863" ht="15.75" customHeight="1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</row>
    <row r="864" ht="15.75" customHeight="1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</row>
    <row r="865" ht="15.75" customHeight="1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</row>
    <row r="866" ht="15.75" customHeight="1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</row>
    <row r="867" ht="15.75" customHeight="1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</row>
    <row r="868" ht="15.75" customHeight="1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</row>
    <row r="869" ht="15.75" customHeight="1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</row>
    <row r="870" ht="15.75" customHeight="1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</row>
    <row r="871" ht="15.75" customHeight="1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</row>
    <row r="872" ht="15.75" customHeight="1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</row>
    <row r="873" ht="15.75" customHeight="1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</row>
    <row r="874" ht="15.75" customHeight="1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</row>
    <row r="875" ht="15.75" customHeight="1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</row>
    <row r="876" ht="15.75" customHeight="1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</row>
    <row r="877" ht="15.75" customHeight="1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</row>
    <row r="878" ht="15.75" customHeight="1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</row>
    <row r="879" ht="15.75" customHeight="1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</row>
    <row r="880" ht="15.75" customHeight="1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</row>
    <row r="881" ht="15.75" customHeight="1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</row>
    <row r="882" ht="15.75" customHeight="1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</row>
    <row r="883" ht="15.75" customHeight="1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</row>
    <row r="884" ht="15.75" customHeight="1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</row>
    <row r="885" ht="15.75" customHeight="1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</row>
    <row r="886" ht="15.75" customHeight="1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</row>
    <row r="887" ht="15.75" customHeight="1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</row>
    <row r="888" ht="15.75" customHeight="1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</row>
    <row r="889" ht="15.75" customHeight="1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</row>
    <row r="890" ht="15.75" customHeight="1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</row>
    <row r="891" ht="15.75" customHeight="1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</row>
    <row r="892" ht="15.75" customHeight="1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</row>
    <row r="893" ht="15.75" customHeight="1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</row>
    <row r="894" ht="15.75" customHeight="1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</row>
    <row r="895" ht="15.75" customHeight="1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</row>
    <row r="896" ht="15.75" customHeight="1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</row>
    <row r="897" ht="15.75" customHeight="1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</row>
    <row r="898" ht="15.75" customHeight="1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</row>
    <row r="899" ht="15.75" customHeight="1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</row>
    <row r="900" ht="15.75" customHeight="1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</row>
    <row r="901" ht="15.75" customHeight="1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</row>
    <row r="902" ht="15.75" customHeight="1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</row>
    <row r="903" ht="15.75" customHeight="1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</row>
    <row r="904" ht="15.75" customHeight="1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</row>
    <row r="905" ht="15.75" customHeight="1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</row>
    <row r="906" ht="15.75" customHeight="1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</row>
    <row r="907" ht="15.75" customHeight="1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</row>
    <row r="908" ht="15.75" customHeight="1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</row>
    <row r="909" ht="15.75" customHeight="1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</row>
    <row r="910" ht="15.75" customHeight="1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</row>
    <row r="911" ht="15.75" customHeight="1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</row>
    <row r="912" ht="15.75" customHeight="1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</row>
    <row r="913" ht="15.75" customHeight="1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</row>
    <row r="914" ht="15.75" customHeight="1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</row>
    <row r="915" ht="15.75" customHeight="1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</row>
    <row r="916" ht="15.75" customHeight="1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</row>
    <row r="917" ht="15.75" customHeight="1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</row>
    <row r="918" ht="15.75" customHeight="1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</row>
    <row r="919" ht="15.75" customHeight="1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</row>
    <row r="920" ht="15.75" customHeight="1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</row>
    <row r="921" ht="15.75" customHeight="1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</row>
    <row r="922" ht="15.75" customHeight="1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</row>
    <row r="923" ht="15.75" customHeight="1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</row>
    <row r="924" ht="15.75" customHeight="1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</row>
    <row r="925" ht="15.75" customHeight="1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</row>
    <row r="926" ht="15.75" customHeight="1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</row>
    <row r="927" ht="15.75" customHeight="1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</row>
    <row r="928" ht="15.75" customHeight="1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</row>
    <row r="929" ht="15.75" customHeight="1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</row>
    <row r="930" ht="15.75" customHeight="1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</row>
    <row r="931" ht="15.75" customHeight="1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</row>
    <row r="932" ht="15.75" customHeight="1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</row>
    <row r="933" ht="15.75" customHeight="1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</row>
    <row r="934" ht="15.75" customHeight="1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</row>
    <row r="935" ht="15.75" customHeight="1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</row>
    <row r="936" ht="15.75" customHeight="1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</row>
    <row r="937" ht="15.75" customHeight="1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</row>
    <row r="938" ht="15.75" customHeight="1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</row>
    <row r="939" ht="15.75" customHeight="1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</row>
    <row r="940" ht="15.75" customHeight="1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</row>
    <row r="941" ht="15.75" customHeight="1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</row>
    <row r="942" ht="15.75" customHeight="1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</row>
    <row r="943" ht="15.75" customHeight="1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</row>
    <row r="944" ht="15.75" customHeight="1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</row>
    <row r="945" ht="15.75" customHeight="1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</row>
    <row r="946" ht="15.75" customHeight="1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</row>
    <row r="947" ht="15.75" customHeight="1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</row>
    <row r="948" ht="15.75" customHeight="1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</row>
    <row r="949" ht="15.75" customHeight="1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</row>
    <row r="950" ht="15.75" customHeight="1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</row>
    <row r="951" ht="15.75" customHeight="1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</row>
    <row r="952" ht="15.75" customHeight="1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</row>
    <row r="953" ht="15.75" customHeight="1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</row>
    <row r="954" ht="15.75" customHeight="1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</row>
    <row r="955" ht="15.75" customHeight="1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</row>
    <row r="956" ht="15.75" customHeight="1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</row>
    <row r="957" ht="15.75" customHeight="1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</row>
    <row r="958" ht="15.75" customHeight="1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</row>
    <row r="959" ht="15.75" customHeight="1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</row>
    <row r="960" ht="15.75" customHeight="1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</row>
    <row r="961" ht="15.75" customHeight="1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</row>
    <row r="962" ht="15.75" customHeight="1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</row>
    <row r="963" ht="15.75" customHeight="1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</row>
    <row r="964" ht="15.75" customHeight="1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</row>
    <row r="965" ht="15.75" customHeight="1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</row>
    <row r="966" ht="15.75" customHeight="1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</row>
    <row r="967" ht="15.75" customHeight="1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</row>
    <row r="968" ht="15.75" customHeight="1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</row>
    <row r="969" ht="15.75" customHeight="1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</row>
    <row r="970" ht="15.75" customHeight="1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</row>
    <row r="971" ht="15.75" customHeight="1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</row>
    <row r="972" ht="15.75" customHeight="1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</row>
    <row r="973" ht="15.75" customHeight="1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</row>
    <row r="974" ht="15.75" customHeight="1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</row>
    <row r="975" ht="15.75" customHeight="1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</row>
    <row r="976" ht="15.75" customHeight="1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</row>
    <row r="977" ht="15.75" customHeight="1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</row>
    <row r="978" ht="15.75" customHeight="1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</row>
    <row r="979" ht="15.75" customHeight="1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</row>
    <row r="980" ht="15.75" customHeight="1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</row>
    <row r="981" ht="15.75" customHeight="1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</row>
    <row r="982" ht="15.75" customHeight="1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</row>
    <row r="983" ht="15.75" customHeight="1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</row>
    <row r="984" ht="15.75" customHeight="1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</row>
    <row r="985" ht="15.75" customHeight="1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</row>
    <row r="986" ht="15.75" customHeight="1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</row>
    <row r="987" ht="15.75" customHeight="1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</row>
    <row r="988" ht="15.75" customHeight="1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</row>
    <row r="989" ht="15.75" customHeight="1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</row>
    <row r="990" ht="15.75" customHeight="1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</row>
    <row r="991" ht="15.75" customHeight="1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</row>
    <row r="992" ht="15.75" customHeight="1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</row>
    <row r="993" ht="15.75" customHeight="1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</row>
    <row r="994" ht="15.75" customHeight="1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</row>
    <row r="995" ht="15.75" customHeight="1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</row>
    <row r="996" ht="15.75" customHeight="1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</row>
    <row r="997" ht="15.75" customHeight="1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</row>
    <row r="998" ht="15.75" customHeight="1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</row>
    <row r="999" ht="15.75" customHeight="1">
      <c r="A999" s="4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</row>
    <row r="1000" ht="15.75" customHeight="1">
      <c r="A1000" s="4"/>
      <c r="B1000" s="4"/>
      <c r="C1000" s="4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</row>
  </sheetData>
  <mergeCells count="8">
    <mergeCell ref="A1:I1"/>
    <mergeCell ref="K1:M1"/>
    <mergeCell ref="A18:I18"/>
    <mergeCell ref="K21:M21"/>
    <mergeCell ref="K22:M23"/>
    <mergeCell ref="A31:I31"/>
    <mergeCell ref="G32:I32"/>
    <mergeCell ref="A41:E41"/>
  </mergeCells>
  <conditionalFormatting sqref="E3:E17 E19:E29 E33:E40 G3:G17 G19:G29 I3:I17 I19:I29">
    <cfRule type="cellIs" dxfId="0" priority="1" operator="equal">
      <formula>"Khai Anh"</formula>
    </cfRule>
  </conditionalFormatting>
  <conditionalFormatting sqref="E3:E17 E19:E29 E33:E40 G3:G17 G19:G29 I3:I17 I19:I29">
    <cfRule type="cellIs" dxfId="1" priority="2" operator="equal">
      <formula>"Kim Bàng"</formula>
    </cfRule>
  </conditionalFormatting>
  <conditionalFormatting sqref="E3:E17 E19:E29 E33:E40 G3:G17 G19:G29 I3:I17 I19:I29">
    <cfRule type="cellIs" dxfId="2" priority="3" operator="equal">
      <formula>"Vưu Đức Phát"</formula>
    </cfRule>
  </conditionalFormatting>
  <conditionalFormatting sqref="E3:E17 E19:E29 E33:E40 G3:G17 G19:G29 I3:I17 I19:I29">
    <cfRule type="cellIs" dxfId="3" priority="4" operator="equal">
      <formula>"Phương Trang"</formula>
    </cfRule>
  </conditionalFormatting>
  <conditionalFormatting sqref="E3:E17 E19:E29 E33:E40 G3:G17 G19:G29 I3:I17 I19:I29">
    <cfRule type="cellIs" dxfId="4" priority="5" operator="equal">
      <formula>"Lúa Vàng"</formula>
    </cfRule>
  </conditionalFormatting>
  <conditionalFormatting sqref="E3:E17 E19:E29 E33:E40 G3:G17 G19:G29 I3:I17 I19:I29">
    <cfRule type="cellIs" dxfId="5" priority="6" operator="equal">
      <formula>"Hồng Nga"</formula>
    </cfRule>
  </conditionalFormatting>
  <conditionalFormatting sqref="E3:E17 E19:E29 E33:E40 G3:G17 G19:G29 I3:I17 I19:I29">
    <cfRule type="cellIs" dxfId="6" priority="7" operator="equal">
      <formula>"Thuận An"</formula>
    </cfRule>
  </conditionalFormatting>
  <conditionalFormatting sqref="E3:E17 E19:E29 E33:E40 G3:G17 G19:G29 I3:I17 I19:I29">
    <cfRule type="cellIs" dxfId="7" priority="8" operator="equal">
      <formula>"SIM"</formula>
    </cfRule>
  </conditionalFormatting>
  <conditionalFormatting sqref="E3:E17 E19:E29 E33:E40 G3:G17 G19:G29 I3:I17 I19:I29">
    <cfRule type="cellIs" dxfId="8" priority="9" operator="equal">
      <formula>"THẢO AN"</formula>
    </cfRule>
  </conditionalFormatting>
  <conditionalFormatting sqref="E3:E17 E19:E29 E33:E40 G3:G17 G19:G29 I3:I17 I19:I29">
    <cfRule type="cellIs" dxfId="9" priority="10" operator="equal">
      <formula>"Emivest"</formula>
    </cfRule>
  </conditionalFormatting>
  <conditionalFormatting sqref="E3:E17 E19:E29 E33:E40 G3:G17 G19:G29 I3:I17 I19:I29">
    <cfRule type="cellIs" dxfId="10" priority="11" operator="equal">
      <formula>"LTP"</formula>
    </cfRule>
  </conditionalFormatting>
  <conditionalFormatting sqref="E3:E17 E19:E29 E33:E40 G3:G17 G19:G29 I3:I17 I19:I29">
    <cfRule type="cellIs" dxfId="11" priority="12" operator="equal">
      <formula>"RICO"</formula>
    </cfRule>
  </conditionalFormatting>
  <conditionalFormatting sqref="E3:E17 E19:E29 E33:E40 G3:G17 G19:G29 I3:I17 I19:I29">
    <cfRule type="cellIs" dxfId="12" priority="13" operator="equal">
      <formula>"Nhất Thành"</formula>
    </cfRule>
  </conditionalFormatting>
  <conditionalFormatting sqref="E3:E17 E19:E29 E33:E40 G3:G17 G19:G29 I3:I17 I19:I29">
    <cfRule type="cellIs" dxfId="13" priority="14" operator="equal">
      <formula>"Hoàng Mạnh Thắng"</formula>
    </cfRule>
  </conditionalFormatting>
  <conditionalFormatting sqref="E3:E17 E19:E29 E33:E40 G3:G17 G19:G29 I3:I17 I19:I29">
    <cfRule type="cellIs" dxfId="14" priority="15" operator="equal">
      <formula>"TRANSIN"</formula>
    </cfRule>
  </conditionalFormatting>
  <conditionalFormatting sqref="E3:E17 E19:E29 E33:E40 G3:G17 G19:G29 I3:I17 I19:I29">
    <cfRule type="cellIs" dxfId="15" priority="16" operator="equal">
      <formula>"HDVL"</formula>
    </cfRule>
  </conditionalFormatting>
  <conditionalFormatting sqref="E3:E17 E19:E29 E33:E40 G3:G17 G19:G29 I3:I17 I19:I29">
    <cfRule type="cellIs" dxfId="16" priority="17" operator="equal">
      <formula>"TRỐNG LỊCH"</formula>
    </cfRule>
  </conditionalFormatting>
  <conditionalFormatting sqref="E3:E17 E19:E29 E33:E40 G3:G17 G19:G29 I3:I17 I19:I29">
    <cfRule type="cellIs" dxfId="0" priority="18" operator="equal">
      <formula>"CHUYỂN ĐIỂM"</formula>
    </cfRule>
  </conditionalFormatting>
  <conditionalFormatting sqref="E3:E17 E19:E29 E33:E40 G3:G17 G19:G29 I3:I17 I19:I29">
    <cfRule type="cellIs" dxfId="17" priority="19" operator="equal">
      <formula>"RỚT NHÀ MÁY"</formula>
    </cfRule>
  </conditionalFormatting>
  <conditionalFormatting sqref="E3:E17 E19:E29 E33:E40 G3:G17 G19:G29 I3:I17 I19:I29">
    <cfRule type="cellIs" dxfId="18" priority="20" operator="equal">
      <formula>"TÀI XẾ NGHỈ"</formula>
    </cfRule>
  </conditionalFormatting>
  <dataValidations>
    <dataValidation type="list" allowBlank="1" sqref="E3:E17 G3:G17 I3:I17 E19:E29 G19:G29 I19:I29 E33:E40">
      <formula1>'DANH MỤC'!$F$2:$F$22</formula1>
    </dataValidation>
    <dataValidation type="list" allowBlank="1" sqref="B33:B40">
      <formula1>'DANH MỤC'!$J$2:$J$16</formula1>
    </dataValidation>
    <dataValidation type="list" allowBlank="1" sqref="D3:D17 F3:F17 H3:H17 D19:D29 F19:F29 H19:H29 D33:D40">
      <formula1>'DANH MỤC'!$H$2:$H$9</formula1>
    </dataValidation>
  </dataValidations>
  <printOptions/>
  <pageMargins bottom="0.2" footer="0.0" header="0.0" left="0.2" right="0.2" top="0.2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showGridLines="0" workbookViewId="0">
      <pane ySplit="2.0" topLeftCell="A3" activePane="bottomLeft" state="frozen"/>
      <selection activeCell="B4" sqref="B4" pane="bottomLeft"/>
    </sheetView>
  </sheetViews>
  <sheetFormatPr customHeight="1" defaultColWidth="14.43" defaultRowHeight="15.0"/>
  <cols>
    <col customWidth="1" min="1" max="1" width="4.43"/>
    <col customWidth="1" min="2" max="2" width="12.0"/>
    <col customWidth="1" min="3" max="3" width="40.71"/>
    <col customWidth="1" min="4" max="4" width="9.0"/>
    <col customWidth="1" min="5" max="5" width="13.0"/>
    <col customWidth="1" min="6" max="6" width="9.0"/>
    <col customWidth="1" min="7" max="7" width="13.0"/>
    <col customWidth="1" min="8" max="8" width="9.0"/>
    <col customWidth="1" min="9" max="9" width="13.0"/>
    <col customWidth="1" min="10" max="10" width="2.0"/>
    <col customWidth="1" min="11" max="11" width="18.0"/>
    <col customWidth="1" min="12" max="12" width="7.0"/>
    <col customWidth="1" min="13" max="13" width="6.0"/>
    <col customWidth="1" hidden="1" min="14" max="14" width="13.0"/>
    <col customWidth="1" min="15" max="15" width="13.0"/>
    <col customWidth="1" min="16" max="16" width="6.0"/>
    <col customWidth="1" min="17" max="26" width="8.71"/>
  </cols>
  <sheetData>
    <row r="1" ht="25.5" customHeight="1">
      <c r="A1" s="1" t="s">
        <v>117</v>
      </c>
      <c r="B1" s="2"/>
      <c r="C1" s="2"/>
      <c r="D1" s="2"/>
      <c r="E1" s="2"/>
      <c r="F1" s="2"/>
      <c r="G1" s="2"/>
      <c r="H1" s="2"/>
      <c r="I1" s="3"/>
      <c r="J1" s="4"/>
      <c r="K1" s="5" t="s">
        <v>3</v>
      </c>
      <c r="L1" s="2"/>
      <c r="M1" s="3"/>
      <c r="N1" s="4"/>
      <c r="O1" s="6" t="s">
        <v>4</v>
      </c>
      <c r="P1" s="6" t="s">
        <v>5</v>
      </c>
      <c r="Q1" s="7"/>
      <c r="R1" s="4"/>
      <c r="S1" s="4"/>
      <c r="T1" s="4"/>
      <c r="U1" s="4"/>
      <c r="V1" s="4"/>
      <c r="W1" s="4"/>
      <c r="X1" s="4"/>
      <c r="Y1" s="4"/>
      <c r="Z1" s="4"/>
    </row>
    <row r="2" ht="18.0" customHeight="1">
      <c r="A2" s="8" t="s">
        <v>6</v>
      </c>
      <c r="B2" s="8" t="s">
        <v>7</v>
      </c>
      <c r="C2" s="8" t="s">
        <v>8</v>
      </c>
      <c r="D2" s="8" t="s">
        <v>9</v>
      </c>
      <c r="E2" s="8" t="s">
        <v>10</v>
      </c>
      <c r="F2" s="8" t="s">
        <v>11</v>
      </c>
      <c r="G2" s="8" t="s">
        <v>12</v>
      </c>
      <c r="H2" s="8" t="s">
        <v>13</v>
      </c>
      <c r="I2" s="8" t="s">
        <v>14</v>
      </c>
      <c r="J2" s="4"/>
      <c r="K2" s="9" t="s">
        <v>15</v>
      </c>
      <c r="L2" s="9" t="s">
        <v>16</v>
      </c>
      <c r="M2" s="9" t="s">
        <v>17</v>
      </c>
      <c r="N2" s="4"/>
      <c r="O2" s="10" t="s">
        <v>18</v>
      </c>
      <c r="P2" s="10">
        <f>SUM(L3:L18)</f>
        <v>27</v>
      </c>
      <c r="Q2" s="11"/>
      <c r="R2" s="4"/>
      <c r="S2" s="4"/>
      <c r="T2" s="4"/>
      <c r="U2" s="4"/>
      <c r="V2" s="4"/>
      <c r="W2" s="4"/>
      <c r="X2" s="4"/>
      <c r="Y2" s="4"/>
      <c r="Z2" s="4"/>
    </row>
    <row r="3" ht="39.75" customHeight="1">
      <c r="A3" s="12">
        <v>1.0</v>
      </c>
      <c r="B3" s="13" t="s">
        <v>19</v>
      </c>
      <c r="C3" s="24" t="s">
        <v>118</v>
      </c>
      <c r="D3" s="14" t="s">
        <v>22</v>
      </c>
      <c r="E3" s="13" t="s">
        <v>30</v>
      </c>
      <c r="F3" s="14" t="s">
        <v>22</v>
      </c>
      <c r="G3" s="13" t="s">
        <v>24</v>
      </c>
      <c r="H3" s="14"/>
      <c r="I3" s="13"/>
      <c r="J3" s="4"/>
      <c r="K3" s="16" t="s">
        <v>25</v>
      </c>
      <c r="L3" s="13">
        <f t="shared" ref="L3:L19" si="1">COUNTIF($E$3:$E$17,K3)+COUNTIF($G$3:$G$17,K3)+COUNTIF($I$3:$I$17,K3)+COUNTIF($E$19:$E$29,K3)+COUNTIF($G$19:$G$29,K3)+COUNTIF($I$19:$I$29,K3)</f>
        <v>9</v>
      </c>
      <c r="M3" s="17">
        <f t="shared" ref="M3:M19" si="2">IF($K$22=0,"",L3/$K$22)</f>
        <v>0.3333333333</v>
      </c>
      <c r="N3" s="18">
        <f t="array" ref="N3">IF(SUMPRODUCT(COUNTIF(E3,'DANH MỤC'!$B$2:$B$17))+SUMPRODUCT(COUNTIF(G3,'DANH MỤC'!$B$2:$B$17))+SUMPRODUCT(COUNTIF(I3,'DANH MỤC'!$B$2:$B$17))&gt;=1,1,0)</f>
        <v>1</v>
      </c>
      <c r="O3" s="10" t="s">
        <v>26</v>
      </c>
      <c r="P3" s="10">
        <f>COUNTIF($E$3:$E$17,"TRỐNG LỊCH")+COUNTIF($G$3:$G$17,"TRỐNG LỊCH")+COUNTIF($I$3:$I$17,"TRỐNG LỊCH")+COUNTIF($E$19:$E$29,"TRỐNG LỊCH")+COUNTIF($G$19:$G$29,"TRỐNG LỊCH")+COUNTIF($I$19:$I$29,"TRỐNG LỊCH")</f>
        <v>2</v>
      </c>
      <c r="Q3" s="11"/>
      <c r="R3" s="4"/>
      <c r="S3" s="4"/>
      <c r="T3" s="4"/>
      <c r="U3" s="4"/>
      <c r="V3" s="4"/>
      <c r="W3" s="4"/>
      <c r="X3" s="4"/>
      <c r="Y3" s="4"/>
      <c r="Z3" s="4"/>
    </row>
    <row r="4" ht="39.75" customHeight="1">
      <c r="A4" s="19">
        <v>2.0</v>
      </c>
      <c r="B4" s="20" t="s">
        <v>27</v>
      </c>
      <c r="C4" s="21" t="s">
        <v>29</v>
      </c>
      <c r="D4" s="14" t="s">
        <v>22</v>
      </c>
      <c r="E4" s="20" t="s">
        <v>30</v>
      </c>
      <c r="F4" s="14"/>
      <c r="G4" s="20"/>
      <c r="H4" s="14"/>
      <c r="I4" s="20"/>
      <c r="J4" s="4"/>
      <c r="K4" s="22" t="s">
        <v>31</v>
      </c>
      <c r="L4" s="20">
        <f t="shared" si="1"/>
        <v>0</v>
      </c>
      <c r="M4" s="23">
        <f t="shared" si="2"/>
        <v>0</v>
      </c>
      <c r="N4" s="18">
        <f t="array" ref="N4">IF(SUMPRODUCT(COUNTIF(E4,'DANH MỤC'!$B$2:$B$17))+SUMPRODUCT(COUNTIF(G4,'DANH MỤC'!$B$2:$B$17))+SUMPRODUCT(COUNTIF(I4,'DANH MỤC'!$B$2:$B$17))&gt;=1,1,0)</f>
        <v>1</v>
      </c>
      <c r="O4" s="10" t="s">
        <v>34</v>
      </c>
      <c r="P4" s="10">
        <f>COUNTIF($E$3:$E$17,"CHUYỂN ĐIỂM")+COUNTIF($G$3:$G$17,"CHUYỂN ĐIỂM")+COUNTIF($I$3:$I$17,"CHUYỂN ĐIỂM")+COUNTIF($E$19:$E$29,"CHUYỂN ĐIỂM")+COUNTIF($G$19:$G$29,"CHUYỂN ĐIỂM")+COUNTIF($I$19:$I$29,"CHUYỂN ĐIỂM")</f>
        <v>0</v>
      </c>
      <c r="Q4" s="11"/>
      <c r="R4" s="4"/>
      <c r="S4" s="4"/>
      <c r="T4" s="4"/>
      <c r="U4" s="4"/>
      <c r="V4" s="4"/>
      <c r="W4" s="4"/>
      <c r="X4" s="4"/>
      <c r="Y4" s="4"/>
      <c r="Z4" s="4"/>
    </row>
    <row r="5" ht="39.75" customHeight="1">
      <c r="A5" s="12">
        <v>3.0</v>
      </c>
      <c r="B5" s="13" t="s">
        <v>35</v>
      </c>
      <c r="C5" s="24" t="s">
        <v>119</v>
      </c>
      <c r="D5" s="14" t="s">
        <v>22</v>
      </c>
      <c r="E5" s="13" t="s">
        <v>30</v>
      </c>
      <c r="F5" s="14" t="s">
        <v>22</v>
      </c>
      <c r="G5" s="13" t="s">
        <v>30</v>
      </c>
      <c r="H5" s="14" t="s">
        <v>22</v>
      </c>
      <c r="I5" s="13" t="s">
        <v>25</v>
      </c>
      <c r="J5" s="4"/>
      <c r="K5" s="16" t="s">
        <v>39</v>
      </c>
      <c r="L5" s="13">
        <f t="shared" si="1"/>
        <v>0</v>
      </c>
      <c r="M5" s="17">
        <f t="shared" si="2"/>
        <v>0</v>
      </c>
      <c r="N5" s="18">
        <f t="array" ref="N5">IF(SUMPRODUCT(COUNTIF(E5,'DANH MỤC'!$B$2:$B$17))+SUMPRODUCT(COUNTIF(G5,'DANH MỤC'!$B$2:$B$17))+SUMPRODUCT(COUNTIF(I5,'DANH MỤC'!$B$2:$B$17))&gt;=1,1,0)</f>
        <v>1</v>
      </c>
      <c r="O5" s="10" t="s">
        <v>40</v>
      </c>
      <c r="P5" s="10">
        <f>COUNTIF($E$3:$E$17,"RỚT NHÀ MÁY")+COUNTIF($G$3:$G$17,"RỚT NHÀ MÁY")+COUNTIF($I$3:$I$17,"RỚT NHÀ MÁY")+COUNTIF($E$19:$E$29,"RỚT NHÀ MÁY")+COUNTIF($G$19:$G$29,"RỚT NHÀ MÁY")+COUNTIF($I$19:$I$29,"RỚT NHÀ MÁY")</f>
        <v>0</v>
      </c>
      <c r="Q5" s="11"/>
      <c r="R5" s="4"/>
      <c r="S5" s="4"/>
      <c r="T5" s="4"/>
      <c r="U5" s="4"/>
      <c r="V5" s="4"/>
      <c r="W5" s="4"/>
      <c r="X5" s="4"/>
      <c r="Y5" s="4"/>
      <c r="Z5" s="4"/>
    </row>
    <row r="6" ht="39.75" customHeight="1">
      <c r="A6" s="19">
        <v>4.0</v>
      </c>
      <c r="B6" s="20" t="s">
        <v>41</v>
      </c>
      <c r="C6" s="21" t="s">
        <v>119</v>
      </c>
      <c r="D6" s="14" t="s">
        <v>22</v>
      </c>
      <c r="E6" s="20" t="s">
        <v>30</v>
      </c>
      <c r="F6" s="14" t="s">
        <v>22</v>
      </c>
      <c r="G6" s="20" t="s">
        <v>30</v>
      </c>
      <c r="H6" s="14" t="s">
        <v>22</v>
      </c>
      <c r="I6" s="20" t="s">
        <v>25</v>
      </c>
      <c r="J6" s="4"/>
      <c r="K6" s="22" t="s">
        <v>42</v>
      </c>
      <c r="L6" s="20">
        <f t="shared" si="1"/>
        <v>0</v>
      </c>
      <c r="M6" s="23">
        <f t="shared" si="2"/>
        <v>0</v>
      </c>
      <c r="N6" s="18">
        <f t="array" ref="N6">IF(SUMPRODUCT(COUNTIF(E6,'DANH MỤC'!$B$2:$B$17))+SUMPRODUCT(COUNTIF(G6,'DANH MỤC'!$B$2:$B$17))+SUMPRODUCT(COUNTIF(I6,'DANH MỤC'!$B$2:$B$17))&gt;=1,1,0)</f>
        <v>1</v>
      </c>
      <c r="O6" s="10" t="s">
        <v>43</v>
      </c>
      <c r="P6" s="10">
        <f>COUNTIF($E$3:$E$17,"TÀI XẾ NGHỈ")+COUNTIF($G$3:$G$17,"TÀI XẾ NGHỈ")+COUNTIF($I$3:$I$17,"TÀI XẾ NGHỈ")+COUNTIF($E$19:$E$29,"TÀI XẾ NGHỈ")+COUNTIF($G$19:$G$29,"TÀI XẾ NGHỈ")+COUNTIF($I$19:$I$29,"TÀI XẾ NGHỈ")</f>
        <v>3</v>
      </c>
      <c r="Q6" s="11"/>
      <c r="R6" s="4"/>
      <c r="S6" s="4"/>
      <c r="T6" s="4"/>
      <c r="U6" s="4"/>
      <c r="V6" s="4"/>
      <c r="W6" s="4"/>
      <c r="X6" s="4"/>
      <c r="Y6" s="4"/>
      <c r="Z6" s="4"/>
    </row>
    <row r="7" ht="39.75" customHeight="1">
      <c r="A7" s="12">
        <v>5.0</v>
      </c>
      <c r="B7" s="13" t="s">
        <v>44</v>
      </c>
      <c r="C7" s="24" t="s">
        <v>120</v>
      </c>
      <c r="D7" s="14" t="s">
        <v>22</v>
      </c>
      <c r="E7" s="13" t="s">
        <v>30</v>
      </c>
      <c r="F7" s="14" t="s">
        <v>46</v>
      </c>
      <c r="G7" s="13" t="s">
        <v>47</v>
      </c>
      <c r="H7" s="14"/>
      <c r="I7" s="13"/>
      <c r="J7" s="4"/>
      <c r="K7" s="16" t="s">
        <v>23</v>
      </c>
      <c r="L7" s="13">
        <f t="shared" si="1"/>
        <v>0</v>
      </c>
      <c r="M7" s="17">
        <f t="shared" si="2"/>
        <v>0</v>
      </c>
      <c r="N7" s="18">
        <f t="array" ref="N7">IF(SUMPRODUCT(COUNTIF(E7,'DANH MỤC'!$B$2:$B$17))+SUMPRODUCT(COUNTIF(G7,'DANH MỤC'!$B$2:$B$17))+SUMPRODUCT(COUNTIF(I7,'DANH MỤC'!$B$2:$B$17))&gt;=1,1,0)</f>
        <v>1</v>
      </c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 ht="39.75" customHeight="1">
      <c r="A8" s="19">
        <v>6.0</v>
      </c>
      <c r="B8" s="20" t="s">
        <v>48</v>
      </c>
      <c r="C8" s="19" t="s">
        <v>122</v>
      </c>
      <c r="D8" s="14"/>
      <c r="E8" s="20" t="s">
        <v>25</v>
      </c>
      <c r="F8" s="14"/>
      <c r="G8" s="20"/>
      <c r="H8" s="14"/>
      <c r="I8" s="20"/>
      <c r="J8" s="4"/>
      <c r="K8" s="22" t="s">
        <v>51</v>
      </c>
      <c r="L8" s="20">
        <f t="shared" si="1"/>
        <v>0</v>
      </c>
      <c r="M8" s="23">
        <f t="shared" si="2"/>
        <v>0</v>
      </c>
      <c r="N8" s="18">
        <f t="array" ref="N8">IF(SUMPRODUCT(COUNTIF(E8,'DANH MỤC'!$B$2:$B$17))+SUMPRODUCT(COUNTIF(G8,'DANH MỤC'!$B$2:$B$17))+SUMPRODUCT(COUNTIF(I8,'DANH MỤC'!$B$2:$B$17))&gt;=1,1,0)</f>
        <v>1</v>
      </c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 ht="39.75" customHeight="1">
      <c r="A9" s="12">
        <v>7.0</v>
      </c>
      <c r="B9" s="13" t="s">
        <v>68</v>
      </c>
      <c r="C9" s="24" t="s">
        <v>49</v>
      </c>
      <c r="D9" s="14"/>
      <c r="E9" s="13" t="s">
        <v>26</v>
      </c>
      <c r="F9" s="14"/>
      <c r="G9" s="13"/>
      <c r="H9" s="14"/>
      <c r="I9" s="13"/>
      <c r="J9" s="4"/>
      <c r="K9" s="16" t="s">
        <v>47</v>
      </c>
      <c r="L9" s="13">
        <f t="shared" si="1"/>
        <v>2</v>
      </c>
      <c r="M9" s="17">
        <f t="shared" si="2"/>
        <v>0.07407407407</v>
      </c>
      <c r="N9" s="18">
        <f t="array" ref="N9">IF(SUMPRODUCT(COUNTIF(E9,'DANH MỤC'!$B$2:$B$17))+SUMPRODUCT(COUNTIF(G9,'DANH MỤC'!$B$2:$B$17))+SUMPRODUCT(COUNTIF(I9,'DANH MỤC'!$B$2:$B$17))&gt;=1,1,0)</f>
        <v>0</v>
      </c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 ht="39.75" customHeight="1">
      <c r="A10" s="19">
        <v>8.0</v>
      </c>
      <c r="B10" s="20" t="s">
        <v>70</v>
      </c>
      <c r="C10" s="19"/>
      <c r="D10" s="14"/>
      <c r="E10" s="20" t="s">
        <v>43</v>
      </c>
      <c r="F10" s="14"/>
      <c r="G10" s="20"/>
      <c r="H10" s="14"/>
      <c r="I10" s="20"/>
      <c r="J10" s="4"/>
      <c r="K10" s="22" t="s">
        <v>58</v>
      </c>
      <c r="L10" s="20">
        <f t="shared" si="1"/>
        <v>0</v>
      </c>
      <c r="M10" s="23">
        <f t="shared" si="2"/>
        <v>0</v>
      </c>
      <c r="N10" s="18">
        <f t="array" ref="N10">IF(SUMPRODUCT(COUNTIF(E10,'DANH MỤC'!$B$2:$B$17))+SUMPRODUCT(COUNTIF(G10,'DANH MỤC'!$B$2:$B$17))+SUMPRODUCT(COUNTIF(I10,'DANH MỤC'!$B$2:$B$17))&gt;=1,1,0)</f>
        <v>0</v>
      </c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 ht="39.75" customHeight="1">
      <c r="A11" s="12">
        <v>9.0</v>
      </c>
      <c r="B11" s="13" t="s">
        <v>71</v>
      </c>
      <c r="C11" s="12" t="s">
        <v>20</v>
      </c>
      <c r="D11" s="15"/>
      <c r="E11" s="13" t="s">
        <v>47</v>
      </c>
      <c r="F11" s="14"/>
      <c r="G11" s="13"/>
      <c r="H11" s="14"/>
      <c r="I11" s="13"/>
      <c r="J11" s="4"/>
      <c r="K11" s="16" t="s">
        <v>59</v>
      </c>
      <c r="L11" s="13">
        <f t="shared" si="1"/>
        <v>0</v>
      </c>
      <c r="M11" s="17">
        <f t="shared" si="2"/>
        <v>0</v>
      </c>
      <c r="N11" s="18">
        <f t="array" ref="N11">IF(SUMPRODUCT(COUNTIF(E11,'DANH MỤC'!$B$2:$B$17))+SUMPRODUCT(COUNTIF(G11,'DANH MỤC'!$B$2:$B$17))+SUMPRODUCT(COUNTIF(I11,'DANH MỤC'!$B$2:$B$17))&gt;=1,1,0)</f>
        <v>1</v>
      </c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 ht="39.75" customHeight="1">
      <c r="A12" s="19">
        <v>10.0</v>
      </c>
      <c r="B12" s="20" t="s">
        <v>74</v>
      </c>
      <c r="C12" s="19"/>
      <c r="D12" s="14"/>
      <c r="E12" s="20"/>
      <c r="F12" s="14"/>
      <c r="G12" s="20"/>
      <c r="H12" s="14"/>
      <c r="I12" s="20"/>
      <c r="J12" s="4"/>
      <c r="K12" s="22" t="s">
        <v>60</v>
      </c>
      <c r="L12" s="20">
        <f t="shared" si="1"/>
        <v>0</v>
      </c>
      <c r="M12" s="23">
        <f t="shared" si="2"/>
        <v>0</v>
      </c>
      <c r="N12" s="18">
        <f t="array" ref="N12">IF(SUMPRODUCT(COUNTIF(E12,'DANH MỤC'!$B$2:$B$17))+SUMPRODUCT(COUNTIF(G12,'DANH MỤC'!$B$2:$B$17))+SUMPRODUCT(COUNTIF(I12,'DANH MỤC'!$B$2:$B$17))&gt;=1,1,0)</f>
        <v>0</v>
      </c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 ht="39.75" customHeight="1">
      <c r="A13" s="12">
        <v>11.0</v>
      </c>
      <c r="B13" s="13" t="s">
        <v>76</v>
      </c>
      <c r="C13" s="12" t="s">
        <v>126</v>
      </c>
      <c r="D13" s="14" t="s">
        <v>22</v>
      </c>
      <c r="E13" s="13" t="s">
        <v>30</v>
      </c>
      <c r="F13" s="14" t="s">
        <v>22</v>
      </c>
      <c r="G13" s="13" t="s">
        <v>25</v>
      </c>
      <c r="H13" s="14"/>
      <c r="I13" s="13"/>
      <c r="J13" s="4"/>
      <c r="K13" s="16" t="s">
        <v>61</v>
      </c>
      <c r="L13" s="13">
        <f t="shared" si="1"/>
        <v>0</v>
      </c>
      <c r="M13" s="17">
        <f t="shared" si="2"/>
        <v>0</v>
      </c>
      <c r="N13" s="18">
        <f t="array" ref="N13">IF(SUMPRODUCT(COUNTIF(E13,'DANH MỤC'!$B$2:$B$17))+SUMPRODUCT(COUNTIF(G13,'DANH MỤC'!$B$2:$B$17))+SUMPRODUCT(COUNTIF(I13,'DANH MỤC'!$B$2:$B$17))&gt;=1,1,0)</f>
        <v>1</v>
      </c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 ht="39.75" customHeight="1">
      <c r="A14" s="19">
        <v>12.0</v>
      </c>
      <c r="B14" s="20" t="s">
        <v>78</v>
      </c>
      <c r="C14" s="19" t="s">
        <v>127</v>
      </c>
      <c r="D14" s="14" t="s">
        <v>22</v>
      </c>
      <c r="E14" s="20" t="s">
        <v>30</v>
      </c>
      <c r="F14" s="14" t="s">
        <v>33</v>
      </c>
      <c r="G14" s="20" t="s">
        <v>25</v>
      </c>
      <c r="H14" s="14"/>
      <c r="I14" s="20"/>
      <c r="J14" s="4"/>
      <c r="K14" s="22" t="s">
        <v>62</v>
      </c>
      <c r="L14" s="20">
        <f t="shared" si="1"/>
        <v>0</v>
      </c>
      <c r="M14" s="23">
        <f t="shared" si="2"/>
        <v>0</v>
      </c>
      <c r="N14" s="18">
        <f t="array" ref="N14">IF(SUMPRODUCT(COUNTIF(E14,'DANH MỤC'!$B$2:$B$17))+SUMPRODUCT(COUNTIF(G14,'DANH MỤC'!$B$2:$B$17))+SUMPRODUCT(COUNTIF(I14,'DANH MỤC'!$B$2:$B$17))&gt;=1,1,0)</f>
        <v>1</v>
      </c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 ht="39.75" customHeight="1">
      <c r="A15" s="12">
        <v>13.0</v>
      </c>
      <c r="B15" s="13" t="s">
        <v>80</v>
      </c>
      <c r="C15" s="12" t="s">
        <v>84</v>
      </c>
      <c r="D15" s="15" t="s">
        <v>38</v>
      </c>
      <c r="E15" s="13" t="s">
        <v>25</v>
      </c>
      <c r="F15" s="14"/>
      <c r="G15" s="13"/>
      <c r="H15" s="14"/>
      <c r="I15" s="13"/>
      <c r="J15" s="4"/>
      <c r="K15" s="16" t="s">
        <v>63</v>
      </c>
      <c r="L15" s="13">
        <f t="shared" si="1"/>
        <v>0</v>
      </c>
      <c r="M15" s="17">
        <f t="shared" si="2"/>
        <v>0</v>
      </c>
      <c r="N15" s="18">
        <f t="array" ref="N15">IF(SUMPRODUCT(COUNTIF(E15,'DANH MỤC'!$B$2:$B$17))+SUMPRODUCT(COUNTIF(G15,'DANH MỤC'!$B$2:$B$17))+SUMPRODUCT(COUNTIF(I15,'DANH MỤC'!$B$2:$B$17))&gt;=1,1,0)</f>
        <v>1</v>
      </c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 ht="39.75" customHeight="1">
      <c r="A16" s="19">
        <v>14.0</v>
      </c>
      <c r="B16" s="20" t="s">
        <v>83</v>
      </c>
      <c r="C16" s="19" t="s">
        <v>130</v>
      </c>
      <c r="D16" s="14" t="s">
        <v>22</v>
      </c>
      <c r="E16" s="20" t="s">
        <v>30</v>
      </c>
      <c r="F16" s="14" t="s">
        <v>22</v>
      </c>
      <c r="G16" s="20" t="s">
        <v>24</v>
      </c>
      <c r="H16" s="14"/>
      <c r="I16" s="20"/>
      <c r="J16" s="4"/>
      <c r="K16" s="22" t="s">
        <v>30</v>
      </c>
      <c r="L16" s="20">
        <f t="shared" si="1"/>
        <v>10</v>
      </c>
      <c r="M16" s="23">
        <f t="shared" si="2"/>
        <v>0.3703703704</v>
      </c>
      <c r="N16" s="18">
        <f t="array" ref="N16">IF(SUMPRODUCT(COUNTIF(E16,'DANH MỤC'!$B$2:$B$17))+SUMPRODUCT(COUNTIF(G16,'DANH MỤC'!$B$2:$B$17))+SUMPRODUCT(COUNTIF(I16,'DANH MỤC'!$B$2:$B$17))&gt;=1,1,0)</f>
        <v>1</v>
      </c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 ht="39.75" customHeight="1">
      <c r="A17" s="12">
        <v>15.0</v>
      </c>
      <c r="B17" s="13" t="s">
        <v>85</v>
      </c>
      <c r="C17" s="12"/>
      <c r="D17" s="14"/>
      <c r="E17" s="13"/>
      <c r="F17" s="14"/>
      <c r="G17" s="13"/>
      <c r="H17" s="14"/>
      <c r="I17" s="13"/>
      <c r="J17" s="4"/>
      <c r="K17" s="16" t="s">
        <v>64</v>
      </c>
      <c r="L17" s="13">
        <f t="shared" si="1"/>
        <v>0</v>
      </c>
      <c r="M17" s="17">
        <f t="shared" si="2"/>
        <v>0</v>
      </c>
      <c r="N17" s="18">
        <f t="array" ref="N17">IF(SUMPRODUCT(COUNTIF(E17,'DANH MỤC'!$B$2:$B$17))+SUMPRODUCT(COUNTIF(G17,'DANH MỤC'!$B$2:$B$17))+SUMPRODUCT(COUNTIF(I17,'DANH MỤC'!$B$2:$B$17))&gt;=1,1,0)</f>
        <v>0</v>
      </c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 ht="33.75" customHeight="1">
      <c r="A18" s="47" t="s">
        <v>132</v>
      </c>
      <c r="B18" s="2"/>
      <c r="C18" s="2"/>
      <c r="D18" s="2"/>
      <c r="E18" s="2"/>
      <c r="F18" s="2"/>
      <c r="G18" s="2"/>
      <c r="H18" s="2"/>
      <c r="I18" s="3"/>
      <c r="J18" s="4"/>
      <c r="K18" s="22" t="s">
        <v>24</v>
      </c>
      <c r="L18" s="20">
        <f t="shared" si="1"/>
        <v>6</v>
      </c>
      <c r="M18" s="23">
        <f t="shared" si="2"/>
        <v>0.2222222222</v>
      </c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 ht="33.75" customHeight="1">
      <c r="A19" s="12">
        <v>1.0</v>
      </c>
      <c r="B19" s="13" t="s">
        <v>87</v>
      </c>
      <c r="C19" s="12" t="s">
        <v>109</v>
      </c>
      <c r="D19" s="15" t="s">
        <v>38</v>
      </c>
      <c r="E19" s="13" t="s">
        <v>25</v>
      </c>
      <c r="F19" s="14"/>
      <c r="G19" s="13"/>
      <c r="H19" s="14"/>
      <c r="I19" s="13"/>
      <c r="J19" s="4"/>
      <c r="K19" s="16" t="s">
        <v>89</v>
      </c>
      <c r="L19" s="13">
        <f t="shared" si="1"/>
        <v>0</v>
      </c>
      <c r="M19" s="17">
        <f t="shared" si="2"/>
        <v>0</v>
      </c>
      <c r="N19" s="18">
        <f t="array" ref="N19">IF(SUMPRODUCT(COUNTIF(E19,'DANH MỤC'!$B$2:$B$17))+SUMPRODUCT(COUNTIF(G19,'DANH MỤC'!$B$2:$B$17))+SUMPRODUCT(COUNTIF(I19,'DANH MỤC'!$B$2:$B$17))&gt;=1,1,0)</f>
        <v>1</v>
      </c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 ht="33.75" customHeight="1">
      <c r="A20" s="19">
        <v>2.0</v>
      </c>
      <c r="B20" s="20" t="s">
        <v>94</v>
      </c>
      <c r="C20" s="19"/>
      <c r="D20" s="14"/>
      <c r="E20" s="48" t="s">
        <v>26</v>
      </c>
      <c r="F20" s="14"/>
      <c r="G20" s="20"/>
      <c r="H20" s="14"/>
      <c r="I20" s="20"/>
      <c r="J20" s="4"/>
      <c r="K20" s="4"/>
      <c r="L20" s="4"/>
      <c r="M20" s="4"/>
      <c r="N20" s="18">
        <f t="array" ref="N20">IF(SUMPRODUCT(COUNTIF(E20,'DANH MỤC'!$B$2:$B$17))+SUMPRODUCT(COUNTIF(G20,'DANH MỤC'!$B$2:$B$17))+SUMPRODUCT(COUNTIF(I20,'DANH MỤC'!$B$2:$B$17))&gt;=1,1,0)</f>
        <v>0</v>
      </c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 ht="33.75" customHeight="1">
      <c r="A21" s="12">
        <v>3.0</v>
      </c>
      <c r="B21" s="13" t="s">
        <v>95</v>
      </c>
      <c r="C21" s="24" t="s">
        <v>88</v>
      </c>
      <c r="D21" s="15" t="s">
        <v>22</v>
      </c>
      <c r="E21" s="13" t="s">
        <v>24</v>
      </c>
      <c r="F21" s="14"/>
      <c r="G21" s="13"/>
      <c r="H21" s="14"/>
      <c r="I21" s="13"/>
      <c r="J21" s="4"/>
      <c r="K21" s="49" t="s">
        <v>96</v>
      </c>
      <c r="L21" s="2"/>
      <c r="M21" s="26"/>
      <c r="N21" s="18">
        <f t="array" ref="N21">IF(SUMPRODUCT(COUNTIF(E21,'DANH MỤC'!$B$2:$B$17))+SUMPRODUCT(COUNTIF(G21,'DANH MỤC'!$B$2:$B$17))+SUMPRODUCT(COUNTIF(I21,'DANH MỤC'!$B$2:$B$17))&gt;=1,1,0)</f>
        <v>1</v>
      </c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 ht="33.75" customHeight="1">
      <c r="A22" s="19">
        <v>4.0</v>
      </c>
      <c r="B22" s="20" t="s">
        <v>97</v>
      </c>
      <c r="C22" s="19" t="s">
        <v>50</v>
      </c>
      <c r="D22" s="15" t="s">
        <v>38</v>
      </c>
      <c r="E22" s="20" t="s">
        <v>25</v>
      </c>
      <c r="F22" s="14"/>
      <c r="G22" s="20"/>
      <c r="H22" s="14"/>
      <c r="I22" s="20"/>
      <c r="J22" s="4"/>
      <c r="K22" s="50">
        <f>SUM(L3:L18)</f>
        <v>27</v>
      </c>
      <c r="L22" s="51"/>
      <c r="M22" s="52"/>
      <c r="N22" s="18">
        <f t="array" ref="N22">IF(SUMPRODUCT(COUNTIF(E22,'DANH MỤC'!$B$2:$B$17))+SUMPRODUCT(COUNTIF(G22,'DANH MỤC'!$B$2:$B$17))+SUMPRODUCT(COUNTIF(I22,'DANH MỤC'!$B$2:$B$17))&gt;=1,1,0)</f>
        <v>1</v>
      </c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 ht="33.75" customHeight="1">
      <c r="A23" s="12">
        <v>5.0</v>
      </c>
      <c r="B23" s="13" t="s">
        <v>98</v>
      </c>
      <c r="C23" s="24" t="s">
        <v>88</v>
      </c>
      <c r="D23" s="15" t="s">
        <v>22</v>
      </c>
      <c r="E23" s="13" t="s">
        <v>24</v>
      </c>
      <c r="F23" s="14"/>
      <c r="G23" s="13"/>
      <c r="H23" s="14"/>
      <c r="I23" s="13"/>
      <c r="J23" s="4"/>
      <c r="K23" s="53"/>
      <c r="L23" s="54"/>
      <c r="M23" s="55"/>
      <c r="N23" s="18">
        <f t="array" ref="N23">IF(SUMPRODUCT(COUNTIF(E23,'DANH MỤC'!$B$2:$B$17))+SUMPRODUCT(COUNTIF(G23,'DANH MỤC'!$B$2:$B$17))+SUMPRODUCT(COUNTIF(I23,'DANH MỤC'!$B$2:$B$17))&gt;=1,1,0)</f>
        <v>1</v>
      </c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 ht="33.75" customHeight="1">
      <c r="A24" s="19">
        <v>6.0</v>
      </c>
      <c r="B24" s="20" t="s">
        <v>101</v>
      </c>
      <c r="C24" s="21" t="s">
        <v>88</v>
      </c>
      <c r="D24" s="15" t="s">
        <v>22</v>
      </c>
      <c r="E24" s="20" t="s">
        <v>24</v>
      </c>
      <c r="F24" s="14"/>
      <c r="G24" s="20"/>
      <c r="H24" s="14"/>
      <c r="I24" s="20"/>
      <c r="J24" s="4"/>
      <c r="K24" s="9" t="s">
        <v>102</v>
      </c>
      <c r="L24" s="9" t="s">
        <v>103</v>
      </c>
      <c r="M24" s="56" t="s">
        <v>17</v>
      </c>
      <c r="N24" s="18">
        <f t="array" ref="N24">IF(SUMPRODUCT(COUNTIF(E24,'DANH MỤC'!$B$2:$B$17))+SUMPRODUCT(COUNTIF(G24,'DANH MỤC'!$B$2:$B$17))+SUMPRODUCT(COUNTIF(I24,'DANH MỤC'!$B$2:$B$17))&gt;=1,1,0)</f>
        <v>1</v>
      </c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 ht="33.75" customHeight="1">
      <c r="A25" s="12">
        <v>7.0</v>
      </c>
      <c r="B25" s="13" t="s">
        <v>105</v>
      </c>
      <c r="C25" s="12"/>
      <c r="D25" s="14"/>
      <c r="E25" s="13" t="s">
        <v>43</v>
      </c>
      <c r="F25" s="14"/>
      <c r="G25" s="13"/>
      <c r="H25" s="14"/>
      <c r="I25" s="13"/>
      <c r="J25" s="4"/>
      <c r="K25" s="57" t="s">
        <v>26</v>
      </c>
      <c r="L25" s="13">
        <f t="shared" ref="L25:L28" si="3">COUNTIF($E$3:$E$17,K25)+COUNTIF($G$3:$G$17,K25)+COUNTIF($I$3:$I$17,K25)+COUNTIF($E$19:$E$29,K25)+COUNTIF($G$19:$G$29,K25)+COUNTIF($I$19:$I$29,K25)</f>
        <v>2</v>
      </c>
      <c r="M25" s="58">
        <f t="shared" ref="M25:M29" si="4">IF(SUM($L$25:$L$29)=0,0,L25/SUM($L$25:$L$29))</f>
        <v>0.0625</v>
      </c>
      <c r="N25" s="18">
        <f t="array" ref="N25">IF(SUMPRODUCT(COUNTIF(E25,'DANH MỤC'!$B$2:$B$17))+SUMPRODUCT(COUNTIF(G25,'DANH MỤC'!$B$2:$B$17))+SUMPRODUCT(COUNTIF(I25,'DANH MỤC'!$B$2:$B$17))&gt;=1,1,0)</f>
        <v>0</v>
      </c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 ht="33.75" customHeight="1">
      <c r="A26" s="19">
        <v>8.0</v>
      </c>
      <c r="B26" s="20" t="s">
        <v>106</v>
      </c>
      <c r="C26" s="21" t="s">
        <v>88</v>
      </c>
      <c r="D26" s="15" t="s">
        <v>22</v>
      </c>
      <c r="E26" s="20" t="s">
        <v>24</v>
      </c>
      <c r="F26" s="14"/>
      <c r="G26" s="20"/>
      <c r="H26" s="14"/>
      <c r="I26" s="20"/>
      <c r="J26" s="4"/>
      <c r="K26" s="59" t="s">
        <v>34</v>
      </c>
      <c r="L26" s="13">
        <f t="shared" si="3"/>
        <v>0</v>
      </c>
      <c r="M26" s="58">
        <f t="shared" si="4"/>
        <v>0</v>
      </c>
      <c r="N26" s="18">
        <f t="array" ref="N26">IF(SUMPRODUCT(COUNTIF(E26,'DANH MỤC'!$B$2:$B$17))+SUMPRODUCT(COUNTIF(G26,'DANH MỤC'!$B$2:$B$17))+SUMPRODUCT(COUNTIF(I26,'DANH MỤC'!$B$2:$B$17))&gt;=1,1,0)</f>
        <v>1</v>
      </c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 ht="33.75" customHeight="1">
      <c r="A27" s="12">
        <v>9.0</v>
      </c>
      <c r="B27" s="13" t="s">
        <v>107</v>
      </c>
      <c r="C27" s="12"/>
      <c r="D27" s="14"/>
      <c r="E27" s="13" t="s">
        <v>43</v>
      </c>
      <c r="F27" s="14"/>
      <c r="G27" s="13"/>
      <c r="H27" s="14"/>
      <c r="I27" s="13"/>
      <c r="J27" s="4"/>
      <c r="K27" s="60" t="s">
        <v>40</v>
      </c>
      <c r="L27" s="13">
        <f t="shared" si="3"/>
        <v>0</v>
      </c>
      <c r="M27" s="58">
        <f t="shared" si="4"/>
        <v>0</v>
      </c>
      <c r="N27" s="18">
        <f t="array" ref="N27">IF(SUMPRODUCT(COUNTIF(E27,'DANH MỤC'!$B$2:$B$17))+SUMPRODUCT(COUNTIF(G27,'DANH MỤC'!$B$2:$B$17))+SUMPRODUCT(COUNTIF(I27,'DANH MỤC'!$B$2:$B$17))&gt;=1,1,0)</f>
        <v>0</v>
      </c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 ht="33.75" customHeight="1">
      <c r="A28" s="19">
        <v>10.0</v>
      </c>
      <c r="B28" s="20" t="s">
        <v>108</v>
      </c>
      <c r="C28" s="19" t="s">
        <v>50</v>
      </c>
      <c r="D28" s="15" t="s">
        <v>38</v>
      </c>
      <c r="E28" s="20" t="s">
        <v>25</v>
      </c>
      <c r="F28" s="14"/>
      <c r="G28" s="20"/>
      <c r="H28" s="14"/>
      <c r="I28" s="20"/>
      <c r="J28" s="4"/>
      <c r="K28" s="61" t="s">
        <v>43</v>
      </c>
      <c r="L28" s="13">
        <f t="shared" si="3"/>
        <v>3</v>
      </c>
      <c r="M28" s="58">
        <f t="shared" si="4"/>
        <v>0.09375</v>
      </c>
      <c r="N28" s="18">
        <f t="array" ref="N28">IF(SUMPRODUCT(COUNTIF(E28,'DANH MỤC'!$B$2:$B$17))+SUMPRODUCT(COUNTIF(G28,'DANH MỤC'!$B$2:$B$17))+SUMPRODUCT(COUNTIF(I28,'DANH MỤC'!$B$2:$B$17))&gt;=1,1,0)</f>
        <v>1</v>
      </c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 ht="33.75" customHeight="1">
      <c r="A29" s="12"/>
      <c r="B29" s="13"/>
      <c r="C29" s="12"/>
      <c r="D29" s="10"/>
      <c r="E29" s="13"/>
      <c r="F29" s="10"/>
      <c r="G29" s="13"/>
      <c r="H29" s="10"/>
      <c r="I29" s="13"/>
      <c r="J29" s="4"/>
      <c r="K29" s="62" t="s">
        <v>18</v>
      </c>
      <c r="L29" s="63">
        <f>P2</f>
        <v>27</v>
      </c>
      <c r="M29" s="64">
        <f t="shared" si="4"/>
        <v>0.84375</v>
      </c>
      <c r="N29" s="18">
        <f t="array" ref="N29">IF(SUMPRODUCT(COUNTIF(E29,'DANH MỤC'!$B$2:$B$17))+SUMPRODUCT(COUNTIF(G29,'DANH MỤC'!$B$2:$B$17))+SUMPRODUCT(COUNTIF(I29,'DANH MỤC'!$B$2:$B$17))&gt;=1,1,0)</f>
        <v>0</v>
      </c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 ht="15.75" customHeight="1">
      <c r="A30" s="4"/>
      <c r="B30" s="4"/>
      <c r="C30" s="4"/>
      <c r="D30" s="4"/>
      <c r="E30" s="4"/>
      <c r="F30" s="4"/>
      <c r="G30" s="4"/>
      <c r="H30" s="4"/>
      <c r="I30" s="4"/>
      <c r="J30" s="4"/>
      <c r="K30" s="65" t="s">
        <v>110</v>
      </c>
      <c r="L30" s="66">
        <f>MAX(0,COUNTA($B$3:$B$29)-SUM($L$25:$L$29))</f>
        <v>0</v>
      </c>
      <c r="M30" s="67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 ht="15.0" customHeight="1">
      <c r="A31" s="68" t="s">
        <v>111</v>
      </c>
      <c r="B31" s="2"/>
      <c r="C31" s="2"/>
      <c r="D31" s="2"/>
      <c r="E31" s="2"/>
      <c r="F31" s="2"/>
      <c r="G31" s="2"/>
      <c r="H31" s="2"/>
      <c r="I31" s="3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 ht="18.75" customHeight="1">
      <c r="A32" s="9" t="s">
        <v>6</v>
      </c>
      <c r="B32" s="9" t="s">
        <v>7</v>
      </c>
      <c r="C32" s="9" t="s">
        <v>8</v>
      </c>
      <c r="D32" s="9" t="s">
        <v>112</v>
      </c>
      <c r="E32" s="9" t="s">
        <v>15</v>
      </c>
      <c r="F32" s="9" t="s">
        <v>113</v>
      </c>
      <c r="G32" s="69" t="s">
        <v>114</v>
      </c>
      <c r="H32" s="2"/>
      <c r="I32" s="26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 ht="21.0" customHeight="1">
      <c r="A33" s="12">
        <v>1.0</v>
      </c>
      <c r="B33" s="13" t="s">
        <v>71</v>
      </c>
      <c r="C33" s="12" t="s">
        <v>115</v>
      </c>
      <c r="D33" s="10"/>
      <c r="E33" s="13"/>
      <c r="F33" s="34">
        <v>4.0</v>
      </c>
      <c r="G33" s="70"/>
      <c r="H33" s="70"/>
      <c r="I33" s="70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 ht="21.0" customHeight="1">
      <c r="A34" s="71">
        <v>2.0</v>
      </c>
      <c r="B34" s="72" t="s">
        <v>74</v>
      </c>
      <c r="C34" s="71" t="s">
        <v>115</v>
      </c>
      <c r="D34" s="73"/>
      <c r="E34" s="72"/>
      <c r="F34" s="74">
        <v>7.0</v>
      </c>
      <c r="G34" s="75"/>
      <c r="H34" s="75"/>
      <c r="I34" s="75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 ht="21.0" customHeight="1">
      <c r="A35" s="12">
        <v>3.0</v>
      </c>
      <c r="B35" s="13" t="s">
        <v>80</v>
      </c>
      <c r="C35" s="12" t="s">
        <v>115</v>
      </c>
      <c r="D35" s="10"/>
      <c r="E35" s="13"/>
      <c r="F35" s="13">
        <v>1.0</v>
      </c>
      <c r="G35" s="70"/>
      <c r="H35" s="70"/>
      <c r="I35" s="70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 ht="21.0" customHeight="1">
      <c r="A36" s="71">
        <v>4.0</v>
      </c>
      <c r="B36" s="72" t="s">
        <v>85</v>
      </c>
      <c r="C36" s="71" t="s">
        <v>115</v>
      </c>
      <c r="D36" s="73"/>
      <c r="E36" s="72"/>
      <c r="F36" s="72">
        <v>1.0</v>
      </c>
      <c r="G36" s="75"/>
      <c r="H36" s="75"/>
      <c r="I36" s="75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 ht="21.0" customHeight="1">
      <c r="A37" s="12">
        <v>5.0</v>
      </c>
      <c r="B37" s="13"/>
      <c r="C37" s="12"/>
      <c r="D37" s="10"/>
      <c r="E37" s="13"/>
      <c r="F37" s="13"/>
      <c r="G37" s="70"/>
      <c r="H37" s="70"/>
      <c r="I37" s="70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 ht="21.0" customHeight="1">
      <c r="A38" s="71">
        <v>6.0</v>
      </c>
      <c r="B38" s="72"/>
      <c r="C38" s="71"/>
      <c r="D38" s="73"/>
      <c r="E38" s="72"/>
      <c r="F38" s="72"/>
      <c r="G38" s="75"/>
      <c r="H38" s="75"/>
      <c r="I38" s="75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 ht="21.0" customHeight="1">
      <c r="A39" s="12">
        <v>7.0</v>
      </c>
      <c r="B39" s="13"/>
      <c r="C39" s="12"/>
      <c r="D39" s="10"/>
      <c r="E39" s="13"/>
      <c r="F39" s="13"/>
      <c r="G39" s="70"/>
      <c r="H39" s="70"/>
      <c r="I39" s="70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 ht="21.0" customHeight="1">
      <c r="A40" s="71">
        <v>8.0</v>
      </c>
      <c r="B40" s="72"/>
      <c r="C40" s="71"/>
      <c r="D40" s="73"/>
      <c r="E40" s="72"/>
      <c r="F40" s="72"/>
      <c r="G40" s="75"/>
      <c r="H40" s="75"/>
      <c r="I40" s="75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 ht="15.0" customHeight="1">
      <c r="A41" s="76" t="s">
        <v>116</v>
      </c>
      <c r="B41" s="2"/>
      <c r="C41" s="2"/>
      <c r="D41" s="2"/>
      <c r="E41" s="3"/>
      <c r="F41" s="77">
        <f>SUM(F33:F40)</f>
        <v>13</v>
      </c>
      <c r="G41" s="78"/>
      <c r="H41" s="78"/>
      <c r="I41" s="78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 ht="15.75" customHeight="1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 ht="15.75" customHeight="1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 ht="15.75" customHeight="1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 ht="15.75" customHeight="1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 ht="15.75" customHeight="1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 ht="15.75" customHeight="1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 ht="15.75" customHeight="1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 ht="15.75" customHeight="1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 ht="15.75" customHeight="1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 ht="15.75" customHeight="1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 ht="15.75" customHeight="1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 ht="15.75" customHeight="1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 ht="15.75" customHeight="1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 ht="15.75" customHeight="1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 ht="15.75" customHeight="1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 ht="15.75" customHeight="1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 ht="15.75" customHeight="1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 ht="15.75" customHeight="1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 ht="15.75" customHeight="1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 ht="15.75" customHeight="1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 ht="15.75" customHeight="1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 ht="15.75" customHeight="1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 ht="15.75" customHeight="1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 ht="15.75" customHeight="1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 ht="15.75" customHeight="1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 ht="15.75" customHeight="1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 ht="15.75" customHeight="1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 ht="15.75" customHeight="1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 ht="15.75" customHeight="1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 ht="15.75" customHeight="1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 ht="15.75" customHeight="1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 ht="15.75" customHeight="1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 ht="15.75" customHeight="1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 ht="15.75" customHeight="1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 ht="15.75" customHeight="1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 ht="15.75" customHeight="1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 ht="15.75" customHeight="1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 ht="15.75" customHeight="1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 ht="15.75" customHeight="1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 ht="15.75" customHeight="1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 ht="15.75" customHeight="1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 ht="15.75" customHeight="1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 ht="15.75" customHeight="1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 ht="15.75" customHeight="1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 ht="15.75" customHeight="1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 ht="15.75" customHeight="1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 ht="15.75" customHeight="1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 ht="15.75" customHeight="1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 ht="15.75" customHeight="1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 ht="15.75" customHeight="1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 ht="15.75" customHeight="1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 ht="15.75" customHeight="1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 ht="15.75" customHeight="1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 ht="15.75" customHeight="1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 ht="15.75" customHeight="1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 ht="15.75" customHeight="1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 ht="15.75" customHeight="1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 ht="15.75" customHeight="1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 ht="15.75" customHeight="1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 ht="15.75" customHeight="1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 ht="15.75" customHeight="1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 ht="15.75" customHeight="1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 ht="15.75" customHeight="1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 ht="15.75" customHeight="1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 ht="15.75" customHeight="1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 ht="15.75" customHeight="1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 ht="15.75" customHeight="1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 ht="15.75" customHeight="1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 ht="15.75" customHeight="1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 ht="15.75" customHeight="1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 ht="15.75" customHeight="1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 ht="15.75" customHeight="1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 ht="15.75" customHeight="1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 ht="15.75" customHeight="1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 ht="15.75" customHeight="1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 ht="15.75" customHeight="1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 ht="15.75" customHeight="1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 ht="15.75" customHeight="1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 ht="15.75" customHeight="1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 ht="15.75" customHeight="1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 ht="15.75" customHeight="1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 ht="15.75" customHeight="1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 ht="15.75" customHeight="1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 ht="15.75" customHeight="1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 ht="15.75" customHeight="1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 ht="15.75" customHeight="1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 ht="15.75" customHeight="1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 ht="15.75" customHeight="1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 ht="15.75" customHeight="1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 ht="15.75" customHeight="1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 ht="15.75" customHeight="1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 ht="15.75" customHeight="1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 ht="15.75" customHeight="1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 ht="15.75" customHeight="1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 ht="15.75" customHeight="1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 ht="15.75" customHeight="1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 ht="15.75" customHeight="1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 ht="15.75" customHeight="1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 ht="15.75" customHeight="1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 ht="15.75" customHeight="1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 ht="15.75" customHeight="1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 ht="15.75" customHeight="1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 ht="15.75" customHeight="1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 ht="15.75" customHeight="1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 ht="15.75" customHeight="1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 ht="15.75" customHeight="1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 ht="15.75" customHeight="1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 ht="15.75" customHeight="1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 ht="15.75" customHeight="1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 ht="15.75" customHeight="1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 ht="15.75" customHeight="1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 ht="15.75" customHeight="1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 ht="15.75" customHeight="1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 ht="15.75" customHeight="1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 ht="15.75" customHeight="1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 ht="15.75" customHeight="1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 ht="15.75" customHeight="1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 ht="15.75" customHeight="1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 ht="15.75" customHeight="1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 ht="15.75" customHeight="1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 ht="15.75" customHeight="1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 ht="15.75" customHeight="1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 ht="15.75" customHeight="1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 ht="15.75" customHeight="1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 ht="15.75" customHeight="1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 ht="15.75" customHeight="1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 ht="15.75" customHeight="1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 ht="15.75" customHeight="1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 ht="15.75" customHeight="1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 ht="15.75" customHeight="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 ht="15.75" customHeight="1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 ht="15.75" customHeight="1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 ht="15.75" customHeight="1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 ht="15.75" customHeight="1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 ht="15.75" customHeight="1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 ht="15.75" customHeight="1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 ht="15.75" customHeight="1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 ht="15.75" customHeight="1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 ht="15.75" customHeight="1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 ht="15.75" customHeight="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 ht="15.75" customHeight="1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 ht="15.75" customHeight="1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 ht="15.75" customHeight="1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 ht="15.75" customHeight="1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 ht="15.75" customHeight="1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 ht="15.75" customHeight="1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 ht="15.75" customHeight="1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 ht="15.75" customHeight="1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 ht="15.75" customHeight="1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 ht="15.75" customHeight="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 ht="15.75" customHeight="1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 ht="15.75" customHeight="1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 ht="15.75" customHeight="1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 ht="15.75" customHeight="1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 ht="15.75" customHeight="1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 ht="15.75" customHeight="1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 ht="15.75" customHeight="1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 ht="15.75" customHeight="1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 ht="15.75" customHeight="1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 ht="15.75" customHeight="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 ht="15.75" customHeight="1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 ht="15.75" customHeight="1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 ht="15.75" customHeight="1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 ht="15.75" customHeight="1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 ht="15.75" customHeight="1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 ht="15.75" customHeight="1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 ht="15.75" customHeight="1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 ht="15.75" customHeight="1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 ht="15.75" customHeight="1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 ht="15.75" customHeight="1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 ht="15.75" customHeight="1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 ht="15.75" customHeight="1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 ht="15.75" customHeight="1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 ht="15.75" customHeight="1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 ht="15.75" customHeight="1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 ht="15.75" customHeight="1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 ht="15.75" customHeight="1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 ht="15.75" customHeight="1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 ht="15.75" customHeight="1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 ht="15.75" customHeight="1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 ht="15.75" customHeight="1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 ht="15.75" customHeight="1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 ht="15.75" customHeight="1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 ht="15.75" customHeight="1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 ht="15.75" customHeight="1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 ht="15.75" customHeight="1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 ht="15.75" customHeight="1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 ht="15.75" customHeight="1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 ht="15.75" customHeight="1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 ht="15.75" customHeight="1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 ht="15.75" customHeight="1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 ht="15.75" customHeight="1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 ht="15.75" customHeight="1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 ht="15.75" customHeight="1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 ht="15.75" customHeight="1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 ht="15.75" customHeight="1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 ht="15.75" customHeight="1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 ht="15.75" customHeight="1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 ht="15.75" customHeight="1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 ht="15.75" customHeight="1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 ht="15.75" customHeight="1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 ht="15.75" customHeight="1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 ht="15.75" customHeight="1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 ht="15.75" customHeight="1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 ht="15.75" customHeight="1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r="247" ht="15.75" customHeight="1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r="248" ht="15.75" customHeight="1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</row>
    <row r="249" ht="15.75" customHeight="1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 ht="15.75" customHeight="1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</row>
    <row r="251" ht="15.75" customHeight="1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</row>
    <row r="252" ht="15.75" customHeight="1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 ht="15.75" customHeight="1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</row>
    <row r="254" ht="15.75" customHeight="1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</row>
    <row r="255" ht="15.75" customHeight="1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</row>
    <row r="256" ht="15.75" customHeight="1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</row>
    <row r="257" ht="15.75" customHeight="1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</row>
    <row r="258" ht="15.75" customHeight="1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</row>
    <row r="259" ht="15.75" customHeight="1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</row>
    <row r="260" ht="15.75" customHeight="1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</row>
    <row r="261" ht="15.75" customHeight="1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</row>
    <row r="262" ht="15.75" customHeight="1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</row>
    <row r="263" ht="15.75" customHeight="1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</row>
    <row r="264" ht="15.75" customHeight="1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</row>
    <row r="265" ht="15.75" customHeight="1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</row>
    <row r="266" ht="15.75" customHeight="1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</row>
    <row r="267" ht="15.75" customHeight="1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</row>
    <row r="268" ht="15.75" customHeight="1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</row>
    <row r="269" ht="15.75" customHeight="1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</row>
    <row r="270" ht="15.75" customHeight="1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</row>
    <row r="271" ht="15.75" customHeight="1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</row>
    <row r="272" ht="15.75" customHeight="1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</row>
    <row r="273" ht="15.75" customHeight="1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</row>
    <row r="274" ht="15.75" customHeight="1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</row>
    <row r="275" ht="15.75" customHeight="1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</row>
    <row r="276" ht="15.75" customHeight="1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</row>
    <row r="277" ht="15.75" customHeight="1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</row>
    <row r="278" ht="15.75" customHeight="1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</row>
    <row r="279" ht="15.75" customHeight="1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</row>
    <row r="280" ht="15.75" customHeight="1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</row>
    <row r="281" ht="15.75" customHeight="1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</row>
    <row r="282" ht="15.75" customHeight="1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</row>
    <row r="283" ht="15.75" customHeight="1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</row>
    <row r="284" ht="15.75" customHeight="1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</row>
    <row r="285" ht="15.75" customHeight="1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</row>
    <row r="286" ht="15.75" customHeight="1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</row>
    <row r="287" ht="15.75" customHeight="1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</row>
    <row r="288" ht="15.75" customHeight="1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</row>
    <row r="289" ht="15.75" customHeight="1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</row>
    <row r="290" ht="15.75" customHeight="1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</row>
    <row r="291" ht="15.75" customHeight="1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</row>
    <row r="292" ht="15.75" customHeight="1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</row>
    <row r="293" ht="15.75" customHeight="1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</row>
    <row r="294" ht="15.75" customHeight="1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</row>
    <row r="295" ht="15.75" customHeight="1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</row>
    <row r="296" ht="15.75" customHeight="1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</row>
    <row r="297" ht="15.75" customHeight="1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</row>
    <row r="298" ht="15.75" customHeight="1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</row>
    <row r="299" ht="15.75" customHeight="1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</row>
    <row r="300" ht="15.75" customHeight="1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</row>
    <row r="301" ht="15.75" customHeight="1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</row>
    <row r="302" ht="15.75" customHeight="1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</row>
    <row r="303" ht="15.75" customHeight="1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</row>
    <row r="304" ht="15.75" customHeight="1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</row>
    <row r="305" ht="15.75" customHeight="1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</row>
    <row r="306" ht="15.75" customHeight="1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</row>
    <row r="307" ht="15.75" customHeight="1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</row>
    <row r="308" ht="15.75" customHeight="1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</row>
    <row r="309" ht="15.75" customHeight="1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</row>
    <row r="310" ht="15.75" customHeight="1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</row>
    <row r="311" ht="15.75" customHeight="1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</row>
    <row r="312" ht="15.75" customHeight="1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</row>
    <row r="313" ht="15.75" customHeight="1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</row>
    <row r="314" ht="15.75" customHeight="1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</row>
    <row r="315" ht="15.75" customHeight="1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</row>
    <row r="316" ht="15.75" customHeight="1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</row>
    <row r="317" ht="15.75" customHeight="1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</row>
    <row r="318" ht="15.75" customHeight="1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</row>
    <row r="319" ht="15.75" customHeight="1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</row>
    <row r="320" ht="15.75" customHeight="1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</row>
    <row r="321" ht="15.75" customHeight="1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</row>
    <row r="322" ht="15.75" customHeight="1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</row>
    <row r="323" ht="15.75" customHeight="1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</row>
    <row r="324" ht="15.75" customHeight="1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</row>
    <row r="325" ht="15.75" customHeight="1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</row>
    <row r="326" ht="15.75" customHeight="1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</row>
    <row r="327" ht="15.75" customHeight="1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</row>
    <row r="328" ht="15.75" customHeight="1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</row>
    <row r="329" ht="15.75" customHeight="1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</row>
    <row r="330" ht="15.75" customHeight="1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</row>
    <row r="331" ht="15.75" customHeight="1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</row>
    <row r="332" ht="15.75" customHeight="1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</row>
    <row r="333" ht="15.75" customHeight="1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</row>
    <row r="334" ht="15.75" customHeight="1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</row>
    <row r="335" ht="15.75" customHeight="1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</row>
    <row r="336" ht="15.75" customHeight="1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</row>
    <row r="337" ht="15.75" customHeight="1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</row>
    <row r="338" ht="15.75" customHeight="1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</row>
    <row r="339" ht="15.75" customHeight="1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</row>
    <row r="340" ht="15.75" customHeight="1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</row>
    <row r="341" ht="15.75" customHeight="1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</row>
    <row r="342" ht="15.75" customHeight="1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</row>
    <row r="343" ht="15.75" customHeight="1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</row>
    <row r="344" ht="15.75" customHeight="1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</row>
    <row r="345" ht="15.75" customHeight="1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</row>
    <row r="346" ht="15.75" customHeight="1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</row>
    <row r="347" ht="15.75" customHeight="1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</row>
    <row r="348" ht="15.75" customHeight="1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</row>
    <row r="349" ht="15.75" customHeight="1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</row>
    <row r="350" ht="15.75" customHeight="1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</row>
    <row r="351" ht="15.75" customHeight="1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</row>
    <row r="352" ht="15.75" customHeight="1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</row>
    <row r="353" ht="15.75" customHeight="1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</row>
    <row r="354" ht="15.75" customHeight="1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</row>
    <row r="355" ht="15.75" customHeight="1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</row>
    <row r="356" ht="15.75" customHeight="1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</row>
    <row r="357" ht="15.75" customHeight="1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</row>
    <row r="358" ht="15.75" customHeight="1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</row>
    <row r="359" ht="15.75" customHeight="1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</row>
    <row r="360" ht="15.75" customHeight="1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</row>
    <row r="361" ht="15.75" customHeight="1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</row>
    <row r="362" ht="15.75" customHeight="1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</row>
    <row r="363" ht="15.75" customHeight="1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</row>
    <row r="364" ht="15.75" customHeight="1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</row>
    <row r="365" ht="15.75" customHeight="1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</row>
    <row r="366" ht="15.75" customHeight="1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</row>
    <row r="367" ht="15.75" customHeight="1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</row>
    <row r="368" ht="15.75" customHeight="1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</row>
    <row r="369" ht="15.75" customHeight="1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</row>
    <row r="370" ht="15.75" customHeight="1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</row>
    <row r="371" ht="15.75" customHeight="1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</row>
    <row r="372" ht="15.75" customHeight="1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</row>
    <row r="373" ht="15.75" customHeight="1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</row>
    <row r="374" ht="15.75" customHeight="1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</row>
    <row r="375" ht="15.75" customHeight="1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</row>
    <row r="376" ht="15.75" customHeight="1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</row>
    <row r="377" ht="15.75" customHeight="1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</row>
    <row r="378" ht="15.75" customHeight="1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</row>
    <row r="379" ht="15.75" customHeight="1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</row>
    <row r="380" ht="15.75" customHeight="1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</row>
    <row r="381" ht="15.75" customHeight="1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</row>
    <row r="382" ht="15.75" customHeight="1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</row>
    <row r="383" ht="15.75" customHeight="1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</row>
    <row r="384" ht="15.75" customHeight="1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</row>
    <row r="385" ht="15.75" customHeight="1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</row>
    <row r="386" ht="15.75" customHeight="1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</row>
    <row r="387" ht="15.75" customHeight="1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</row>
    <row r="388" ht="15.75" customHeight="1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</row>
    <row r="389" ht="15.75" customHeight="1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</row>
    <row r="390" ht="15.75" customHeight="1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</row>
    <row r="391" ht="15.75" customHeight="1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</row>
    <row r="392" ht="15.75" customHeight="1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</row>
    <row r="393" ht="15.75" customHeight="1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</row>
    <row r="394" ht="15.75" customHeight="1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</row>
    <row r="395" ht="15.75" customHeight="1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</row>
    <row r="396" ht="15.75" customHeight="1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</row>
    <row r="397" ht="15.75" customHeight="1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</row>
    <row r="398" ht="15.75" customHeight="1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</row>
    <row r="399" ht="15.75" customHeight="1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</row>
    <row r="400" ht="15.75" customHeight="1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</row>
    <row r="401" ht="15.75" customHeight="1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</row>
    <row r="402" ht="15.75" customHeight="1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</row>
    <row r="403" ht="15.75" customHeight="1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</row>
    <row r="404" ht="15.75" customHeight="1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</row>
    <row r="405" ht="15.75" customHeight="1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</row>
    <row r="406" ht="15.75" customHeight="1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</row>
    <row r="407" ht="15.75" customHeight="1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</row>
    <row r="408" ht="15.75" customHeight="1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</row>
    <row r="409" ht="15.75" customHeight="1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</row>
    <row r="410" ht="15.75" customHeight="1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</row>
    <row r="411" ht="15.75" customHeight="1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</row>
    <row r="412" ht="15.75" customHeight="1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</row>
    <row r="413" ht="15.75" customHeight="1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</row>
    <row r="414" ht="15.75" customHeight="1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</row>
    <row r="415" ht="15.75" customHeight="1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</row>
    <row r="416" ht="15.75" customHeight="1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</row>
    <row r="417" ht="15.75" customHeight="1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</row>
    <row r="418" ht="15.75" customHeight="1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</row>
    <row r="419" ht="15.75" customHeight="1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</row>
    <row r="420" ht="15.75" customHeight="1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</row>
    <row r="421" ht="15.75" customHeight="1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</row>
    <row r="422" ht="15.75" customHeight="1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</row>
    <row r="423" ht="15.75" customHeight="1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</row>
    <row r="424" ht="15.75" customHeight="1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</row>
    <row r="425" ht="15.75" customHeight="1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</row>
    <row r="426" ht="15.75" customHeight="1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</row>
    <row r="427" ht="15.75" customHeight="1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</row>
    <row r="428" ht="15.75" customHeight="1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</row>
    <row r="429" ht="15.75" customHeight="1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</row>
    <row r="430" ht="15.75" customHeight="1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</row>
    <row r="431" ht="15.75" customHeight="1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</row>
    <row r="432" ht="15.75" customHeight="1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</row>
    <row r="433" ht="15.75" customHeight="1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</row>
    <row r="434" ht="15.75" customHeight="1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</row>
    <row r="435" ht="15.75" customHeight="1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</row>
    <row r="436" ht="15.75" customHeight="1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</row>
    <row r="437" ht="15.75" customHeight="1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</row>
    <row r="438" ht="15.75" customHeight="1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</row>
    <row r="439" ht="15.75" customHeight="1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</row>
    <row r="440" ht="15.75" customHeight="1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</row>
    <row r="441" ht="15.75" customHeight="1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</row>
    <row r="442" ht="15.75" customHeight="1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</row>
    <row r="443" ht="15.75" customHeight="1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</row>
    <row r="444" ht="15.75" customHeight="1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</row>
    <row r="445" ht="15.75" customHeight="1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</row>
    <row r="446" ht="15.75" customHeight="1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</row>
    <row r="447" ht="15.75" customHeight="1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</row>
    <row r="448" ht="15.75" customHeight="1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</row>
    <row r="449" ht="15.75" customHeight="1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</row>
    <row r="450" ht="15.75" customHeight="1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</row>
    <row r="451" ht="15.75" customHeight="1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</row>
    <row r="452" ht="15.75" customHeight="1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</row>
    <row r="453" ht="15.75" customHeight="1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</row>
    <row r="454" ht="15.75" customHeight="1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</row>
    <row r="455" ht="15.75" customHeight="1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</row>
    <row r="456" ht="15.75" customHeight="1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</row>
    <row r="457" ht="15.75" customHeight="1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</row>
    <row r="458" ht="15.75" customHeight="1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</row>
    <row r="459" ht="15.75" customHeight="1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</row>
    <row r="460" ht="15.75" customHeight="1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</row>
    <row r="461" ht="15.75" customHeight="1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</row>
    <row r="462" ht="15.75" customHeight="1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</row>
    <row r="463" ht="15.75" customHeight="1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</row>
    <row r="464" ht="15.75" customHeight="1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</row>
    <row r="465" ht="15.75" customHeight="1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</row>
    <row r="466" ht="15.75" customHeight="1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</row>
    <row r="467" ht="15.75" customHeight="1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</row>
    <row r="468" ht="15.75" customHeight="1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</row>
    <row r="469" ht="15.75" customHeight="1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</row>
    <row r="470" ht="15.75" customHeight="1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</row>
    <row r="471" ht="15.75" customHeight="1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</row>
    <row r="472" ht="15.75" customHeight="1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</row>
    <row r="473" ht="15.75" customHeight="1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</row>
    <row r="474" ht="15.75" customHeight="1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</row>
    <row r="475" ht="15.75" customHeight="1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</row>
    <row r="476" ht="15.75" customHeight="1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</row>
    <row r="477" ht="15.75" customHeight="1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</row>
    <row r="478" ht="15.75" customHeight="1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</row>
    <row r="479" ht="15.75" customHeight="1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</row>
    <row r="480" ht="15.75" customHeight="1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</row>
    <row r="481" ht="15.75" customHeight="1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</row>
    <row r="482" ht="15.75" customHeight="1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</row>
    <row r="483" ht="15.75" customHeight="1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</row>
    <row r="484" ht="15.75" customHeight="1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</row>
    <row r="485" ht="15.75" customHeight="1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</row>
    <row r="486" ht="15.75" customHeight="1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</row>
    <row r="487" ht="15.75" customHeight="1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</row>
    <row r="488" ht="15.75" customHeight="1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</row>
    <row r="489" ht="15.75" customHeight="1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</row>
    <row r="490" ht="15.75" customHeight="1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</row>
    <row r="491" ht="15.75" customHeight="1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</row>
    <row r="492" ht="15.75" customHeight="1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</row>
    <row r="493" ht="15.75" customHeight="1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</row>
    <row r="494" ht="15.75" customHeight="1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</row>
    <row r="495" ht="15.75" customHeight="1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</row>
    <row r="496" ht="15.75" customHeight="1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</row>
    <row r="497" ht="15.75" customHeight="1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</row>
    <row r="498" ht="15.75" customHeight="1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</row>
    <row r="499" ht="15.75" customHeight="1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</row>
    <row r="500" ht="15.75" customHeight="1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</row>
    <row r="501" ht="15.75" customHeight="1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</row>
    <row r="502" ht="15.75" customHeight="1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</row>
    <row r="503" ht="15.75" customHeight="1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</row>
    <row r="504" ht="15.75" customHeight="1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</row>
    <row r="505" ht="15.75" customHeight="1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</row>
    <row r="506" ht="15.75" customHeight="1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</row>
    <row r="507" ht="15.75" customHeight="1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</row>
    <row r="508" ht="15.75" customHeight="1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</row>
    <row r="509" ht="15.75" customHeight="1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</row>
    <row r="510" ht="15.75" customHeight="1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</row>
    <row r="511" ht="15.75" customHeight="1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</row>
    <row r="512" ht="15.75" customHeight="1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</row>
    <row r="513" ht="15.75" customHeight="1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</row>
    <row r="514" ht="15.75" customHeight="1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</row>
    <row r="515" ht="15.75" customHeight="1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</row>
    <row r="516" ht="15.75" customHeight="1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</row>
    <row r="517" ht="15.75" customHeight="1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</row>
    <row r="518" ht="15.75" customHeight="1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</row>
    <row r="519" ht="15.75" customHeight="1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</row>
    <row r="520" ht="15.75" customHeight="1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</row>
    <row r="521" ht="15.75" customHeight="1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</row>
    <row r="522" ht="15.75" customHeight="1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</row>
    <row r="523" ht="15.75" customHeight="1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</row>
    <row r="524" ht="15.75" customHeight="1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</row>
    <row r="525" ht="15.75" customHeight="1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</row>
    <row r="526" ht="15.75" customHeight="1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</row>
    <row r="527" ht="15.75" customHeight="1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</row>
    <row r="528" ht="15.75" customHeight="1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</row>
    <row r="529" ht="15.75" customHeight="1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</row>
    <row r="530" ht="15.75" customHeight="1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</row>
    <row r="531" ht="15.75" customHeight="1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</row>
    <row r="532" ht="15.75" customHeight="1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</row>
    <row r="533" ht="15.75" customHeight="1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</row>
    <row r="534" ht="15.75" customHeight="1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</row>
    <row r="535" ht="15.75" customHeight="1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</row>
    <row r="536" ht="15.75" customHeight="1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</row>
    <row r="537" ht="15.75" customHeight="1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</row>
    <row r="538" ht="15.75" customHeight="1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</row>
    <row r="539" ht="15.75" customHeight="1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</row>
    <row r="540" ht="15.75" customHeight="1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</row>
    <row r="541" ht="15.75" customHeight="1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</row>
    <row r="542" ht="15.75" customHeight="1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</row>
    <row r="543" ht="15.75" customHeight="1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</row>
    <row r="544" ht="15.75" customHeight="1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</row>
    <row r="545" ht="15.75" customHeight="1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</row>
    <row r="546" ht="15.75" customHeight="1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</row>
    <row r="547" ht="15.75" customHeight="1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</row>
    <row r="548" ht="15.75" customHeight="1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</row>
    <row r="549" ht="15.75" customHeight="1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</row>
    <row r="550" ht="15.75" customHeight="1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</row>
    <row r="551" ht="15.75" customHeight="1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</row>
    <row r="552" ht="15.75" customHeight="1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</row>
    <row r="553" ht="15.75" customHeight="1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</row>
    <row r="554" ht="15.75" customHeight="1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</row>
    <row r="555" ht="15.75" customHeight="1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</row>
    <row r="556" ht="15.75" customHeight="1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</row>
    <row r="557" ht="15.75" customHeight="1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</row>
    <row r="558" ht="15.75" customHeight="1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</row>
    <row r="559" ht="15.75" customHeight="1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</row>
    <row r="560" ht="15.75" customHeight="1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</row>
    <row r="561" ht="15.75" customHeight="1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</row>
    <row r="562" ht="15.75" customHeight="1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</row>
    <row r="563" ht="15.75" customHeight="1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</row>
    <row r="564" ht="15.75" customHeight="1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</row>
    <row r="565" ht="15.75" customHeight="1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</row>
    <row r="566" ht="15.75" customHeight="1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</row>
    <row r="567" ht="15.75" customHeight="1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</row>
    <row r="568" ht="15.75" customHeight="1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</row>
    <row r="569" ht="15.75" customHeight="1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</row>
    <row r="570" ht="15.75" customHeight="1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</row>
    <row r="571" ht="15.75" customHeight="1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</row>
    <row r="572" ht="15.75" customHeight="1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</row>
    <row r="573" ht="15.75" customHeight="1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</row>
    <row r="574" ht="15.75" customHeight="1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</row>
    <row r="575" ht="15.75" customHeight="1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</row>
    <row r="576" ht="15.75" customHeight="1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</row>
    <row r="577" ht="15.75" customHeight="1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</row>
    <row r="578" ht="15.75" customHeight="1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</row>
    <row r="579" ht="15.75" customHeight="1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</row>
    <row r="580" ht="15.75" customHeight="1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</row>
    <row r="581" ht="15.75" customHeight="1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</row>
    <row r="582" ht="15.75" customHeight="1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</row>
    <row r="583" ht="15.75" customHeight="1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</row>
    <row r="584" ht="15.75" customHeight="1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</row>
    <row r="585" ht="15.75" customHeight="1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</row>
    <row r="586" ht="15.75" customHeight="1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</row>
    <row r="587" ht="15.75" customHeight="1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</row>
    <row r="588" ht="15.75" customHeight="1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</row>
    <row r="589" ht="15.75" customHeight="1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</row>
    <row r="590" ht="15.75" customHeight="1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</row>
    <row r="591" ht="15.75" customHeight="1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</row>
    <row r="592" ht="15.75" customHeight="1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</row>
    <row r="593" ht="15.75" customHeight="1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</row>
    <row r="594" ht="15.75" customHeight="1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</row>
    <row r="595" ht="15.75" customHeight="1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</row>
    <row r="596" ht="15.75" customHeight="1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</row>
    <row r="597" ht="15.75" customHeight="1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</row>
    <row r="598" ht="15.75" customHeight="1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</row>
    <row r="599" ht="15.75" customHeight="1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</row>
    <row r="600" ht="15.75" customHeight="1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</row>
    <row r="601" ht="15.75" customHeight="1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</row>
    <row r="602" ht="15.75" customHeight="1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</row>
    <row r="603" ht="15.75" customHeight="1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</row>
    <row r="604" ht="15.75" customHeight="1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</row>
    <row r="605" ht="15.75" customHeight="1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</row>
    <row r="606" ht="15.75" customHeight="1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</row>
    <row r="607" ht="15.75" customHeight="1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</row>
    <row r="608" ht="15.75" customHeight="1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</row>
    <row r="609" ht="15.75" customHeight="1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</row>
    <row r="610" ht="15.75" customHeight="1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</row>
    <row r="611" ht="15.75" customHeight="1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</row>
    <row r="612" ht="15.75" customHeight="1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</row>
    <row r="613" ht="15.75" customHeight="1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</row>
    <row r="614" ht="15.75" customHeight="1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</row>
    <row r="615" ht="15.75" customHeight="1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</row>
    <row r="616" ht="15.75" customHeight="1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</row>
    <row r="617" ht="15.75" customHeight="1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</row>
    <row r="618" ht="15.75" customHeight="1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</row>
    <row r="619" ht="15.75" customHeight="1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</row>
    <row r="620" ht="15.75" customHeight="1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</row>
    <row r="621" ht="15.75" customHeight="1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</row>
    <row r="622" ht="15.75" customHeight="1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</row>
    <row r="623" ht="15.75" customHeight="1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</row>
    <row r="624" ht="15.75" customHeight="1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</row>
    <row r="625" ht="15.75" customHeight="1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</row>
    <row r="626" ht="15.75" customHeight="1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</row>
    <row r="627" ht="15.75" customHeight="1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</row>
    <row r="628" ht="15.75" customHeight="1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</row>
    <row r="629" ht="15.75" customHeight="1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</row>
    <row r="630" ht="15.75" customHeight="1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</row>
    <row r="631" ht="15.75" customHeight="1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</row>
    <row r="632" ht="15.75" customHeight="1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</row>
    <row r="633" ht="15.75" customHeight="1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</row>
    <row r="634" ht="15.75" customHeight="1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</row>
    <row r="635" ht="15.75" customHeight="1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</row>
    <row r="636" ht="15.75" customHeight="1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</row>
    <row r="637" ht="15.75" customHeight="1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</row>
    <row r="638" ht="15.75" customHeight="1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</row>
    <row r="639" ht="15.75" customHeight="1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</row>
    <row r="640" ht="15.75" customHeight="1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</row>
    <row r="641" ht="15.75" customHeight="1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</row>
    <row r="642" ht="15.75" customHeight="1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</row>
    <row r="643" ht="15.75" customHeight="1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</row>
    <row r="644" ht="15.75" customHeight="1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</row>
    <row r="645" ht="15.75" customHeight="1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</row>
    <row r="646" ht="15.75" customHeight="1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</row>
    <row r="647" ht="15.75" customHeight="1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</row>
    <row r="648" ht="15.75" customHeight="1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</row>
    <row r="649" ht="15.75" customHeight="1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</row>
    <row r="650" ht="15.75" customHeight="1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</row>
    <row r="651" ht="15.75" customHeight="1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</row>
    <row r="652" ht="15.75" customHeight="1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</row>
    <row r="653" ht="15.75" customHeight="1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</row>
    <row r="654" ht="15.75" customHeight="1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</row>
    <row r="655" ht="15.75" customHeight="1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</row>
    <row r="656" ht="15.75" customHeight="1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</row>
    <row r="657" ht="15.75" customHeight="1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</row>
    <row r="658" ht="15.75" customHeight="1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</row>
    <row r="659" ht="15.75" customHeight="1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</row>
    <row r="660" ht="15.75" customHeight="1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</row>
    <row r="661" ht="15.75" customHeight="1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</row>
    <row r="662" ht="15.75" customHeight="1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</row>
    <row r="663" ht="15.75" customHeight="1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</row>
    <row r="664" ht="15.75" customHeight="1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</row>
    <row r="665" ht="15.75" customHeight="1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</row>
    <row r="666" ht="15.75" customHeight="1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</row>
    <row r="667" ht="15.75" customHeight="1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</row>
    <row r="668" ht="15.75" customHeight="1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</row>
    <row r="669" ht="15.75" customHeight="1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</row>
    <row r="670" ht="15.75" customHeight="1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</row>
    <row r="671" ht="15.75" customHeight="1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</row>
    <row r="672" ht="15.75" customHeight="1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</row>
    <row r="673" ht="15.75" customHeight="1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</row>
    <row r="674" ht="15.75" customHeight="1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</row>
    <row r="675" ht="15.75" customHeight="1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</row>
    <row r="676" ht="15.75" customHeight="1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</row>
    <row r="677" ht="15.75" customHeight="1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</row>
    <row r="678" ht="15.75" customHeight="1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</row>
    <row r="679" ht="15.75" customHeight="1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</row>
    <row r="680" ht="15.75" customHeight="1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</row>
    <row r="681" ht="15.75" customHeight="1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</row>
    <row r="682" ht="15.75" customHeight="1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</row>
    <row r="683" ht="15.75" customHeight="1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</row>
    <row r="684" ht="15.75" customHeight="1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</row>
    <row r="685" ht="15.75" customHeight="1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</row>
    <row r="686" ht="15.75" customHeight="1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</row>
    <row r="687" ht="15.75" customHeight="1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</row>
    <row r="688" ht="15.75" customHeight="1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</row>
    <row r="689" ht="15.75" customHeight="1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</row>
    <row r="690" ht="15.75" customHeight="1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</row>
    <row r="691" ht="15.75" customHeight="1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</row>
    <row r="692" ht="15.75" customHeight="1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</row>
    <row r="693" ht="15.75" customHeight="1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</row>
    <row r="694" ht="15.75" customHeight="1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</row>
    <row r="695" ht="15.75" customHeight="1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</row>
    <row r="696" ht="15.75" customHeight="1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</row>
    <row r="697" ht="15.75" customHeight="1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</row>
    <row r="698" ht="15.75" customHeight="1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</row>
    <row r="699" ht="15.75" customHeight="1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</row>
    <row r="700" ht="15.75" customHeight="1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</row>
    <row r="701" ht="15.75" customHeight="1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</row>
    <row r="702" ht="15.75" customHeight="1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</row>
    <row r="703" ht="15.75" customHeight="1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</row>
    <row r="704" ht="15.75" customHeight="1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</row>
    <row r="705" ht="15.75" customHeight="1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</row>
    <row r="706" ht="15.75" customHeight="1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</row>
    <row r="707" ht="15.75" customHeight="1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</row>
    <row r="708" ht="15.75" customHeight="1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</row>
    <row r="709" ht="15.75" customHeight="1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</row>
    <row r="710" ht="15.75" customHeight="1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</row>
    <row r="711" ht="15.75" customHeight="1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</row>
    <row r="712" ht="15.75" customHeight="1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</row>
    <row r="713" ht="15.75" customHeight="1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</row>
    <row r="714" ht="15.75" customHeight="1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</row>
    <row r="715" ht="15.75" customHeight="1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</row>
    <row r="716" ht="15.75" customHeight="1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</row>
    <row r="717" ht="15.75" customHeight="1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</row>
    <row r="718" ht="15.75" customHeight="1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</row>
    <row r="719" ht="15.75" customHeight="1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</row>
    <row r="720" ht="15.75" customHeight="1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</row>
    <row r="721" ht="15.75" customHeight="1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</row>
    <row r="722" ht="15.75" customHeight="1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</row>
    <row r="723" ht="15.75" customHeight="1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</row>
    <row r="724" ht="15.75" customHeight="1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</row>
    <row r="725" ht="15.75" customHeight="1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</row>
    <row r="726" ht="15.75" customHeight="1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</row>
    <row r="727" ht="15.75" customHeight="1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</row>
    <row r="728" ht="15.75" customHeight="1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</row>
    <row r="729" ht="15.75" customHeight="1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</row>
    <row r="730" ht="15.75" customHeight="1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</row>
    <row r="731" ht="15.75" customHeight="1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</row>
    <row r="732" ht="15.75" customHeight="1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</row>
    <row r="733" ht="15.75" customHeight="1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</row>
    <row r="734" ht="15.75" customHeight="1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</row>
    <row r="735" ht="15.75" customHeight="1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</row>
    <row r="736" ht="15.75" customHeight="1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</row>
    <row r="737" ht="15.75" customHeight="1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</row>
    <row r="738" ht="15.75" customHeight="1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</row>
    <row r="739" ht="15.75" customHeight="1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</row>
    <row r="740" ht="15.75" customHeight="1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</row>
    <row r="741" ht="15.75" customHeight="1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</row>
    <row r="742" ht="15.75" customHeight="1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</row>
    <row r="743" ht="15.75" customHeight="1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</row>
    <row r="744" ht="15.75" customHeight="1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</row>
    <row r="745" ht="15.75" customHeight="1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</row>
    <row r="746" ht="15.75" customHeight="1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</row>
    <row r="747" ht="15.75" customHeight="1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</row>
    <row r="748" ht="15.75" customHeight="1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</row>
    <row r="749" ht="15.75" customHeight="1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</row>
    <row r="750" ht="15.75" customHeight="1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</row>
    <row r="751" ht="15.75" customHeight="1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</row>
    <row r="752" ht="15.75" customHeight="1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</row>
    <row r="753" ht="15.75" customHeight="1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</row>
    <row r="754" ht="15.75" customHeight="1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</row>
    <row r="755" ht="15.75" customHeight="1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</row>
    <row r="756" ht="15.75" customHeight="1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</row>
    <row r="757" ht="15.75" customHeight="1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</row>
    <row r="758" ht="15.75" customHeight="1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</row>
    <row r="759" ht="15.75" customHeight="1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</row>
    <row r="760" ht="15.75" customHeight="1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</row>
    <row r="761" ht="15.75" customHeight="1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</row>
    <row r="762" ht="15.75" customHeight="1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</row>
    <row r="763" ht="15.75" customHeight="1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</row>
    <row r="764" ht="15.75" customHeight="1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</row>
    <row r="765" ht="15.75" customHeight="1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</row>
    <row r="766" ht="15.75" customHeight="1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</row>
    <row r="767" ht="15.75" customHeight="1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</row>
    <row r="768" ht="15.75" customHeight="1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</row>
    <row r="769" ht="15.75" customHeight="1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</row>
    <row r="770" ht="15.75" customHeight="1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</row>
    <row r="771" ht="15.75" customHeight="1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</row>
    <row r="772" ht="15.75" customHeight="1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</row>
    <row r="773" ht="15.75" customHeight="1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</row>
    <row r="774" ht="15.75" customHeight="1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</row>
    <row r="775" ht="15.75" customHeight="1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</row>
    <row r="776" ht="15.75" customHeight="1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</row>
    <row r="777" ht="15.75" customHeight="1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</row>
    <row r="778" ht="15.75" customHeight="1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</row>
    <row r="779" ht="15.75" customHeight="1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</row>
    <row r="780" ht="15.75" customHeight="1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</row>
    <row r="781" ht="15.75" customHeight="1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</row>
    <row r="782" ht="15.75" customHeight="1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</row>
    <row r="783" ht="15.75" customHeight="1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</row>
    <row r="784" ht="15.75" customHeight="1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</row>
    <row r="785" ht="15.75" customHeight="1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</row>
    <row r="786" ht="15.75" customHeight="1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</row>
    <row r="787" ht="15.75" customHeight="1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</row>
    <row r="788" ht="15.75" customHeight="1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</row>
    <row r="789" ht="15.75" customHeight="1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</row>
    <row r="790" ht="15.75" customHeight="1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</row>
    <row r="791" ht="15.75" customHeight="1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</row>
    <row r="792" ht="15.75" customHeight="1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</row>
    <row r="793" ht="15.75" customHeight="1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</row>
    <row r="794" ht="15.75" customHeight="1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</row>
    <row r="795" ht="15.75" customHeight="1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</row>
    <row r="796" ht="15.75" customHeight="1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</row>
    <row r="797" ht="15.75" customHeight="1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</row>
    <row r="798" ht="15.75" customHeight="1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</row>
    <row r="799" ht="15.75" customHeight="1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</row>
    <row r="800" ht="15.75" customHeight="1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</row>
    <row r="801" ht="15.75" customHeight="1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</row>
    <row r="802" ht="15.75" customHeight="1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</row>
    <row r="803" ht="15.75" customHeight="1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</row>
    <row r="804" ht="15.75" customHeight="1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</row>
    <row r="805" ht="15.75" customHeight="1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</row>
    <row r="806" ht="15.75" customHeight="1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</row>
    <row r="807" ht="15.75" customHeight="1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</row>
    <row r="808" ht="15.75" customHeight="1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</row>
    <row r="809" ht="15.75" customHeight="1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</row>
    <row r="810" ht="15.75" customHeight="1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</row>
    <row r="811" ht="15.75" customHeight="1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</row>
    <row r="812" ht="15.75" customHeight="1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</row>
    <row r="813" ht="15.75" customHeight="1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</row>
    <row r="814" ht="15.75" customHeight="1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</row>
    <row r="815" ht="15.75" customHeight="1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</row>
    <row r="816" ht="15.75" customHeight="1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</row>
    <row r="817" ht="15.75" customHeight="1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</row>
    <row r="818" ht="15.75" customHeight="1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</row>
    <row r="819" ht="15.75" customHeight="1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</row>
    <row r="820" ht="15.75" customHeight="1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</row>
    <row r="821" ht="15.75" customHeight="1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</row>
    <row r="822" ht="15.75" customHeight="1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</row>
    <row r="823" ht="15.75" customHeight="1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</row>
    <row r="824" ht="15.75" customHeight="1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</row>
    <row r="825" ht="15.75" customHeight="1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</row>
    <row r="826" ht="15.75" customHeight="1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</row>
    <row r="827" ht="15.75" customHeight="1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</row>
    <row r="828" ht="15.75" customHeight="1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</row>
    <row r="829" ht="15.75" customHeight="1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</row>
    <row r="830" ht="15.75" customHeight="1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</row>
    <row r="831" ht="15.75" customHeight="1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</row>
    <row r="832" ht="15.75" customHeight="1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</row>
    <row r="833" ht="15.75" customHeight="1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</row>
    <row r="834" ht="15.75" customHeight="1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</row>
    <row r="835" ht="15.75" customHeight="1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</row>
    <row r="836" ht="15.75" customHeight="1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</row>
    <row r="837" ht="15.75" customHeight="1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</row>
    <row r="838" ht="15.75" customHeight="1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</row>
    <row r="839" ht="15.75" customHeight="1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</row>
    <row r="840" ht="15.75" customHeight="1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</row>
    <row r="841" ht="15.75" customHeight="1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</row>
    <row r="842" ht="15.75" customHeight="1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</row>
    <row r="843" ht="15.75" customHeight="1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</row>
    <row r="844" ht="15.75" customHeight="1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</row>
    <row r="845" ht="15.75" customHeight="1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</row>
    <row r="846" ht="15.75" customHeight="1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</row>
    <row r="847" ht="15.75" customHeight="1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</row>
    <row r="848" ht="15.75" customHeight="1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</row>
    <row r="849" ht="15.75" customHeight="1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</row>
    <row r="850" ht="15.75" customHeight="1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</row>
    <row r="851" ht="15.75" customHeight="1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</row>
    <row r="852" ht="15.75" customHeight="1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</row>
    <row r="853" ht="15.75" customHeight="1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</row>
    <row r="854" ht="15.75" customHeight="1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</row>
    <row r="855" ht="15.75" customHeight="1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</row>
    <row r="856" ht="15.75" customHeight="1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</row>
    <row r="857" ht="15.75" customHeight="1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</row>
    <row r="858" ht="15.75" customHeight="1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</row>
    <row r="859" ht="15.75" customHeight="1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</row>
    <row r="860" ht="15.75" customHeight="1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</row>
    <row r="861" ht="15.75" customHeight="1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</row>
    <row r="862" ht="15.75" customHeight="1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</row>
    <row r="863" ht="15.75" customHeight="1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</row>
    <row r="864" ht="15.75" customHeight="1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</row>
    <row r="865" ht="15.75" customHeight="1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</row>
    <row r="866" ht="15.75" customHeight="1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</row>
    <row r="867" ht="15.75" customHeight="1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</row>
    <row r="868" ht="15.75" customHeight="1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</row>
    <row r="869" ht="15.75" customHeight="1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</row>
    <row r="870" ht="15.75" customHeight="1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</row>
    <row r="871" ht="15.75" customHeight="1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</row>
    <row r="872" ht="15.75" customHeight="1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</row>
    <row r="873" ht="15.75" customHeight="1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</row>
    <row r="874" ht="15.75" customHeight="1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</row>
    <row r="875" ht="15.75" customHeight="1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</row>
    <row r="876" ht="15.75" customHeight="1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</row>
    <row r="877" ht="15.75" customHeight="1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</row>
    <row r="878" ht="15.75" customHeight="1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</row>
    <row r="879" ht="15.75" customHeight="1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</row>
    <row r="880" ht="15.75" customHeight="1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</row>
    <row r="881" ht="15.75" customHeight="1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</row>
    <row r="882" ht="15.75" customHeight="1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</row>
    <row r="883" ht="15.75" customHeight="1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</row>
    <row r="884" ht="15.75" customHeight="1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</row>
    <row r="885" ht="15.75" customHeight="1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</row>
    <row r="886" ht="15.75" customHeight="1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</row>
    <row r="887" ht="15.75" customHeight="1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</row>
    <row r="888" ht="15.75" customHeight="1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</row>
    <row r="889" ht="15.75" customHeight="1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</row>
    <row r="890" ht="15.75" customHeight="1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</row>
    <row r="891" ht="15.75" customHeight="1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</row>
    <row r="892" ht="15.75" customHeight="1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</row>
    <row r="893" ht="15.75" customHeight="1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</row>
    <row r="894" ht="15.75" customHeight="1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</row>
    <row r="895" ht="15.75" customHeight="1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</row>
    <row r="896" ht="15.75" customHeight="1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</row>
    <row r="897" ht="15.75" customHeight="1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</row>
    <row r="898" ht="15.75" customHeight="1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</row>
    <row r="899" ht="15.75" customHeight="1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</row>
    <row r="900" ht="15.75" customHeight="1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</row>
    <row r="901" ht="15.75" customHeight="1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</row>
    <row r="902" ht="15.75" customHeight="1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</row>
    <row r="903" ht="15.75" customHeight="1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</row>
    <row r="904" ht="15.75" customHeight="1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</row>
    <row r="905" ht="15.75" customHeight="1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</row>
    <row r="906" ht="15.75" customHeight="1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</row>
    <row r="907" ht="15.75" customHeight="1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</row>
    <row r="908" ht="15.75" customHeight="1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</row>
    <row r="909" ht="15.75" customHeight="1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</row>
    <row r="910" ht="15.75" customHeight="1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</row>
    <row r="911" ht="15.75" customHeight="1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</row>
    <row r="912" ht="15.75" customHeight="1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</row>
    <row r="913" ht="15.75" customHeight="1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</row>
    <row r="914" ht="15.75" customHeight="1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</row>
    <row r="915" ht="15.75" customHeight="1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</row>
    <row r="916" ht="15.75" customHeight="1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</row>
    <row r="917" ht="15.75" customHeight="1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</row>
    <row r="918" ht="15.75" customHeight="1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</row>
    <row r="919" ht="15.75" customHeight="1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</row>
    <row r="920" ht="15.75" customHeight="1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</row>
    <row r="921" ht="15.75" customHeight="1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</row>
    <row r="922" ht="15.75" customHeight="1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</row>
    <row r="923" ht="15.75" customHeight="1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</row>
    <row r="924" ht="15.75" customHeight="1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</row>
    <row r="925" ht="15.75" customHeight="1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</row>
    <row r="926" ht="15.75" customHeight="1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</row>
    <row r="927" ht="15.75" customHeight="1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</row>
    <row r="928" ht="15.75" customHeight="1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</row>
    <row r="929" ht="15.75" customHeight="1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</row>
    <row r="930" ht="15.75" customHeight="1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</row>
    <row r="931" ht="15.75" customHeight="1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</row>
    <row r="932" ht="15.75" customHeight="1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</row>
    <row r="933" ht="15.75" customHeight="1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</row>
    <row r="934" ht="15.75" customHeight="1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</row>
    <row r="935" ht="15.75" customHeight="1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</row>
    <row r="936" ht="15.75" customHeight="1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</row>
    <row r="937" ht="15.75" customHeight="1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</row>
    <row r="938" ht="15.75" customHeight="1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</row>
    <row r="939" ht="15.75" customHeight="1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</row>
    <row r="940" ht="15.75" customHeight="1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</row>
    <row r="941" ht="15.75" customHeight="1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</row>
    <row r="942" ht="15.75" customHeight="1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</row>
    <row r="943" ht="15.75" customHeight="1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</row>
    <row r="944" ht="15.75" customHeight="1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</row>
    <row r="945" ht="15.75" customHeight="1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</row>
    <row r="946" ht="15.75" customHeight="1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</row>
    <row r="947" ht="15.75" customHeight="1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</row>
    <row r="948" ht="15.75" customHeight="1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</row>
    <row r="949" ht="15.75" customHeight="1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</row>
    <row r="950" ht="15.75" customHeight="1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</row>
    <row r="951" ht="15.75" customHeight="1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</row>
    <row r="952" ht="15.75" customHeight="1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</row>
    <row r="953" ht="15.75" customHeight="1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</row>
    <row r="954" ht="15.75" customHeight="1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</row>
    <row r="955" ht="15.75" customHeight="1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</row>
    <row r="956" ht="15.75" customHeight="1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</row>
    <row r="957" ht="15.75" customHeight="1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</row>
    <row r="958" ht="15.75" customHeight="1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</row>
    <row r="959" ht="15.75" customHeight="1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</row>
    <row r="960" ht="15.75" customHeight="1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</row>
    <row r="961" ht="15.75" customHeight="1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</row>
    <row r="962" ht="15.75" customHeight="1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</row>
    <row r="963" ht="15.75" customHeight="1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</row>
    <row r="964" ht="15.75" customHeight="1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</row>
    <row r="965" ht="15.75" customHeight="1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</row>
    <row r="966" ht="15.75" customHeight="1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</row>
    <row r="967" ht="15.75" customHeight="1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</row>
    <row r="968" ht="15.75" customHeight="1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</row>
    <row r="969" ht="15.75" customHeight="1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</row>
    <row r="970" ht="15.75" customHeight="1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</row>
    <row r="971" ht="15.75" customHeight="1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</row>
    <row r="972" ht="15.75" customHeight="1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</row>
    <row r="973" ht="15.75" customHeight="1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</row>
    <row r="974" ht="15.75" customHeight="1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</row>
    <row r="975" ht="15.75" customHeight="1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</row>
    <row r="976" ht="15.75" customHeight="1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</row>
    <row r="977" ht="15.75" customHeight="1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</row>
    <row r="978" ht="15.75" customHeight="1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</row>
    <row r="979" ht="15.75" customHeight="1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</row>
    <row r="980" ht="15.75" customHeight="1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</row>
    <row r="981" ht="15.75" customHeight="1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</row>
    <row r="982" ht="15.75" customHeight="1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</row>
    <row r="983" ht="15.75" customHeight="1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</row>
    <row r="984" ht="15.75" customHeight="1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</row>
    <row r="985" ht="15.75" customHeight="1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</row>
    <row r="986" ht="15.75" customHeight="1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</row>
    <row r="987" ht="15.75" customHeight="1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</row>
    <row r="988" ht="15.75" customHeight="1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</row>
    <row r="989" ht="15.75" customHeight="1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</row>
    <row r="990" ht="15.75" customHeight="1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</row>
    <row r="991" ht="15.75" customHeight="1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</row>
    <row r="992" ht="15.75" customHeight="1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</row>
    <row r="993" ht="15.75" customHeight="1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</row>
    <row r="994" ht="15.75" customHeight="1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</row>
    <row r="995" ht="15.75" customHeight="1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</row>
    <row r="996" ht="15.75" customHeight="1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</row>
    <row r="997" ht="15.75" customHeight="1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</row>
    <row r="998" ht="15.75" customHeight="1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</row>
    <row r="999" ht="15.75" customHeight="1">
      <c r="A999" s="4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</row>
    <row r="1000" ht="15.75" customHeight="1">
      <c r="A1000" s="4"/>
      <c r="B1000" s="4"/>
      <c r="C1000" s="4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</row>
  </sheetData>
  <mergeCells count="8">
    <mergeCell ref="A1:I1"/>
    <mergeCell ref="K1:M1"/>
    <mergeCell ref="A18:I18"/>
    <mergeCell ref="K21:M21"/>
    <mergeCell ref="K22:M23"/>
    <mergeCell ref="A31:I31"/>
    <mergeCell ref="G32:I32"/>
    <mergeCell ref="A41:E41"/>
  </mergeCells>
  <conditionalFormatting sqref="E3:E17 E19:E29 E33:E40 G3:G17 G19:G29 I3:I17 I19:I29">
    <cfRule type="cellIs" dxfId="0" priority="1" operator="equal">
      <formula>"Khai Anh"</formula>
    </cfRule>
  </conditionalFormatting>
  <conditionalFormatting sqref="E3:E17 E19:E29 E33:E40 G3:G17 G19:G29 I3:I17 I19:I29">
    <cfRule type="cellIs" dxfId="1" priority="2" operator="equal">
      <formula>"Kim Bàng"</formula>
    </cfRule>
  </conditionalFormatting>
  <conditionalFormatting sqref="E3:E17 E19:E29 E33:E40 G3:G17 G19:G29 I3:I17 I19:I29">
    <cfRule type="cellIs" dxfId="2" priority="3" operator="equal">
      <formula>"Vưu Đức Phát"</formula>
    </cfRule>
  </conditionalFormatting>
  <conditionalFormatting sqref="E3:E17 E19:E29 E33:E40 G3:G17 G19:G29 I3:I17 I19:I29">
    <cfRule type="cellIs" dxfId="3" priority="4" operator="equal">
      <formula>"Phương Trang"</formula>
    </cfRule>
  </conditionalFormatting>
  <conditionalFormatting sqref="E3:E17 E19:E29 E33:E40 G3:G17 G19:G29 I3:I17 I19:I29">
    <cfRule type="cellIs" dxfId="4" priority="5" operator="equal">
      <formula>"Lúa Vàng"</formula>
    </cfRule>
  </conditionalFormatting>
  <conditionalFormatting sqref="E3:E17 E19:E29 E33:E40 G3:G17 G19:G29 I3:I17 I19:I29">
    <cfRule type="cellIs" dxfId="5" priority="6" operator="equal">
      <formula>"Hồng Nga"</formula>
    </cfRule>
  </conditionalFormatting>
  <conditionalFormatting sqref="E3:E17 E19:E29 E33:E40 G3:G17 G19:G29 I3:I17 I19:I29">
    <cfRule type="cellIs" dxfId="6" priority="7" operator="equal">
      <formula>"Thuận An"</formula>
    </cfRule>
  </conditionalFormatting>
  <conditionalFormatting sqref="E3:E17 E19:E29 E33:E40 G3:G17 G19:G29 I3:I17 I19:I29">
    <cfRule type="cellIs" dxfId="7" priority="8" operator="equal">
      <formula>"SIM"</formula>
    </cfRule>
  </conditionalFormatting>
  <conditionalFormatting sqref="E3:E17 E19:E29 E33:E40 G3:G17 G19:G29 I3:I17 I19:I29">
    <cfRule type="cellIs" dxfId="8" priority="9" operator="equal">
      <formula>"THẢO AN"</formula>
    </cfRule>
  </conditionalFormatting>
  <conditionalFormatting sqref="E3:E17 E19:E29 E33:E40 G3:G17 G19:G29 I3:I17 I19:I29">
    <cfRule type="cellIs" dxfId="9" priority="10" operator="equal">
      <formula>"Emivest"</formula>
    </cfRule>
  </conditionalFormatting>
  <conditionalFormatting sqref="E3:E17 E19:E29 E33:E40 G3:G17 G19:G29 I3:I17 I19:I29">
    <cfRule type="cellIs" dxfId="10" priority="11" operator="equal">
      <formula>"LTP"</formula>
    </cfRule>
  </conditionalFormatting>
  <conditionalFormatting sqref="E3:E17 E19:E29 E33:E40 G3:G17 G19:G29 I3:I17 I19:I29">
    <cfRule type="cellIs" dxfId="11" priority="12" operator="equal">
      <formula>"RICO"</formula>
    </cfRule>
  </conditionalFormatting>
  <conditionalFormatting sqref="E3:E17 E19:E29 E33:E40 G3:G17 G19:G29 I3:I17 I19:I29">
    <cfRule type="cellIs" dxfId="12" priority="13" operator="equal">
      <formula>"Nhất Thành"</formula>
    </cfRule>
  </conditionalFormatting>
  <conditionalFormatting sqref="E3:E17 E19:E29 E33:E40 G3:G17 G19:G29 I3:I17 I19:I29">
    <cfRule type="cellIs" dxfId="13" priority="14" operator="equal">
      <formula>"Hoàng Mạnh Thắng"</formula>
    </cfRule>
  </conditionalFormatting>
  <conditionalFormatting sqref="E3:E17 E19:E29 E33:E40 G3:G17 G19:G29 I3:I17 I19:I29">
    <cfRule type="cellIs" dxfId="14" priority="15" operator="equal">
      <formula>"TRANSIN"</formula>
    </cfRule>
  </conditionalFormatting>
  <conditionalFormatting sqref="E3:E17 E19:E29 E33:E40 G3:G17 G19:G29 I3:I17 I19:I29">
    <cfRule type="cellIs" dxfId="15" priority="16" operator="equal">
      <formula>"HDVL"</formula>
    </cfRule>
  </conditionalFormatting>
  <conditionalFormatting sqref="E3:E17 E19:E29 E33:E40 G3:G17 G19:G29 I3:I17 I19:I29">
    <cfRule type="cellIs" dxfId="16" priority="17" operator="equal">
      <formula>"TRỐNG LỊCH"</formula>
    </cfRule>
  </conditionalFormatting>
  <conditionalFormatting sqref="E3:E17 E19:E29 E33:E40 G3:G17 G19:G29 I3:I17 I19:I29">
    <cfRule type="cellIs" dxfId="0" priority="18" operator="equal">
      <formula>"CHUYỂN ĐIỂM"</formula>
    </cfRule>
  </conditionalFormatting>
  <conditionalFormatting sqref="E3:E17 E19:E29 E33:E40 G3:G17 G19:G29 I3:I17 I19:I29">
    <cfRule type="cellIs" dxfId="17" priority="19" operator="equal">
      <formula>"RỚT NHÀ MÁY"</formula>
    </cfRule>
  </conditionalFormatting>
  <conditionalFormatting sqref="E3:E17 E19:E29 E33:E40 G3:G17 G19:G29 I3:I17 I19:I29">
    <cfRule type="cellIs" dxfId="18" priority="20" operator="equal">
      <formula>"TÀI XẾ NGHỈ"</formula>
    </cfRule>
  </conditionalFormatting>
  <dataValidations>
    <dataValidation type="list" allowBlank="1" sqref="E3:E17 G3:G17 I3:I17 E19:E29 G19:G29 I19:I29 E33:E40">
      <formula1>'DANH MỤC'!$F$2:$F$22</formula1>
    </dataValidation>
    <dataValidation type="list" allowBlank="1" sqref="B33:B40">
      <formula1>'DANH MỤC'!$J$2:$J$16</formula1>
    </dataValidation>
    <dataValidation type="list" allowBlank="1" sqref="D3:D17 F3:F17 H3:H17 D19:D29 F19:F29 H19:H29 D33:D40">
      <formula1>'DANH MỤC'!$H$2:$H$9</formula1>
    </dataValidation>
  </dataValidations>
  <printOptions/>
  <pageMargins bottom="0.2" footer="0.0" header="0.0" left="0.2" right="0.2" top="0.2"/>
  <pageSetup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showGridLines="0" workbookViewId="0">
      <pane ySplit="2.0" topLeftCell="A3" activePane="bottomLeft" state="frozen"/>
      <selection activeCell="B4" sqref="B4" pane="bottomLeft"/>
    </sheetView>
  </sheetViews>
  <sheetFormatPr customHeight="1" defaultColWidth="14.43" defaultRowHeight="15.0"/>
  <cols>
    <col customWidth="1" min="1" max="1" width="4.43"/>
    <col customWidth="1" min="2" max="2" width="12.0"/>
    <col customWidth="1" min="3" max="3" width="45.0"/>
    <col customWidth="1" min="4" max="4" width="9.0"/>
    <col customWidth="1" min="5" max="5" width="16.0"/>
    <col customWidth="1" min="6" max="6" width="9.0"/>
    <col customWidth="1" min="7" max="7" width="13.0"/>
    <col customWidth="1" min="8" max="9" width="0.43"/>
    <col customWidth="1" min="10" max="10" width="2.0"/>
    <col customWidth="1" min="11" max="11" width="18.0"/>
    <col customWidth="1" min="12" max="12" width="7.0"/>
    <col customWidth="1" min="13" max="13" width="6.0"/>
    <col customWidth="1" hidden="1" min="14" max="14" width="13.0"/>
    <col customWidth="1" min="15" max="15" width="13.0"/>
    <col customWidth="1" min="16" max="16" width="6.0"/>
    <col customWidth="1" min="17" max="26" width="8.71"/>
  </cols>
  <sheetData>
    <row r="1" ht="25.5" customHeight="1">
      <c r="A1" s="1" t="s">
        <v>121</v>
      </c>
      <c r="B1" s="2"/>
      <c r="C1" s="2"/>
      <c r="D1" s="2"/>
      <c r="E1" s="2"/>
      <c r="F1" s="2"/>
      <c r="G1" s="2"/>
      <c r="H1" s="2"/>
      <c r="I1" s="3"/>
      <c r="J1" s="4"/>
      <c r="K1" s="5" t="s">
        <v>3</v>
      </c>
      <c r="L1" s="2"/>
      <c r="M1" s="3"/>
      <c r="N1" s="4"/>
      <c r="O1" s="6" t="s">
        <v>4</v>
      </c>
      <c r="P1" s="6" t="s">
        <v>5</v>
      </c>
      <c r="Q1" s="7"/>
      <c r="R1" s="4"/>
      <c r="S1" s="4"/>
      <c r="T1" s="4"/>
      <c r="U1" s="4"/>
      <c r="V1" s="4"/>
      <c r="W1" s="4"/>
      <c r="X1" s="4"/>
      <c r="Y1" s="4"/>
      <c r="Z1" s="4"/>
    </row>
    <row r="2" ht="18.0" customHeight="1">
      <c r="A2" s="8" t="s">
        <v>6</v>
      </c>
      <c r="B2" s="8" t="s">
        <v>7</v>
      </c>
      <c r="C2" s="8" t="s">
        <v>8</v>
      </c>
      <c r="D2" s="8" t="s">
        <v>9</v>
      </c>
      <c r="E2" s="8" t="s">
        <v>10</v>
      </c>
      <c r="F2" s="8" t="s">
        <v>11</v>
      </c>
      <c r="G2" s="8" t="s">
        <v>12</v>
      </c>
      <c r="H2" s="8" t="s">
        <v>13</v>
      </c>
      <c r="I2" s="8" t="s">
        <v>14</v>
      </c>
      <c r="J2" s="4"/>
      <c r="K2" s="9" t="s">
        <v>15</v>
      </c>
      <c r="L2" s="9" t="s">
        <v>16</v>
      </c>
      <c r="M2" s="9" t="s">
        <v>17</v>
      </c>
      <c r="N2" s="4"/>
      <c r="O2" s="10" t="s">
        <v>18</v>
      </c>
      <c r="P2" s="10">
        <f>SUM(L3:L18)</f>
        <v>17</v>
      </c>
      <c r="Q2" s="11"/>
      <c r="R2" s="4"/>
      <c r="S2" s="4"/>
      <c r="T2" s="4"/>
      <c r="U2" s="4"/>
      <c r="V2" s="4"/>
      <c r="W2" s="4"/>
      <c r="X2" s="4"/>
      <c r="Y2" s="4"/>
      <c r="Z2" s="4"/>
    </row>
    <row r="3" ht="36.0" customHeight="1">
      <c r="A3" s="12">
        <v>1.0</v>
      </c>
      <c r="B3" s="13" t="s">
        <v>19</v>
      </c>
      <c r="C3" s="12" t="s">
        <v>123</v>
      </c>
      <c r="D3" s="14"/>
      <c r="E3" s="34"/>
      <c r="F3" s="14"/>
      <c r="G3" s="13"/>
      <c r="H3" s="14"/>
      <c r="I3" s="13"/>
      <c r="J3" s="4"/>
      <c r="K3" s="16" t="s">
        <v>25</v>
      </c>
      <c r="L3" s="13">
        <f t="shared" ref="L3:L19" si="1">COUNTIF($E$3:$E$17,K3)+COUNTIF($G$3:$G$17,K3)+COUNTIF($I$3:$I$17,K3)+COUNTIF($E$19:$E$29,K3)+COUNTIF($G$19:$G$29,K3)+COUNTIF($I$19:$I$29,K3)</f>
        <v>4</v>
      </c>
      <c r="M3" s="17">
        <f t="shared" ref="M3:M19" si="2">IF($K$22=0,"",L3/$K$22)</f>
        <v>0.2352941176</v>
      </c>
      <c r="N3" s="18">
        <f t="array" ref="N3">IF(SUMPRODUCT(COUNTIF(E3,'DANH MỤC'!$B$2:$B$17))+SUMPRODUCT(COUNTIF(G3,'DANH MỤC'!$B$2:$B$17))+SUMPRODUCT(COUNTIF(I3,'DANH MỤC'!$B$2:$B$17))&gt;=1,1,0)</f>
        <v>0</v>
      </c>
      <c r="O3" s="10" t="s">
        <v>26</v>
      </c>
      <c r="P3" s="10">
        <f>COUNTIF($E$3:$E$17,"TRỐNG LỊCH")+COUNTIF($G$3:$G$17,"TRỐNG LỊCH")+COUNTIF($I$3:$I$17,"TRỐNG LỊCH")+COUNTIF($E$19:$E$29,"TRỐNG LỊCH")+COUNTIF($G$19:$G$29,"TRỐNG LỊCH")+COUNTIF($I$19:$I$29,"TRỐNG LỊCH")</f>
        <v>1</v>
      </c>
      <c r="Q3" s="11"/>
      <c r="R3" s="4"/>
      <c r="S3" s="4"/>
      <c r="T3" s="4"/>
      <c r="U3" s="4"/>
      <c r="V3" s="4"/>
      <c r="W3" s="4"/>
      <c r="X3" s="4"/>
      <c r="Y3" s="4"/>
      <c r="Z3" s="4"/>
    </row>
    <row r="4" ht="36.0" customHeight="1">
      <c r="A4" s="19">
        <v>2.0</v>
      </c>
      <c r="B4" s="20" t="s">
        <v>27</v>
      </c>
      <c r="C4" s="19" t="s">
        <v>124</v>
      </c>
      <c r="D4" s="14" t="s">
        <v>125</v>
      </c>
      <c r="E4" s="20" t="s">
        <v>25</v>
      </c>
      <c r="F4" s="14"/>
      <c r="G4" s="20"/>
      <c r="H4" s="14"/>
      <c r="I4" s="20"/>
      <c r="J4" s="4"/>
      <c r="K4" s="22" t="s">
        <v>31</v>
      </c>
      <c r="L4" s="20">
        <f t="shared" si="1"/>
        <v>0</v>
      </c>
      <c r="M4" s="23">
        <f t="shared" si="2"/>
        <v>0</v>
      </c>
      <c r="N4" s="18">
        <f t="array" ref="N4">IF(SUMPRODUCT(COUNTIF(E4,'DANH MỤC'!$B$2:$B$17))+SUMPRODUCT(COUNTIF(G4,'DANH MỤC'!$B$2:$B$17))+SUMPRODUCT(COUNTIF(I4,'DANH MỤC'!$B$2:$B$17))&gt;=1,1,0)</f>
        <v>1</v>
      </c>
      <c r="O4" s="10" t="s">
        <v>34</v>
      </c>
      <c r="P4" s="10">
        <f>COUNTIF($E$3:$E$17,"CHUYỂN ĐIỂM")+COUNTIF($G$3:$G$17,"CHUYỂN ĐIỂM")+COUNTIF($I$3:$I$17,"CHUYỂN ĐIỂM")+COUNTIF($E$19:$E$29,"CHUYỂN ĐIỂM")+COUNTIF($G$19:$G$29,"CHUYỂN ĐIỂM")+COUNTIF($I$19:$I$29,"CHUYỂN ĐIỂM")</f>
        <v>0</v>
      </c>
      <c r="Q4" s="11"/>
      <c r="R4" s="4"/>
      <c r="S4" s="4"/>
      <c r="T4" s="4"/>
      <c r="U4" s="4"/>
      <c r="V4" s="4"/>
      <c r="W4" s="4"/>
      <c r="X4" s="4"/>
      <c r="Y4" s="4"/>
      <c r="Z4" s="4"/>
    </row>
    <row r="5" ht="36.0" customHeight="1">
      <c r="A5" s="12">
        <v>3.0</v>
      </c>
      <c r="B5" s="13" t="s">
        <v>35</v>
      </c>
      <c r="C5" s="12" t="s">
        <v>88</v>
      </c>
      <c r="D5" s="15" t="s">
        <v>22</v>
      </c>
      <c r="E5" s="13" t="s">
        <v>24</v>
      </c>
      <c r="F5" s="14"/>
      <c r="G5" s="13"/>
      <c r="H5" s="14"/>
      <c r="I5" s="13"/>
      <c r="J5" s="4"/>
      <c r="K5" s="16" t="s">
        <v>39</v>
      </c>
      <c r="L5" s="13">
        <f t="shared" si="1"/>
        <v>0</v>
      </c>
      <c r="M5" s="17">
        <f t="shared" si="2"/>
        <v>0</v>
      </c>
      <c r="N5" s="18">
        <f t="array" ref="N5">IF(SUMPRODUCT(COUNTIF(E5,'DANH MỤC'!$B$2:$B$17))+SUMPRODUCT(COUNTIF(G5,'DANH MỤC'!$B$2:$B$17))+SUMPRODUCT(COUNTIF(I5,'DANH MỤC'!$B$2:$B$17))&gt;=1,1,0)</f>
        <v>1</v>
      </c>
      <c r="O5" s="10" t="s">
        <v>40</v>
      </c>
      <c r="P5" s="10">
        <f>COUNTIF($E$3:$E$17,"RỚT NHÀ MÁY")+COUNTIF($G$3:$G$17,"RỚT NHÀ MÁY")+COUNTIF($I$3:$I$17,"RỚT NHÀ MÁY")+COUNTIF($E$19:$E$29,"RỚT NHÀ MÁY")+COUNTIF($G$19:$G$29,"RỚT NHÀ MÁY")+COUNTIF($I$19:$I$29,"RỚT NHÀ MÁY")</f>
        <v>0</v>
      </c>
      <c r="Q5" s="11"/>
      <c r="R5" s="4"/>
      <c r="S5" s="4"/>
      <c r="T5" s="4"/>
      <c r="U5" s="4"/>
      <c r="V5" s="4"/>
      <c r="W5" s="4"/>
      <c r="X5" s="4"/>
      <c r="Y5" s="4"/>
      <c r="Z5" s="4"/>
    </row>
    <row r="6" ht="36.0" customHeight="1">
      <c r="A6" s="19">
        <v>4.0</v>
      </c>
      <c r="B6" s="20" t="s">
        <v>41</v>
      </c>
      <c r="C6" s="19" t="s">
        <v>88</v>
      </c>
      <c r="D6" s="15" t="s">
        <v>22</v>
      </c>
      <c r="E6" s="20" t="s">
        <v>24</v>
      </c>
      <c r="F6" s="14"/>
      <c r="G6" s="20"/>
      <c r="H6" s="14"/>
      <c r="I6" s="20"/>
      <c r="J6" s="4"/>
      <c r="K6" s="22" t="s">
        <v>42</v>
      </c>
      <c r="L6" s="20">
        <f t="shared" si="1"/>
        <v>0</v>
      </c>
      <c r="M6" s="23">
        <f t="shared" si="2"/>
        <v>0</v>
      </c>
      <c r="N6" s="18">
        <f t="array" ref="N6">IF(SUMPRODUCT(COUNTIF(E6,'DANH MỤC'!$B$2:$B$17))+SUMPRODUCT(COUNTIF(G6,'DANH MỤC'!$B$2:$B$17))+SUMPRODUCT(COUNTIF(I6,'DANH MỤC'!$B$2:$B$17))&gt;=1,1,0)</f>
        <v>1</v>
      </c>
      <c r="O6" s="10" t="s">
        <v>43</v>
      </c>
      <c r="P6" s="10">
        <f>COUNTIF($E$3:$E$17,"TÀI XẾ NGHỈ")+COUNTIF($G$3:$G$17,"TÀI XẾ NGHỈ")+COUNTIF($I$3:$I$17,"TÀI XẾ NGHỈ")+COUNTIF($E$19:$E$29,"TÀI XẾ NGHỈ")+COUNTIF($G$19:$G$29,"TÀI XẾ NGHỈ")+COUNTIF($I$19:$I$29,"TÀI XẾ NGHỈ")</f>
        <v>3</v>
      </c>
      <c r="Q6" s="11"/>
      <c r="R6" s="4"/>
      <c r="S6" s="4"/>
      <c r="T6" s="4"/>
      <c r="U6" s="4"/>
      <c r="V6" s="4"/>
      <c r="W6" s="4"/>
      <c r="X6" s="4"/>
      <c r="Y6" s="4"/>
      <c r="Z6" s="4"/>
    </row>
    <row r="7" ht="36.0" customHeight="1">
      <c r="A7" s="12">
        <v>5.0</v>
      </c>
      <c r="B7" s="13" t="s">
        <v>44</v>
      </c>
      <c r="C7" s="12" t="s">
        <v>128</v>
      </c>
      <c r="D7" s="14" t="s">
        <v>22</v>
      </c>
      <c r="E7" s="13" t="s">
        <v>30</v>
      </c>
      <c r="F7" s="14"/>
      <c r="G7" s="13"/>
      <c r="H7" s="14"/>
      <c r="I7" s="13"/>
      <c r="J7" s="4"/>
      <c r="K7" s="16" t="s">
        <v>23</v>
      </c>
      <c r="L7" s="13">
        <f t="shared" si="1"/>
        <v>1</v>
      </c>
      <c r="M7" s="17">
        <f t="shared" si="2"/>
        <v>0.05882352941</v>
      </c>
      <c r="N7" s="18">
        <f t="array" ref="N7">IF(SUMPRODUCT(COUNTIF(E7,'DANH MỤC'!$B$2:$B$17))+SUMPRODUCT(COUNTIF(G7,'DANH MỤC'!$B$2:$B$17))+SUMPRODUCT(COUNTIF(I7,'DANH MỤC'!$B$2:$B$17))&gt;=1,1,0)</f>
        <v>1</v>
      </c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 ht="36.0" customHeight="1">
      <c r="A8" s="19">
        <v>6.0</v>
      </c>
      <c r="B8" s="20" t="s">
        <v>48</v>
      </c>
      <c r="C8" s="19" t="s">
        <v>88</v>
      </c>
      <c r="D8" s="15" t="s">
        <v>22</v>
      </c>
      <c r="E8" s="20" t="s">
        <v>24</v>
      </c>
      <c r="F8" s="14"/>
      <c r="G8" s="20"/>
      <c r="H8" s="14"/>
      <c r="I8" s="20"/>
      <c r="J8" s="4"/>
      <c r="K8" s="22" t="s">
        <v>51</v>
      </c>
      <c r="L8" s="20">
        <f t="shared" si="1"/>
        <v>0</v>
      </c>
      <c r="M8" s="23">
        <f t="shared" si="2"/>
        <v>0</v>
      </c>
      <c r="N8" s="18">
        <f t="array" ref="N8">IF(SUMPRODUCT(COUNTIF(E8,'DANH MỤC'!$B$2:$B$17))+SUMPRODUCT(COUNTIF(G8,'DANH MỤC'!$B$2:$B$17))+SUMPRODUCT(COUNTIF(I8,'DANH MỤC'!$B$2:$B$17))&gt;=1,1,0)</f>
        <v>1</v>
      </c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 ht="36.0" customHeight="1">
      <c r="A9" s="12">
        <v>7.0</v>
      </c>
      <c r="B9" s="13" t="s">
        <v>68</v>
      </c>
      <c r="C9" s="12"/>
      <c r="D9" s="14"/>
      <c r="E9" s="13" t="s">
        <v>43</v>
      </c>
      <c r="F9" s="14"/>
      <c r="G9" s="13"/>
      <c r="H9" s="14"/>
      <c r="I9" s="13"/>
      <c r="J9" s="4"/>
      <c r="K9" s="16" t="s">
        <v>47</v>
      </c>
      <c r="L9" s="13">
        <f t="shared" si="1"/>
        <v>1</v>
      </c>
      <c r="M9" s="17">
        <f t="shared" si="2"/>
        <v>0.05882352941</v>
      </c>
      <c r="N9" s="18">
        <f t="array" ref="N9">IF(SUMPRODUCT(COUNTIF(E9,'DANH MỤC'!$B$2:$B$17))+SUMPRODUCT(COUNTIF(G9,'DANH MỤC'!$B$2:$B$17))+SUMPRODUCT(COUNTIF(I9,'DANH MỤC'!$B$2:$B$17))&gt;=1,1,0)</f>
        <v>0</v>
      </c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 ht="36.0" customHeight="1">
      <c r="A10" s="19">
        <v>8.0</v>
      </c>
      <c r="B10" s="20" t="s">
        <v>70</v>
      </c>
      <c r="C10" s="19" t="s">
        <v>123</v>
      </c>
      <c r="D10" s="14"/>
      <c r="E10" s="20"/>
      <c r="F10" s="14"/>
      <c r="G10" s="20"/>
      <c r="H10" s="14"/>
      <c r="I10" s="20"/>
      <c r="J10" s="4"/>
      <c r="K10" s="22" t="s">
        <v>58</v>
      </c>
      <c r="L10" s="20">
        <f t="shared" si="1"/>
        <v>0</v>
      </c>
      <c r="M10" s="23">
        <f t="shared" si="2"/>
        <v>0</v>
      </c>
      <c r="N10" s="18">
        <f t="array" ref="N10">IF(SUMPRODUCT(COUNTIF(E10,'DANH MỤC'!$B$2:$B$17))+SUMPRODUCT(COUNTIF(G10,'DANH MỤC'!$B$2:$B$17))+SUMPRODUCT(COUNTIF(I10,'DANH MỤC'!$B$2:$B$17))&gt;=1,1,0)</f>
        <v>0</v>
      </c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 ht="36.0" customHeight="1">
      <c r="A11" s="12">
        <v>9.0</v>
      </c>
      <c r="B11" s="13" t="s">
        <v>71</v>
      </c>
      <c r="C11" s="24" t="s">
        <v>134</v>
      </c>
      <c r="D11" s="15" t="s">
        <v>22</v>
      </c>
      <c r="E11" s="13" t="s">
        <v>24</v>
      </c>
      <c r="F11" s="15" t="s">
        <v>22</v>
      </c>
      <c r="G11" s="13" t="s">
        <v>24</v>
      </c>
      <c r="H11" s="14"/>
      <c r="I11" s="13"/>
      <c r="J11" s="4"/>
      <c r="K11" s="16" t="s">
        <v>59</v>
      </c>
      <c r="L11" s="13">
        <f t="shared" si="1"/>
        <v>0</v>
      </c>
      <c r="M11" s="17">
        <f t="shared" si="2"/>
        <v>0</v>
      </c>
      <c r="N11" s="18">
        <f t="array" ref="N11">IF(SUMPRODUCT(COUNTIF(E11,'DANH MỤC'!$B$2:$B$17))+SUMPRODUCT(COUNTIF(G11,'DANH MỤC'!$B$2:$B$17))+SUMPRODUCT(COUNTIF(I11,'DANH MỤC'!$B$2:$B$17))&gt;=1,1,0)</f>
        <v>1</v>
      </c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 ht="36.0" customHeight="1">
      <c r="A12" s="19">
        <v>10.0</v>
      </c>
      <c r="B12" s="20" t="s">
        <v>74</v>
      </c>
      <c r="C12" s="19" t="s">
        <v>50</v>
      </c>
      <c r="D12" s="15" t="s">
        <v>38</v>
      </c>
      <c r="E12" s="20" t="s">
        <v>25</v>
      </c>
      <c r="F12" s="14"/>
      <c r="G12" s="20"/>
      <c r="H12" s="14"/>
      <c r="I12" s="20"/>
      <c r="J12" s="4"/>
      <c r="K12" s="22" t="s">
        <v>60</v>
      </c>
      <c r="L12" s="20">
        <f t="shared" si="1"/>
        <v>0</v>
      </c>
      <c r="M12" s="23">
        <f t="shared" si="2"/>
        <v>0</v>
      </c>
      <c r="N12" s="18">
        <f t="array" ref="N12">IF(SUMPRODUCT(COUNTIF(E12,'DANH MỤC'!$B$2:$B$17))+SUMPRODUCT(COUNTIF(G12,'DANH MỤC'!$B$2:$B$17))+SUMPRODUCT(COUNTIF(I12,'DANH MỤC'!$B$2:$B$17))&gt;=1,1,0)</f>
        <v>1</v>
      </c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 ht="36.0" customHeight="1">
      <c r="A13" s="12">
        <v>11.0</v>
      </c>
      <c r="B13" s="13" t="s">
        <v>76</v>
      </c>
      <c r="C13" s="24" t="s">
        <v>137</v>
      </c>
      <c r="D13" s="14" t="s">
        <v>46</v>
      </c>
      <c r="E13" s="13" t="s">
        <v>47</v>
      </c>
      <c r="F13" s="14"/>
      <c r="G13" s="13"/>
      <c r="H13" s="14"/>
      <c r="I13" s="13"/>
      <c r="J13" s="4"/>
      <c r="K13" s="16" t="s">
        <v>61</v>
      </c>
      <c r="L13" s="13">
        <f t="shared" si="1"/>
        <v>0</v>
      </c>
      <c r="M13" s="17">
        <f t="shared" si="2"/>
        <v>0</v>
      </c>
      <c r="N13" s="18">
        <f t="array" ref="N13">IF(SUMPRODUCT(COUNTIF(E13,'DANH MỤC'!$B$2:$B$17))+SUMPRODUCT(COUNTIF(G13,'DANH MỤC'!$B$2:$B$17))+SUMPRODUCT(COUNTIF(I13,'DANH MỤC'!$B$2:$B$17))&gt;=1,1,0)</f>
        <v>1</v>
      </c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 ht="36.0" customHeight="1">
      <c r="A14" s="19">
        <v>12.0</v>
      </c>
      <c r="B14" s="20" t="s">
        <v>78</v>
      </c>
      <c r="C14" s="19" t="s">
        <v>138</v>
      </c>
      <c r="D14" s="14" t="s">
        <v>93</v>
      </c>
      <c r="E14" s="20" t="s">
        <v>25</v>
      </c>
      <c r="F14" s="14"/>
      <c r="G14" s="20"/>
      <c r="H14" s="14"/>
      <c r="I14" s="20"/>
      <c r="J14" s="4"/>
      <c r="K14" s="22" t="s">
        <v>62</v>
      </c>
      <c r="L14" s="20">
        <f t="shared" si="1"/>
        <v>0</v>
      </c>
      <c r="M14" s="23">
        <f t="shared" si="2"/>
        <v>0</v>
      </c>
      <c r="N14" s="18">
        <f t="array" ref="N14">IF(SUMPRODUCT(COUNTIF(E14,'DANH MỤC'!$B$2:$B$17))+SUMPRODUCT(COUNTIF(G14,'DANH MỤC'!$B$2:$B$17))+SUMPRODUCT(COUNTIF(I14,'DANH MỤC'!$B$2:$B$17))&gt;=1,1,0)</f>
        <v>1</v>
      </c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 ht="36.0" customHeight="1">
      <c r="A15" s="12">
        <v>13.0</v>
      </c>
      <c r="B15" s="13" t="s">
        <v>80</v>
      </c>
      <c r="C15" s="12" t="s">
        <v>88</v>
      </c>
      <c r="D15" s="15" t="s">
        <v>22</v>
      </c>
      <c r="E15" s="13" t="s">
        <v>24</v>
      </c>
      <c r="F15" s="14"/>
      <c r="G15" s="13"/>
      <c r="H15" s="14"/>
      <c r="I15" s="13"/>
      <c r="J15" s="4"/>
      <c r="K15" s="16" t="s">
        <v>63</v>
      </c>
      <c r="L15" s="13">
        <f t="shared" si="1"/>
        <v>0</v>
      </c>
      <c r="M15" s="17">
        <f t="shared" si="2"/>
        <v>0</v>
      </c>
      <c r="N15" s="18">
        <f t="array" ref="N15">IF(SUMPRODUCT(COUNTIF(E15,'DANH MỤC'!$B$2:$B$17))+SUMPRODUCT(COUNTIF(G15,'DANH MỤC'!$B$2:$B$17))+SUMPRODUCT(COUNTIF(I15,'DANH MỤC'!$B$2:$B$17))&gt;=1,1,0)</f>
        <v>1</v>
      </c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 ht="36.0" customHeight="1">
      <c r="A16" s="19">
        <v>14.0</v>
      </c>
      <c r="B16" s="20" t="s">
        <v>83</v>
      </c>
      <c r="C16" s="19" t="s">
        <v>123</v>
      </c>
      <c r="D16" s="14"/>
      <c r="E16" s="20"/>
      <c r="F16" s="14"/>
      <c r="G16" s="20"/>
      <c r="H16" s="14"/>
      <c r="I16" s="20"/>
      <c r="J16" s="4"/>
      <c r="K16" s="22" t="s">
        <v>30</v>
      </c>
      <c r="L16" s="20">
        <f t="shared" si="1"/>
        <v>1</v>
      </c>
      <c r="M16" s="23">
        <f t="shared" si="2"/>
        <v>0.05882352941</v>
      </c>
      <c r="N16" s="18">
        <f t="array" ref="N16">IF(SUMPRODUCT(COUNTIF(E16,'DANH MỤC'!$B$2:$B$17))+SUMPRODUCT(COUNTIF(G16,'DANH MỤC'!$B$2:$B$17))+SUMPRODUCT(COUNTIF(I16,'DANH MỤC'!$B$2:$B$17))&gt;=1,1,0)</f>
        <v>0</v>
      </c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 ht="36.0" customHeight="1">
      <c r="A17" s="12">
        <v>15.0</v>
      </c>
      <c r="B17" s="13" t="s">
        <v>85</v>
      </c>
      <c r="C17" s="12" t="s">
        <v>20</v>
      </c>
      <c r="D17" s="15" t="s">
        <v>38</v>
      </c>
      <c r="E17" s="13" t="s">
        <v>23</v>
      </c>
      <c r="F17" s="14"/>
      <c r="G17" s="13"/>
      <c r="H17" s="14"/>
      <c r="I17" s="13"/>
      <c r="J17" s="4"/>
      <c r="K17" s="16" t="s">
        <v>64</v>
      </c>
      <c r="L17" s="13">
        <f t="shared" si="1"/>
        <v>0</v>
      </c>
      <c r="M17" s="17">
        <f t="shared" si="2"/>
        <v>0</v>
      </c>
      <c r="N17" s="18">
        <f t="array" ref="N17">IF(SUMPRODUCT(COUNTIF(E17,'DANH MỤC'!$B$2:$B$17))+SUMPRODUCT(COUNTIF(G17,'DANH MỤC'!$B$2:$B$17))+SUMPRODUCT(COUNTIF(I17,'DANH MỤC'!$B$2:$B$17))&gt;=1,1,0)</f>
        <v>1</v>
      </c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 ht="36.0" customHeight="1">
      <c r="A18" s="47" t="s">
        <v>142</v>
      </c>
      <c r="B18" s="2"/>
      <c r="C18" s="2"/>
      <c r="D18" s="2"/>
      <c r="E18" s="2"/>
      <c r="F18" s="2"/>
      <c r="G18" s="2"/>
      <c r="H18" s="2"/>
      <c r="I18" s="3"/>
      <c r="J18" s="4"/>
      <c r="K18" s="22" t="s">
        <v>24</v>
      </c>
      <c r="L18" s="20">
        <f t="shared" si="1"/>
        <v>10</v>
      </c>
      <c r="M18" s="23">
        <f t="shared" si="2"/>
        <v>0.5882352941</v>
      </c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 ht="36.0" customHeight="1">
      <c r="A19" s="12">
        <v>1.0</v>
      </c>
      <c r="B19" s="13" t="s">
        <v>87</v>
      </c>
      <c r="C19" s="12" t="s">
        <v>88</v>
      </c>
      <c r="D19" s="14"/>
      <c r="E19" s="13" t="s">
        <v>24</v>
      </c>
      <c r="F19" s="14"/>
      <c r="G19" s="13"/>
      <c r="H19" s="14"/>
      <c r="I19" s="13"/>
      <c r="J19" s="4"/>
      <c r="K19" s="16" t="s">
        <v>89</v>
      </c>
      <c r="L19" s="13">
        <f t="shared" si="1"/>
        <v>0</v>
      </c>
      <c r="M19" s="17">
        <f t="shared" si="2"/>
        <v>0</v>
      </c>
      <c r="N19" s="18">
        <f t="array" ref="N19">IF(SUMPRODUCT(COUNTIF(E19,'DANH MỤC'!$B$2:$B$17))+SUMPRODUCT(COUNTIF(G19,'DANH MỤC'!$B$2:$B$17))+SUMPRODUCT(COUNTIF(I19,'DANH MỤC'!$B$2:$B$17))&gt;=1,1,0)</f>
        <v>1</v>
      </c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 ht="36.0" customHeight="1">
      <c r="A20" s="19">
        <v>2.0</v>
      </c>
      <c r="B20" s="20" t="s">
        <v>94</v>
      </c>
      <c r="C20" s="19"/>
      <c r="D20" s="14"/>
      <c r="E20" s="48" t="s">
        <v>26</v>
      </c>
      <c r="F20" s="14"/>
      <c r="G20" s="20"/>
      <c r="H20" s="14"/>
      <c r="I20" s="20"/>
      <c r="J20" s="4"/>
      <c r="K20" s="4"/>
      <c r="L20" s="4"/>
      <c r="M20" s="4"/>
      <c r="N20" s="18">
        <f t="array" ref="N20">IF(SUMPRODUCT(COUNTIF(E20,'DANH MỤC'!$B$2:$B$17))+SUMPRODUCT(COUNTIF(G20,'DANH MỤC'!$B$2:$B$17))+SUMPRODUCT(COUNTIF(I20,'DANH MỤC'!$B$2:$B$17))&gt;=1,1,0)</f>
        <v>0</v>
      </c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 ht="36.0" customHeight="1">
      <c r="A21" s="12">
        <v>3.0</v>
      </c>
      <c r="B21" s="13" t="s">
        <v>95</v>
      </c>
      <c r="C21" s="12" t="s">
        <v>144</v>
      </c>
      <c r="D21" s="14"/>
      <c r="E21" s="13"/>
      <c r="F21" s="14"/>
      <c r="G21" s="13"/>
      <c r="H21" s="14"/>
      <c r="I21" s="13"/>
      <c r="J21" s="4"/>
      <c r="K21" s="49" t="s">
        <v>96</v>
      </c>
      <c r="L21" s="2"/>
      <c r="M21" s="26"/>
      <c r="N21" s="18">
        <f t="array" ref="N21">IF(SUMPRODUCT(COUNTIF(E21,'DANH MỤC'!$B$2:$B$17))+SUMPRODUCT(COUNTIF(G21,'DANH MỤC'!$B$2:$B$17))+SUMPRODUCT(COUNTIF(I21,'DANH MỤC'!$B$2:$B$17))&gt;=1,1,0)</f>
        <v>0</v>
      </c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 ht="36.0" customHeight="1">
      <c r="A22" s="19">
        <v>4.0</v>
      </c>
      <c r="B22" s="20" t="s">
        <v>97</v>
      </c>
      <c r="C22" s="19" t="s">
        <v>88</v>
      </c>
      <c r="D22" s="15" t="s">
        <v>22</v>
      </c>
      <c r="E22" s="20" t="s">
        <v>24</v>
      </c>
      <c r="F22" s="14"/>
      <c r="G22" s="20"/>
      <c r="H22" s="14"/>
      <c r="I22" s="20"/>
      <c r="J22" s="4"/>
      <c r="K22" s="50">
        <f>SUM(L3:L18)</f>
        <v>17</v>
      </c>
      <c r="L22" s="51"/>
      <c r="M22" s="52"/>
      <c r="N22" s="18">
        <f t="array" ref="N22">IF(SUMPRODUCT(COUNTIF(E22,'DANH MỤC'!$B$2:$B$17))+SUMPRODUCT(COUNTIF(G22,'DANH MỤC'!$B$2:$B$17))+SUMPRODUCT(COUNTIF(I22,'DANH MỤC'!$B$2:$B$17))&gt;=1,1,0)</f>
        <v>1</v>
      </c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 ht="36.0" customHeight="1">
      <c r="A23" s="12">
        <v>5.0</v>
      </c>
      <c r="B23" s="13" t="s">
        <v>98</v>
      </c>
      <c r="C23" s="12" t="s">
        <v>109</v>
      </c>
      <c r="D23" s="15" t="s">
        <v>38</v>
      </c>
      <c r="E23" s="13" t="s">
        <v>25</v>
      </c>
      <c r="F23" s="14"/>
      <c r="G23" s="13"/>
      <c r="H23" s="14"/>
      <c r="I23" s="13"/>
      <c r="J23" s="4"/>
      <c r="K23" s="53"/>
      <c r="L23" s="54"/>
      <c r="M23" s="55"/>
      <c r="N23" s="18">
        <f t="array" ref="N23">IF(SUMPRODUCT(COUNTIF(E23,'DANH MỤC'!$B$2:$B$17))+SUMPRODUCT(COUNTIF(G23,'DANH MỤC'!$B$2:$B$17))+SUMPRODUCT(COUNTIF(I23,'DANH MỤC'!$B$2:$B$17))&gt;=1,1,0)</f>
        <v>1</v>
      </c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 ht="36.0" customHeight="1">
      <c r="A24" s="19">
        <v>6.0</v>
      </c>
      <c r="B24" s="20" t="s">
        <v>101</v>
      </c>
      <c r="C24" s="19"/>
      <c r="D24" s="14"/>
      <c r="E24" s="20"/>
      <c r="F24" s="14"/>
      <c r="G24" s="20"/>
      <c r="H24" s="14"/>
      <c r="I24" s="20"/>
      <c r="J24" s="4"/>
      <c r="K24" s="9" t="s">
        <v>102</v>
      </c>
      <c r="L24" s="9" t="s">
        <v>103</v>
      </c>
      <c r="M24" s="56" t="s">
        <v>17</v>
      </c>
      <c r="N24" s="18">
        <f t="array" ref="N24">IF(SUMPRODUCT(COUNTIF(E24,'DANH MỤC'!$B$2:$B$17))+SUMPRODUCT(COUNTIF(G24,'DANH MỤC'!$B$2:$B$17))+SUMPRODUCT(COUNTIF(I24,'DANH MỤC'!$B$2:$B$17))&gt;=1,1,0)</f>
        <v>0</v>
      </c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 ht="36.0" customHeight="1">
      <c r="A25" s="12">
        <v>7.0</v>
      </c>
      <c r="B25" s="13" t="s">
        <v>105</v>
      </c>
      <c r="C25" s="12"/>
      <c r="D25" s="14"/>
      <c r="E25" s="13" t="s">
        <v>43</v>
      </c>
      <c r="F25" s="14"/>
      <c r="G25" s="13"/>
      <c r="H25" s="14"/>
      <c r="I25" s="13"/>
      <c r="J25" s="4"/>
      <c r="K25" s="57" t="s">
        <v>26</v>
      </c>
      <c r="L25" s="13">
        <f t="shared" ref="L25:L28" si="3">COUNTIF($E$3:$E$17,K25)+COUNTIF($G$3:$G$17,K25)+COUNTIF($I$3:$I$17,K25)+COUNTIF($E$19:$E$29,K25)+COUNTIF($G$19:$G$29,K25)+COUNTIF($I$19:$I$29,K25)</f>
        <v>1</v>
      </c>
      <c r="M25" s="58">
        <f t="shared" ref="M25:M29" si="4">IF(SUM($L$25:$L$29)=0,0,L25/SUM($L$25:$L$29))</f>
        <v>0.04761904762</v>
      </c>
      <c r="N25" s="18">
        <f t="array" ref="N25">IF(SUMPRODUCT(COUNTIF(E25,'DANH MỤC'!$B$2:$B$17))+SUMPRODUCT(COUNTIF(G25,'DANH MỤC'!$B$2:$B$17))+SUMPRODUCT(COUNTIF(I25,'DANH MỤC'!$B$2:$B$17))&gt;=1,1,0)</f>
        <v>0</v>
      </c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 ht="36.0" customHeight="1">
      <c r="A26" s="19">
        <v>8.0</v>
      </c>
      <c r="B26" s="20" t="s">
        <v>106</v>
      </c>
      <c r="C26" s="19" t="s">
        <v>88</v>
      </c>
      <c r="D26" s="15" t="s">
        <v>38</v>
      </c>
      <c r="E26" s="20" t="s">
        <v>24</v>
      </c>
      <c r="F26" s="14"/>
      <c r="G26" s="20"/>
      <c r="H26" s="14"/>
      <c r="I26" s="20"/>
      <c r="J26" s="4"/>
      <c r="K26" s="59" t="s">
        <v>34</v>
      </c>
      <c r="L26" s="13">
        <f t="shared" si="3"/>
        <v>0</v>
      </c>
      <c r="M26" s="58">
        <f t="shared" si="4"/>
        <v>0</v>
      </c>
      <c r="N26" s="18">
        <f t="array" ref="N26">IF(SUMPRODUCT(COUNTIF(E26,'DANH MỤC'!$B$2:$B$17))+SUMPRODUCT(COUNTIF(G26,'DANH MỤC'!$B$2:$B$17))+SUMPRODUCT(COUNTIF(I26,'DANH MỤC'!$B$2:$B$17))&gt;=1,1,0)</f>
        <v>1</v>
      </c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 ht="36.0" customHeight="1">
      <c r="A27" s="12">
        <v>9.0</v>
      </c>
      <c r="B27" s="13" t="s">
        <v>107</v>
      </c>
      <c r="C27" s="12"/>
      <c r="D27" s="14"/>
      <c r="E27" s="13" t="s">
        <v>43</v>
      </c>
      <c r="F27" s="14"/>
      <c r="G27" s="13"/>
      <c r="H27" s="14"/>
      <c r="I27" s="13"/>
      <c r="J27" s="4"/>
      <c r="K27" s="60" t="s">
        <v>40</v>
      </c>
      <c r="L27" s="13">
        <f t="shared" si="3"/>
        <v>0</v>
      </c>
      <c r="M27" s="58">
        <f t="shared" si="4"/>
        <v>0</v>
      </c>
      <c r="N27" s="18">
        <f t="array" ref="N27">IF(SUMPRODUCT(COUNTIF(E27,'DANH MỤC'!$B$2:$B$17))+SUMPRODUCT(COUNTIF(G27,'DANH MỤC'!$B$2:$B$17))+SUMPRODUCT(COUNTIF(I27,'DANH MỤC'!$B$2:$B$17))&gt;=1,1,0)</f>
        <v>0</v>
      </c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 ht="36.0" customHeight="1">
      <c r="A28" s="19">
        <v>10.0</v>
      </c>
      <c r="B28" s="20" t="s">
        <v>108</v>
      </c>
      <c r="C28" s="19" t="s">
        <v>88</v>
      </c>
      <c r="D28" s="15" t="s">
        <v>38</v>
      </c>
      <c r="E28" s="20" t="s">
        <v>24</v>
      </c>
      <c r="F28" s="14"/>
      <c r="G28" s="20"/>
      <c r="H28" s="14"/>
      <c r="I28" s="20"/>
      <c r="J28" s="4"/>
      <c r="K28" s="61" t="s">
        <v>43</v>
      </c>
      <c r="L28" s="13">
        <f t="shared" si="3"/>
        <v>3</v>
      </c>
      <c r="M28" s="58">
        <f t="shared" si="4"/>
        <v>0.1428571429</v>
      </c>
      <c r="N28" s="18">
        <f t="array" ref="N28">IF(SUMPRODUCT(COUNTIF(E28,'DANH MỤC'!$B$2:$B$17))+SUMPRODUCT(COUNTIF(G28,'DANH MỤC'!$B$2:$B$17))+SUMPRODUCT(COUNTIF(I28,'DANH MỤC'!$B$2:$B$17))&gt;=1,1,0)</f>
        <v>1</v>
      </c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 ht="36.0" customHeight="1">
      <c r="A29" s="12"/>
      <c r="B29" s="13"/>
      <c r="C29" s="12"/>
      <c r="D29" s="10"/>
      <c r="E29" s="13"/>
      <c r="F29" s="10"/>
      <c r="G29" s="13"/>
      <c r="H29" s="10"/>
      <c r="I29" s="13"/>
      <c r="J29" s="4"/>
      <c r="K29" s="62" t="s">
        <v>18</v>
      </c>
      <c r="L29" s="63">
        <f>P2</f>
        <v>17</v>
      </c>
      <c r="M29" s="64">
        <f t="shared" si="4"/>
        <v>0.8095238095</v>
      </c>
      <c r="N29" s="18">
        <f t="array" ref="N29">IF(SUMPRODUCT(COUNTIF(E29,'DANH MỤC'!$B$2:$B$17))+SUMPRODUCT(COUNTIF(G29,'DANH MỤC'!$B$2:$B$17))+SUMPRODUCT(COUNTIF(I29,'DANH MỤC'!$B$2:$B$17))&gt;=1,1,0)</f>
        <v>0</v>
      </c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 ht="15.75" customHeight="1">
      <c r="A30" s="4"/>
      <c r="B30" s="4"/>
      <c r="C30" s="4"/>
      <c r="D30" s="4"/>
      <c r="E30" s="4"/>
      <c r="F30" s="4"/>
      <c r="G30" s="4"/>
      <c r="H30" s="4"/>
      <c r="I30" s="4"/>
      <c r="J30" s="4"/>
      <c r="K30" s="65" t="s">
        <v>110</v>
      </c>
      <c r="L30" s="66">
        <f>MAX(0,COUNTA($B$3:$B$29)-SUM($L$25:$L$29))</f>
        <v>4</v>
      </c>
      <c r="M30" s="67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 ht="15.0" customHeight="1">
      <c r="A31" s="68" t="s">
        <v>111</v>
      </c>
      <c r="B31" s="2"/>
      <c r="C31" s="2"/>
      <c r="D31" s="2"/>
      <c r="E31" s="2"/>
      <c r="F31" s="2"/>
      <c r="G31" s="2"/>
      <c r="H31" s="2"/>
      <c r="I31" s="3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 ht="18.75" customHeight="1">
      <c r="A32" s="9" t="s">
        <v>6</v>
      </c>
      <c r="B32" s="9" t="s">
        <v>7</v>
      </c>
      <c r="C32" s="9" t="s">
        <v>8</v>
      </c>
      <c r="D32" s="9" t="s">
        <v>112</v>
      </c>
      <c r="E32" s="9" t="s">
        <v>15</v>
      </c>
      <c r="F32" s="9" t="s">
        <v>113</v>
      </c>
      <c r="G32" s="69" t="s">
        <v>114</v>
      </c>
      <c r="H32" s="2"/>
      <c r="I32" s="26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 ht="21.0" customHeight="1">
      <c r="A33" s="12">
        <v>1.0</v>
      </c>
      <c r="B33" s="13" t="s">
        <v>74</v>
      </c>
      <c r="C33" s="12" t="s">
        <v>115</v>
      </c>
      <c r="D33" s="10"/>
      <c r="E33" s="13"/>
      <c r="F33" s="13">
        <v>1.0</v>
      </c>
      <c r="G33" s="70"/>
      <c r="H33" s="70"/>
      <c r="I33" s="70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 ht="21.0" customHeight="1">
      <c r="A34" s="71">
        <v>2.0</v>
      </c>
      <c r="B34" s="72" t="s">
        <v>78</v>
      </c>
      <c r="C34" s="71" t="s">
        <v>115</v>
      </c>
      <c r="D34" s="73"/>
      <c r="E34" s="72"/>
      <c r="F34" s="74">
        <v>2.0</v>
      </c>
      <c r="G34" s="75"/>
      <c r="H34" s="75"/>
      <c r="I34" s="75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 ht="21.0" customHeight="1">
      <c r="A35" s="12">
        <v>3.0</v>
      </c>
      <c r="B35" s="13" t="s">
        <v>85</v>
      </c>
      <c r="C35" s="12" t="s">
        <v>115</v>
      </c>
      <c r="D35" s="10"/>
      <c r="E35" s="13"/>
      <c r="F35" s="13">
        <v>1.0</v>
      </c>
      <c r="G35" s="70"/>
      <c r="H35" s="70"/>
      <c r="I35" s="70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 ht="21.0" customHeight="1">
      <c r="A36" s="71">
        <v>4.0</v>
      </c>
      <c r="B36" s="72"/>
      <c r="C36" s="71"/>
      <c r="D36" s="73"/>
      <c r="E36" s="72"/>
      <c r="F36" s="72"/>
      <c r="G36" s="75"/>
      <c r="H36" s="75"/>
      <c r="I36" s="75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 ht="21.0" customHeight="1">
      <c r="A37" s="12">
        <v>5.0</v>
      </c>
      <c r="B37" s="13"/>
      <c r="C37" s="12"/>
      <c r="D37" s="10"/>
      <c r="E37" s="13"/>
      <c r="F37" s="13"/>
      <c r="G37" s="70"/>
      <c r="H37" s="70"/>
      <c r="I37" s="70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 ht="21.0" customHeight="1">
      <c r="A38" s="71">
        <v>6.0</v>
      </c>
      <c r="B38" s="72"/>
      <c r="C38" s="71"/>
      <c r="D38" s="73"/>
      <c r="E38" s="72"/>
      <c r="F38" s="72"/>
      <c r="G38" s="75"/>
      <c r="H38" s="75"/>
      <c r="I38" s="75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 ht="21.0" customHeight="1">
      <c r="A39" s="12">
        <v>7.0</v>
      </c>
      <c r="B39" s="13"/>
      <c r="C39" s="12"/>
      <c r="D39" s="10"/>
      <c r="E39" s="13"/>
      <c r="F39" s="13"/>
      <c r="G39" s="70"/>
      <c r="H39" s="70"/>
      <c r="I39" s="70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 ht="21.0" customHeight="1">
      <c r="A40" s="71">
        <v>8.0</v>
      </c>
      <c r="B40" s="72"/>
      <c r="C40" s="71"/>
      <c r="D40" s="73"/>
      <c r="E40" s="72"/>
      <c r="F40" s="72"/>
      <c r="G40" s="75"/>
      <c r="H40" s="75"/>
      <c r="I40" s="75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 ht="15.0" customHeight="1">
      <c r="A41" s="76" t="s">
        <v>116</v>
      </c>
      <c r="B41" s="2"/>
      <c r="C41" s="2"/>
      <c r="D41" s="2"/>
      <c r="E41" s="3"/>
      <c r="F41" s="77">
        <f>SUM(F33:F40)</f>
        <v>4</v>
      </c>
      <c r="G41" s="78"/>
      <c r="H41" s="78"/>
      <c r="I41" s="78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 ht="15.75" customHeight="1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 ht="15.75" customHeight="1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 ht="15.75" customHeight="1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 ht="15.75" customHeight="1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 ht="15.75" customHeight="1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 ht="15.75" customHeight="1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 ht="15.75" customHeight="1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 ht="15.75" customHeight="1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 ht="15.75" customHeight="1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 ht="15.75" customHeight="1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 ht="15.75" customHeight="1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 ht="15.75" customHeight="1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 ht="15.75" customHeight="1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 ht="15.75" customHeight="1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 ht="15.75" customHeight="1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 ht="15.75" customHeight="1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 ht="15.75" customHeight="1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 ht="15.75" customHeight="1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 ht="15.75" customHeight="1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 ht="15.75" customHeight="1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 ht="15.75" customHeight="1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 ht="15.75" customHeight="1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 ht="15.75" customHeight="1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 ht="15.75" customHeight="1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 ht="15.75" customHeight="1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 ht="15.75" customHeight="1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 ht="15.75" customHeight="1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 ht="15.75" customHeight="1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 ht="15.75" customHeight="1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 ht="15.75" customHeight="1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 ht="15.75" customHeight="1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 ht="15.75" customHeight="1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 ht="15.75" customHeight="1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 ht="15.75" customHeight="1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 ht="15.75" customHeight="1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 ht="15.75" customHeight="1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 ht="15.75" customHeight="1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 ht="15.75" customHeight="1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 ht="15.75" customHeight="1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 ht="15.75" customHeight="1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 ht="15.75" customHeight="1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 ht="15.75" customHeight="1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 ht="15.75" customHeight="1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 ht="15.75" customHeight="1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 ht="15.75" customHeight="1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 ht="15.75" customHeight="1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 ht="15.75" customHeight="1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 ht="15.75" customHeight="1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 ht="15.75" customHeight="1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 ht="15.75" customHeight="1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 ht="15.75" customHeight="1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 ht="15.75" customHeight="1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 ht="15.75" customHeight="1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 ht="15.75" customHeight="1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 ht="15.75" customHeight="1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 ht="15.75" customHeight="1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 ht="15.75" customHeight="1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 ht="15.75" customHeight="1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 ht="15.75" customHeight="1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 ht="15.75" customHeight="1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 ht="15.75" customHeight="1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 ht="15.75" customHeight="1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 ht="15.75" customHeight="1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 ht="15.75" customHeight="1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 ht="15.75" customHeight="1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 ht="15.75" customHeight="1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 ht="15.75" customHeight="1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 ht="15.75" customHeight="1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 ht="15.75" customHeight="1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 ht="15.75" customHeight="1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 ht="15.75" customHeight="1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 ht="15.75" customHeight="1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 ht="15.75" customHeight="1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 ht="15.75" customHeight="1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 ht="15.75" customHeight="1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 ht="15.75" customHeight="1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 ht="15.75" customHeight="1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 ht="15.75" customHeight="1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 ht="15.75" customHeight="1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 ht="15.75" customHeight="1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 ht="15.75" customHeight="1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 ht="15.75" customHeight="1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 ht="15.75" customHeight="1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 ht="15.75" customHeight="1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 ht="15.75" customHeight="1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 ht="15.75" customHeight="1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 ht="15.75" customHeight="1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 ht="15.75" customHeight="1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 ht="15.75" customHeight="1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 ht="15.75" customHeight="1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 ht="15.75" customHeight="1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 ht="15.75" customHeight="1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 ht="15.75" customHeight="1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 ht="15.75" customHeight="1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 ht="15.75" customHeight="1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 ht="15.75" customHeight="1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 ht="15.75" customHeight="1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 ht="15.75" customHeight="1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 ht="15.75" customHeight="1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 ht="15.75" customHeight="1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 ht="15.75" customHeight="1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 ht="15.75" customHeight="1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 ht="15.75" customHeight="1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 ht="15.75" customHeight="1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 ht="15.75" customHeight="1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 ht="15.75" customHeight="1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 ht="15.75" customHeight="1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 ht="15.75" customHeight="1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 ht="15.75" customHeight="1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 ht="15.75" customHeight="1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 ht="15.75" customHeight="1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 ht="15.75" customHeight="1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 ht="15.75" customHeight="1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 ht="15.75" customHeight="1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 ht="15.75" customHeight="1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 ht="15.75" customHeight="1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 ht="15.75" customHeight="1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 ht="15.75" customHeight="1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 ht="15.75" customHeight="1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 ht="15.75" customHeight="1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 ht="15.75" customHeight="1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 ht="15.75" customHeight="1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 ht="15.75" customHeight="1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 ht="15.75" customHeight="1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 ht="15.75" customHeight="1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 ht="15.75" customHeight="1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 ht="15.75" customHeight="1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 ht="15.75" customHeight="1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 ht="15.75" customHeight="1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 ht="15.75" customHeight="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 ht="15.75" customHeight="1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 ht="15.75" customHeight="1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 ht="15.75" customHeight="1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 ht="15.75" customHeight="1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 ht="15.75" customHeight="1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 ht="15.75" customHeight="1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 ht="15.75" customHeight="1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 ht="15.75" customHeight="1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 ht="15.75" customHeight="1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 ht="15.75" customHeight="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 ht="15.75" customHeight="1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 ht="15.75" customHeight="1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 ht="15.75" customHeight="1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 ht="15.75" customHeight="1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 ht="15.75" customHeight="1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 ht="15.75" customHeight="1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 ht="15.75" customHeight="1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 ht="15.75" customHeight="1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 ht="15.75" customHeight="1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 ht="15.75" customHeight="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 ht="15.75" customHeight="1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 ht="15.75" customHeight="1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 ht="15.75" customHeight="1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 ht="15.75" customHeight="1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 ht="15.75" customHeight="1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 ht="15.75" customHeight="1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 ht="15.75" customHeight="1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 ht="15.75" customHeight="1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 ht="15.75" customHeight="1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 ht="15.75" customHeight="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 ht="15.75" customHeight="1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 ht="15.75" customHeight="1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 ht="15.75" customHeight="1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 ht="15.75" customHeight="1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 ht="15.75" customHeight="1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 ht="15.75" customHeight="1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 ht="15.75" customHeight="1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 ht="15.75" customHeight="1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 ht="15.75" customHeight="1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 ht="15.75" customHeight="1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 ht="15.75" customHeight="1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 ht="15.75" customHeight="1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 ht="15.75" customHeight="1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 ht="15.75" customHeight="1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 ht="15.75" customHeight="1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 ht="15.75" customHeight="1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 ht="15.75" customHeight="1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 ht="15.75" customHeight="1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 ht="15.75" customHeight="1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 ht="15.75" customHeight="1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 ht="15.75" customHeight="1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 ht="15.75" customHeight="1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 ht="15.75" customHeight="1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 ht="15.75" customHeight="1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 ht="15.75" customHeight="1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 ht="15.75" customHeight="1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 ht="15.75" customHeight="1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 ht="15.75" customHeight="1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 ht="15.75" customHeight="1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 ht="15.75" customHeight="1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 ht="15.75" customHeight="1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 ht="15.75" customHeight="1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 ht="15.75" customHeight="1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 ht="15.75" customHeight="1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 ht="15.75" customHeight="1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 ht="15.75" customHeight="1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 ht="15.75" customHeight="1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 ht="15.75" customHeight="1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 ht="15.75" customHeight="1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 ht="15.75" customHeight="1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 ht="15.75" customHeight="1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 ht="15.75" customHeight="1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 ht="15.75" customHeight="1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 ht="15.75" customHeight="1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 ht="15.75" customHeight="1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r="247" ht="15.75" customHeight="1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r="248" ht="15.75" customHeight="1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</row>
    <row r="249" ht="15.75" customHeight="1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 ht="15.75" customHeight="1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</row>
    <row r="251" ht="15.75" customHeight="1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</row>
    <row r="252" ht="15.75" customHeight="1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 ht="15.75" customHeight="1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</row>
    <row r="254" ht="15.75" customHeight="1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</row>
    <row r="255" ht="15.75" customHeight="1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</row>
    <row r="256" ht="15.75" customHeight="1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</row>
    <row r="257" ht="15.75" customHeight="1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</row>
    <row r="258" ht="15.75" customHeight="1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</row>
    <row r="259" ht="15.75" customHeight="1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</row>
    <row r="260" ht="15.75" customHeight="1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</row>
    <row r="261" ht="15.75" customHeight="1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</row>
    <row r="262" ht="15.75" customHeight="1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</row>
    <row r="263" ht="15.75" customHeight="1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</row>
    <row r="264" ht="15.75" customHeight="1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</row>
    <row r="265" ht="15.75" customHeight="1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</row>
    <row r="266" ht="15.75" customHeight="1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</row>
    <row r="267" ht="15.75" customHeight="1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</row>
    <row r="268" ht="15.75" customHeight="1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</row>
    <row r="269" ht="15.75" customHeight="1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</row>
    <row r="270" ht="15.75" customHeight="1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</row>
    <row r="271" ht="15.75" customHeight="1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</row>
    <row r="272" ht="15.75" customHeight="1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</row>
    <row r="273" ht="15.75" customHeight="1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</row>
    <row r="274" ht="15.75" customHeight="1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</row>
    <row r="275" ht="15.75" customHeight="1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</row>
    <row r="276" ht="15.75" customHeight="1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</row>
    <row r="277" ht="15.75" customHeight="1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</row>
    <row r="278" ht="15.75" customHeight="1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</row>
    <row r="279" ht="15.75" customHeight="1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</row>
    <row r="280" ht="15.75" customHeight="1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</row>
    <row r="281" ht="15.75" customHeight="1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</row>
    <row r="282" ht="15.75" customHeight="1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</row>
    <row r="283" ht="15.75" customHeight="1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</row>
    <row r="284" ht="15.75" customHeight="1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</row>
    <row r="285" ht="15.75" customHeight="1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</row>
    <row r="286" ht="15.75" customHeight="1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</row>
    <row r="287" ht="15.75" customHeight="1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</row>
    <row r="288" ht="15.75" customHeight="1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</row>
    <row r="289" ht="15.75" customHeight="1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</row>
    <row r="290" ht="15.75" customHeight="1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</row>
    <row r="291" ht="15.75" customHeight="1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</row>
    <row r="292" ht="15.75" customHeight="1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</row>
    <row r="293" ht="15.75" customHeight="1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</row>
    <row r="294" ht="15.75" customHeight="1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</row>
    <row r="295" ht="15.75" customHeight="1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</row>
    <row r="296" ht="15.75" customHeight="1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</row>
    <row r="297" ht="15.75" customHeight="1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</row>
    <row r="298" ht="15.75" customHeight="1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</row>
    <row r="299" ht="15.75" customHeight="1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</row>
    <row r="300" ht="15.75" customHeight="1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</row>
    <row r="301" ht="15.75" customHeight="1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</row>
    <row r="302" ht="15.75" customHeight="1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</row>
    <row r="303" ht="15.75" customHeight="1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</row>
    <row r="304" ht="15.75" customHeight="1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</row>
    <row r="305" ht="15.75" customHeight="1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</row>
    <row r="306" ht="15.75" customHeight="1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</row>
    <row r="307" ht="15.75" customHeight="1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</row>
    <row r="308" ht="15.75" customHeight="1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</row>
    <row r="309" ht="15.75" customHeight="1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</row>
    <row r="310" ht="15.75" customHeight="1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</row>
    <row r="311" ht="15.75" customHeight="1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</row>
    <row r="312" ht="15.75" customHeight="1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</row>
    <row r="313" ht="15.75" customHeight="1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</row>
    <row r="314" ht="15.75" customHeight="1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</row>
    <row r="315" ht="15.75" customHeight="1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</row>
    <row r="316" ht="15.75" customHeight="1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</row>
    <row r="317" ht="15.75" customHeight="1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</row>
    <row r="318" ht="15.75" customHeight="1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</row>
    <row r="319" ht="15.75" customHeight="1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</row>
    <row r="320" ht="15.75" customHeight="1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</row>
    <row r="321" ht="15.75" customHeight="1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</row>
    <row r="322" ht="15.75" customHeight="1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</row>
    <row r="323" ht="15.75" customHeight="1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</row>
    <row r="324" ht="15.75" customHeight="1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</row>
    <row r="325" ht="15.75" customHeight="1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</row>
    <row r="326" ht="15.75" customHeight="1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</row>
    <row r="327" ht="15.75" customHeight="1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</row>
    <row r="328" ht="15.75" customHeight="1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</row>
    <row r="329" ht="15.75" customHeight="1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</row>
    <row r="330" ht="15.75" customHeight="1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</row>
    <row r="331" ht="15.75" customHeight="1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</row>
    <row r="332" ht="15.75" customHeight="1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</row>
    <row r="333" ht="15.75" customHeight="1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</row>
    <row r="334" ht="15.75" customHeight="1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</row>
    <row r="335" ht="15.75" customHeight="1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</row>
    <row r="336" ht="15.75" customHeight="1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</row>
    <row r="337" ht="15.75" customHeight="1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</row>
    <row r="338" ht="15.75" customHeight="1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</row>
    <row r="339" ht="15.75" customHeight="1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</row>
    <row r="340" ht="15.75" customHeight="1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</row>
    <row r="341" ht="15.75" customHeight="1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</row>
    <row r="342" ht="15.75" customHeight="1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</row>
    <row r="343" ht="15.75" customHeight="1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</row>
    <row r="344" ht="15.75" customHeight="1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</row>
    <row r="345" ht="15.75" customHeight="1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</row>
    <row r="346" ht="15.75" customHeight="1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</row>
    <row r="347" ht="15.75" customHeight="1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</row>
    <row r="348" ht="15.75" customHeight="1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</row>
    <row r="349" ht="15.75" customHeight="1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</row>
    <row r="350" ht="15.75" customHeight="1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</row>
    <row r="351" ht="15.75" customHeight="1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</row>
    <row r="352" ht="15.75" customHeight="1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</row>
    <row r="353" ht="15.75" customHeight="1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</row>
    <row r="354" ht="15.75" customHeight="1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</row>
    <row r="355" ht="15.75" customHeight="1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</row>
    <row r="356" ht="15.75" customHeight="1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</row>
    <row r="357" ht="15.75" customHeight="1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</row>
    <row r="358" ht="15.75" customHeight="1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</row>
    <row r="359" ht="15.75" customHeight="1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</row>
    <row r="360" ht="15.75" customHeight="1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</row>
    <row r="361" ht="15.75" customHeight="1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</row>
    <row r="362" ht="15.75" customHeight="1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</row>
    <row r="363" ht="15.75" customHeight="1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</row>
    <row r="364" ht="15.75" customHeight="1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</row>
    <row r="365" ht="15.75" customHeight="1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</row>
    <row r="366" ht="15.75" customHeight="1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</row>
    <row r="367" ht="15.75" customHeight="1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</row>
    <row r="368" ht="15.75" customHeight="1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</row>
    <row r="369" ht="15.75" customHeight="1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</row>
    <row r="370" ht="15.75" customHeight="1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</row>
    <row r="371" ht="15.75" customHeight="1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</row>
    <row r="372" ht="15.75" customHeight="1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</row>
    <row r="373" ht="15.75" customHeight="1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</row>
    <row r="374" ht="15.75" customHeight="1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</row>
    <row r="375" ht="15.75" customHeight="1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</row>
    <row r="376" ht="15.75" customHeight="1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</row>
    <row r="377" ht="15.75" customHeight="1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</row>
    <row r="378" ht="15.75" customHeight="1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</row>
    <row r="379" ht="15.75" customHeight="1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</row>
    <row r="380" ht="15.75" customHeight="1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</row>
    <row r="381" ht="15.75" customHeight="1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</row>
    <row r="382" ht="15.75" customHeight="1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</row>
    <row r="383" ht="15.75" customHeight="1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</row>
    <row r="384" ht="15.75" customHeight="1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</row>
    <row r="385" ht="15.75" customHeight="1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</row>
    <row r="386" ht="15.75" customHeight="1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</row>
    <row r="387" ht="15.75" customHeight="1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</row>
    <row r="388" ht="15.75" customHeight="1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</row>
    <row r="389" ht="15.75" customHeight="1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</row>
    <row r="390" ht="15.75" customHeight="1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</row>
    <row r="391" ht="15.75" customHeight="1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</row>
    <row r="392" ht="15.75" customHeight="1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</row>
    <row r="393" ht="15.75" customHeight="1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</row>
    <row r="394" ht="15.75" customHeight="1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</row>
    <row r="395" ht="15.75" customHeight="1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</row>
    <row r="396" ht="15.75" customHeight="1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</row>
    <row r="397" ht="15.75" customHeight="1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</row>
    <row r="398" ht="15.75" customHeight="1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</row>
    <row r="399" ht="15.75" customHeight="1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</row>
    <row r="400" ht="15.75" customHeight="1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</row>
    <row r="401" ht="15.75" customHeight="1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</row>
    <row r="402" ht="15.75" customHeight="1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</row>
    <row r="403" ht="15.75" customHeight="1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</row>
    <row r="404" ht="15.75" customHeight="1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</row>
    <row r="405" ht="15.75" customHeight="1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</row>
    <row r="406" ht="15.75" customHeight="1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</row>
    <row r="407" ht="15.75" customHeight="1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</row>
    <row r="408" ht="15.75" customHeight="1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</row>
    <row r="409" ht="15.75" customHeight="1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</row>
    <row r="410" ht="15.75" customHeight="1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</row>
    <row r="411" ht="15.75" customHeight="1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</row>
    <row r="412" ht="15.75" customHeight="1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</row>
    <row r="413" ht="15.75" customHeight="1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</row>
    <row r="414" ht="15.75" customHeight="1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</row>
    <row r="415" ht="15.75" customHeight="1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</row>
    <row r="416" ht="15.75" customHeight="1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</row>
    <row r="417" ht="15.75" customHeight="1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</row>
    <row r="418" ht="15.75" customHeight="1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</row>
    <row r="419" ht="15.75" customHeight="1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</row>
    <row r="420" ht="15.75" customHeight="1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</row>
    <row r="421" ht="15.75" customHeight="1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</row>
    <row r="422" ht="15.75" customHeight="1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</row>
    <row r="423" ht="15.75" customHeight="1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</row>
    <row r="424" ht="15.75" customHeight="1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</row>
    <row r="425" ht="15.75" customHeight="1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</row>
    <row r="426" ht="15.75" customHeight="1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</row>
    <row r="427" ht="15.75" customHeight="1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</row>
    <row r="428" ht="15.75" customHeight="1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</row>
    <row r="429" ht="15.75" customHeight="1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</row>
    <row r="430" ht="15.75" customHeight="1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</row>
    <row r="431" ht="15.75" customHeight="1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</row>
    <row r="432" ht="15.75" customHeight="1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</row>
    <row r="433" ht="15.75" customHeight="1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</row>
    <row r="434" ht="15.75" customHeight="1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</row>
    <row r="435" ht="15.75" customHeight="1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</row>
    <row r="436" ht="15.75" customHeight="1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</row>
    <row r="437" ht="15.75" customHeight="1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</row>
    <row r="438" ht="15.75" customHeight="1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</row>
    <row r="439" ht="15.75" customHeight="1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</row>
    <row r="440" ht="15.75" customHeight="1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</row>
    <row r="441" ht="15.75" customHeight="1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</row>
    <row r="442" ht="15.75" customHeight="1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</row>
    <row r="443" ht="15.75" customHeight="1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</row>
    <row r="444" ht="15.75" customHeight="1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</row>
    <row r="445" ht="15.75" customHeight="1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</row>
    <row r="446" ht="15.75" customHeight="1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</row>
    <row r="447" ht="15.75" customHeight="1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</row>
    <row r="448" ht="15.75" customHeight="1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</row>
    <row r="449" ht="15.75" customHeight="1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</row>
    <row r="450" ht="15.75" customHeight="1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</row>
    <row r="451" ht="15.75" customHeight="1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</row>
    <row r="452" ht="15.75" customHeight="1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</row>
    <row r="453" ht="15.75" customHeight="1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</row>
    <row r="454" ht="15.75" customHeight="1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</row>
    <row r="455" ht="15.75" customHeight="1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</row>
    <row r="456" ht="15.75" customHeight="1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</row>
    <row r="457" ht="15.75" customHeight="1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</row>
    <row r="458" ht="15.75" customHeight="1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</row>
    <row r="459" ht="15.75" customHeight="1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</row>
    <row r="460" ht="15.75" customHeight="1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</row>
    <row r="461" ht="15.75" customHeight="1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</row>
    <row r="462" ht="15.75" customHeight="1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</row>
    <row r="463" ht="15.75" customHeight="1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</row>
    <row r="464" ht="15.75" customHeight="1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</row>
    <row r="465" ht="15.75" customHeight="1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</row>
    <row r="466" ht="15.75" customHeight="1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</row>
    <row r="467" ht="15.75" customHeight="1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</row>
    <row r="468" ht="15.75" customHeight="1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</row>
    <row r="469" ht="15.75" customHeight="1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</row>
    <row r="470" ht="15.75" customHeight="1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</row>
    <row r="471" ht="15.75" customHeight="1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</row>
    <row r="472" ht="15.75" customHeight="1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</row>
    <row r="473" ht="15.75" customHeight="1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</row>
    <row r="474" ht="15.75" customHeight="1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</row>
    <row r="475" ht="15.75" customHeight="1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</row>
    <row r="476" ht="15.75" customHeight="1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</row>
    <row r="477" ht="15.75" customHeight="1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</row>
    <row r="478" ht="15.75" customHeight="1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</row>
    <row r="479" ht="15.75" customHeight="1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</row>
    <row r="480" ht="15.75" customHeight="1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</row>
    <row r="481" ht="15.75" customHeight="1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</row>
    <row r="482" ht="15.75" customHeight="1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</row>
    <row r="483" ht="15.75" customHeight="1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</row>
    <row r="484" ht="15.75" customHeight="1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</row>
    <row r="485" ht="15.75" customHeight="1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</row>
    <row r="486" ht="15.75" customHeight="1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</row>
    <row r="487" ht="15.75" customHeight="1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</row>
    <row r="488" ht="15.75" customHeight="1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</row>
    <row r="489" ht="15.75" customHeight="1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</row>
    <row r="490" ht="15.75" customHeight="1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</row>
    <row r="491" ht="15.75" customHeight="1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</row>
    <row r="492" ht="15.75" customHeight="1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</row>
    <row r="493" ht="15.75" customHeight="1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</row>
    <row r="494" ht="15.75" customHeight="1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</row>
    <row r="495" ht="15.75" customHeight="1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</row>
    <row r="496" ht="15.75" customHeight="1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</row>
    <row r="497" ht="15.75" customHeight="1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</row>
    <row r="498" ht="15.75" customHeight="1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</row>
    <row r="499" ht="15.75" customHeight="1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</row>
    <row r="500" ht="15.75" customHeight="1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</row>
    <row r="501" ht="15.75" customHeight="1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</row>
    <row r="502" ht="15.75" customHeight="1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</row>
    <row r="503" ht="15.75" customHeight="1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</row>
    <row r="504" ht="15.75" customHeight="1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</row>
    <row r="505" ht="15.75" customHeight="1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</row>
    <row r="506" ht="15.75" customHeight="1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</row>
    <row r="507" ht="15.75" customHeight="1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</row>
    <row r="508" ht="15.75" customHeight="1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</row>
    <row r="509" ht="15.75" customHeight="1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</row>
    <row r="510" ht="15.75" customHeight="1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</row>
    <row r="511" ht="15.75" customHeight="1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</row>
    <row r="512" ht="15.75" customHeight="1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</row>
    <row r="513" ht="15.75" customHeight="1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</row>
    <row r="514" ht="15.75" customHeight="1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</row>
    <row r="515" ht="15.75" customHeight="1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</row>
    <row r="516" ht="15.75" customHeight="1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</row>
    <row r="517" ht="15.75" customHeight="1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</row>
    <row r="518" ht="15.75" customHeight="1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</row>
    <row r="519" ht="15.75" customHeight="1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</row>
    <row r="520" ht="15.75" customHeight="1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</row>
    <row r="521" ht="15.75" customHeight="1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</row>
    <row r="522" ht="15.75" customHeight="1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</row>
    <row r="523" ht="15.75" customHeight="1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</row>
    <row r="524" ht="15.75" customHeight="1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</row>
    <row r="525" ht="15.75" customHeight="1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</row>
    <row r="526" ht="15.75" customHeight="1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</row>
    <row r="527" ht="15.75" customHeight="1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</row>
    <row r="528" ht="15.75" customHeight="1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</row>
    <row r="529" ht="15.75" customHeight="1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</row>
    <row r="530" ht="15.75" customHeight="1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</row>
    <row r="531" ht="15.75" customHeight="1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</row>
    <row r="532" ht="15.75" customHeight="1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</row>
    <row r="533" ht="15.75" customHeight="1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</row>
    <row r="534" ht="15.75" customHeight="1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</row>
    <row r="535" ht="15.75" customHeight="1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</row>
    <row r="536" ht="15.75" customHeight="1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</row>
    <row r="537" ht="15.75" customHeight="1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</row>
    <row r="538" ht="15.75" customHeight="1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</row>
    <row r="539" ht="15.75" customHeight="1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</row>
    <row r="540" ht="15.75" customHeight="1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</row>
    <row r="541" ht="15.75" customHeight="1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</row>
    <row r="542" ht="15.75" customHeight="1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</row>
    <row r="543" ht="15.75" customHeight="1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</row>
    <row r="544" ht="15.75" customHeight="1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</row>
    <row r="545" ht="15.75" customHeight="1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</row>
    <row r="546" ht="15.75" customHeight="1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</row>
    <row r="547" ht="15.75" customHeight="1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</row>
    <row r="548" ht="15.75" customHeight="1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</row>
    <row r="549" ht="15.75" customHeight="1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</row>
    <row r="550" ht="15.75" customHeight="1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</row>
    <row r="551" ht="15.75" customHeight="1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</row>
    <row r="552" ht="15.75" customHeight="1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</row>
    <row r="553" ht="15.75" customHeight="1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</row>
    <row r="554" ht="15.75" customHeight="1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</row>
    <row r="555" ht="15.75" customHeight="1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</row>
    <row r="556" ht="15.75" customHeight="1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</row>
    <row r="557" ht="15.75" customHeight="1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</row>
    <row r="558" ht="15.75" customHeight="1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</row>
    <row r="559" ht="15.75" customHeight="1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</row>
    <row r="560" ht="15.75" customHeight="1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</row>
    <row r="561" ht="15.75" customHeight="1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</row>
    <row r="562" ht="15.75" customHeight="1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</row>
    <row r="563" ht="15.75" customHeight="1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</row>
    <row r="564" ht="15.75" customHeight="1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</row>
    <row r="565" ht="15.75" customHeight="1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</row>
    <row r="566" ht="15.75" customHeight="1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</row>
    <row r="567" ht="15.75" customHeight="1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</row>
    <row r="568" ht="15.75" customHeight="1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</row>
    <row r="569" ht="15.75" customHeight="1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</row>
    <row r="570" ht="15.75" customHeight="1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</row>
    <row r="571" ht="15.75" customHeight="1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</row>
    <row r="572" ht="15.75" customHeight="1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</row>
    <row r="573" ht="15.75" customHeight="1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</row>
    <row r="574" ht="15.75" customHeight="1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</row>
    <row r="575" ht="15.75" customHeight="1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</row>
    <row r="576" ht="15.75" customHeight="1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</row>
    <row r="577" ht="15.75" customHeight="1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</row>
    <row r="578" ht="15.75" customHeight="1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</row>
    <row r="579" ht="15.75" customHeight="1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</row>
    <row r="580" ht="15.75" customHeight="1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</row>
    <row r="581" ht="15.75" customHeight="1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</row>
    <row r="582" ht="15.75" customHeight="1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</row>
    <row r="583" ht="15.75" customHeight="1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</row>
    <row r="584" ht="15.75" customHeight="1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</row>
    <row r="585" ht="15.75" customHeight="1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</row>
    <row r="586" ht="15.75" customHeight="1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</row>
    <row r="587" ht="15.75" customHeight="1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</row>
    <row r="588" ht="15.75" customHeight="1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</row>
    <row r="589" ht="15.75" customHeight="1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</row>
    <row r="590" ht="15.75" customHeight="1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</row>
    <row r="591" ht="15.75" customHeight="1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</row>
    <row r="592" ht="15.75" customHeight="1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</row>
    <row r="593" ht="15.75" customHeight="1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</row>
    <row r="594" ht="15.75" customHeight="1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</row>
    <row r="595" ht="15.75" customHeight="1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</row>
    <row r="596" ht="15.75" customHeight="1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</row>
    <row r="597" ht="15.75" customHeight="1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</row>
    <row r="598" ht="15.75" customHeight="1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</row>
    <row r="599" ht="15.75" customHeight="1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</row>
    <row r="600" ht="15.75" customHeight="1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</row>
    <row r="601" ht="15.75" customHeight="1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</row>
    <row r="602" ht="15.75" customHeight="1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</row>
    <row r="603" ht="15.75" customHeight="1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</row>
    <row r="604" ht="15.75" customHeight="1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</row>
    <row r="605" ht="15.75" customHeight="1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</row>
    <row r="606" ht="15.75" customHeight="1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</row>
    <row r="607" ht="15.75" customHeight="1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</row>
    <row r="608" ht="15.75" customHeight="1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</row>
    <row r="609" ht="15.75" customHeight="1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</row>
    <row r="610" ht="15.75" customHeight="1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</row>
    <row r="611" ht="15.75" customHeight="1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</row>
    <row r="612" ht="15.75" customHeight="1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</row>
    <row r="613" ht="15.75" customHeight="1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</row>
    <row r="614" ht="15.75" customHeight="1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</row>
    <row r="615" ht="15.75" customHeight="1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</row>
    <row r="616" ht="15.75" customHeight="1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</row>
    <row r="617" ht="15.75" customHeight="1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</row>
    <row r="618" ht="15.75" customHeight="1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</row>
    <row r="619" ht="15.75" customHeight="1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</row>
    <row r="620" ht="15.75" customHeight="1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</row>
    <row r="621" ht="15.75" customHeight="1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</row>
    <row r="622" ht="15.75" customHeight="1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</row>
    <row r="623" ht="15.75" customHeight="1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</row>
    <row r="624" ht="15.75" customHeight="1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</row>
    <row r="625" ht="15.75" customHeight="1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</row>
    <row r="626" ht="15.75" customHeight="1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</row>
    <row r="627" ht="15.75" customHeight="1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</row>
    <row r="628" ht="15.75" customHeight="1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</row>
    <row r="629" ht="15.75" customHeight="1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</row>
    <row r="630" ht="15.75" customHeight="1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</row>
    <row r="631" ht="15.75" customHeight="1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</row>
    <row r="632" ht="15.75" customHeight="1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</row>
    <row r="633" ht="15.75" customHeight="1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</row>
    <row r="634" ht="15.75" customHeight="1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</row>
    <row r="635" ht="15.75" customHeight="1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</row>
    <row r="636" ht="15.75" customHeight="1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</row>
    <row r="637" ht="15.75" customHeight="1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</row>
    <row r="638" ht="15.75" customHeight="1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</row>
    <row r="639" ht="15.75" customHeight="1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</row>
    <row r="640" ht="15.75" customHeight="1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</row>
    <row r="641" ht="15.75" customHeight="1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</row>
    <row r="642" ht="15.75" customHeight="1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</row>
    <row r="643" ht="15.75" customHeight="1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</row>
    <row r="644" ht="15.75" customHeight="1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</row>
    <row r="645" ht="15.75" customHeight="1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</row>
    <row r="646" ht="15.75" customHeight="1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</row>
    <row r="647" ht="15.75" customHeight="1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</row>
    <row r="648" ht="15.75" customHeight="1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</row>
    <row r="649" ht="15.75" customHeight="1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</row>
    <row r="650" ht="15.75" customHeight="1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</row>
    <row r="651" ht="15.75" customHeight="1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</row>
    <row r="652" ht="15.75" customHeight="1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</row>
    <row r="653" ht="15.75" customHeight="1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</row>
    <row r="654" ht="15.75" customHeight="1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</row>
    <row r="655" ht="15.75" customHeight="1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</row>
    <row r="656" ht="15.75" customHeight="1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</row>
    <row r="657" ht="15.75" customHeight="1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</row>
    <row r="658" ht="15.75" customHeight="1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</row>
    <row r="659" ht="15.75" customHeight="1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</row>
    <row r="660" ht="15.75" customHeight="1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</row>
    <row r="661" ht="15.75" customHeight="1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</row>
    <row r="662" ht="15.75" customHeight="1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</row>
    <row r="663" ht="15.75" customHeight="1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</row>
    <row r="664" ht="15.75" customHeight="1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</row>
    <row r="665" ht="15.75" customHeight="1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</row>
    <row r="666" ht="15.75" customHeight="1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</row>
    <row r="667" ht="15.75" customHeight="1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</row>
    <row r="668" ht="15.75" customHeight="1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</row>
    <row r="669" ht="15.75" customHeight="1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</row>
    <row r="670" ht="15.75" customHeight="1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</row>
    <row r="671" ht="15.75" customHeight="1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</row>
    <row r="672" ht="15.75" customHeight="1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</row>
    <row r="673" ht="15.75" customHeight="1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</row>
    <row r="674" ht="15.75" customHeight="1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</row>
    <row r="675" ht="15.75" customHeight="1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</row>
    <row r="676" ht="15.75" customHeight="1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</row>
    <row r="677" ht="15.75" customHeight="1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</row>
    <row r="678" ht="15.75" customHeight="1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</row>
    <row r="679" ht="15.75" customHeight="1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</row>
    <row r="680" ht="15.75" customHeight="1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</row>
    <row r="681" ht="15.75" customHeight="1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</row>
    <row r="682" ht="15.75" customHeight="1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</row>
    <row r="683" ht="15.75" customHeight="1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</row>
    <row r="684" ht="15.75" customHeight="1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</row>
    <row r="685" ht="15.75" customHeight="1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</row>
    <row r="686" ht="15.75" customHeight="1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</row>
    <row r="687" ht="15.75" customHeight="1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</row>
    <row r="688" ht="15.75" customHeight="1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</row>
    <row r="689" ht="15.75" customHeight="1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</row>
    <row r="690" ht="15.75" customHeight="1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</row>
    <row r="691" ht="15.75" customHeight="1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</row>
    <row r="692" ht="15.75" customHeight="1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</row>
    <row r="693" ht="15.75" customHeight="1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</row>
    <row r="694" ht="15.75" customHeight="1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</row>
    <row r="695" ht="15.75" customHeight="1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</row>
    <row r="696" ht="15.75" customHeight="1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</row>
    <row r="697" ht="15.75" customHeight="1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</row>
    <row r="698" ht="15.75" customHeight="1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</row>
    <row r="699" ht="15.75" customHeight="1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</row>
    <row r="700" ht="15.75" customHeight="1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</row>
    <row r="701" ht="15.75" customHeight="1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</row>
    <row r="702" ht="15.75" customHeight="1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</row>
    <row r="703" ht="15.75" customHeight="1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</row>
    <row r="704" ht="15.75" customHeight="1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</row>
    <row r="705" ht="15.75" customHeight="1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</row>
    <row r="706" ht="15.75" customHeight="1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</row>
    <row r="707" ht="15.75" customHeight="1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</row>
    <row r="708" ht="15.75" customHeight="1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</row>
    <row r="709" ht="15.75" customHeight="1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</row>
    <row r="710" ht="15.75" customHeight="1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</row>
    <row r="711" ht="15.75" customHeight="1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</row>
    <row r="712" ht="15.75" customHeight="1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</row>
    <row r="713" ht="15.75" customHeight="1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</row>
    <row r="714" ht="15.75" customHeight="1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</row>
    <row r="715" ht="15.75" customHeight="1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</row>
    <row r="716" ht="15.75" customHeight="1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</row>
    <row r="717" ht="15.75" customHeight="1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</row>
    <row r="718" ht="15.75" customHeight="1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</row>
    <row r="719" ht="15.75" customHeight="1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</row>
    <row r="720" ht="15.75" customHeight="1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</row>
    <row r="721" ht="15.75" customHeight="1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</row>
    <row r="722" ht="15.75" customHeight="1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</row>
    <row r="723" ht="15.75" customHeight="1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</row>
    <row r="724" ht="15.75" customHeight="1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</row>
    <row r="725" ht="15.75" customHeight="1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</row>
    <row r="726" ht="15.75" customHeight="1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</row>
    <row r="727" ht="15.75" customHeight="1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</row>
    <row r="728" ht="15.75" customHeight="1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</row>
    <row r="729" ht="15.75" customHeight="1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</row>
    <row r="730" ht="15.75" customHeight="1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</row>
    <row r="731" ht="15.75" customHeight="1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</row>
    <row r="732" ht="15.75" customHeight="1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</row>
    <row r="733" ht="15.75" customHeight="1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</row>
    <row r="734" ht="15.75" customHeight="1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</row>
    <row r="735" ht="15.75" customHeight="1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</row>
    <row r="736" ht="15.75" customHeight="1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</row>
    <row r="737" ht="15.75" customHeight="1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</row>
    <row r="738" ht="15.75" customHeight="1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</row>
    <row r="739" ht="15.75" customHeight="1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</row>
    <row r="740" ht="15.75" customHeight="1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</row>
    <row r="741" ht="15.75" customHeight="1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</row>
    <row r="742" ht="15.75" customHeight="1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</row>
    <row r="743" ht="15.75" customHeight="1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</row>
    <row r="744" ht="15.75" customHeight="1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</row>
    <row r="745" ht="15.75" customHeight="1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</row>
    <row r="746" ht="15.75" customHeight="1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</row>
    <row r="747" ht="15.75" customHeight="1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</row>
    <row r="748" ht="15.75" customHeight="1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</row>
    <row r="749" ht="15.75" customHeight="1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</row>
    <row r="750" ht="15.75" customHeight="1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</row>
    <row r="751" ht="15.75" customHeight="1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</row>
    <row r="752" ht="15.75" customHeight="1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</row>
    <row r="753" ht="15.75" customHeight="1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</row>
    <row r="754" ht="15.75" customHeight="1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</row>
    <row r="755" ht="15.75" customHeight="1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</row>
    <row r="756" ht="15.75" customHeight="1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</row>
    <row r="757" ht="15.75" customHeight="1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</row>
    <row r="758" ht="15.75" customHeight="1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</row>
    <row r="759" ht="15.75" customHeight="1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</row>
    <row r="760" ht="15.75" customHeight="1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</row>
    <row r="761" ht="15.75" customHeight="1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</row>
    <row r="762" ht="15.75" customHeight="1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</row>
    <row r="763" ht="15.75" customHeight="1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</row>
    <row r="764" ht="15.75" customHeight="1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</row>
    <row r="765" ht="15.75" customHeight="1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</row>
    <row r="766" ht="15.75" customHeight="1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</row>
    <row r="767" ht="15.75" customHeight="1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</row>
    <row r="768" ht="15.75" customHeight="1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</row>
    <row r="769" ht="15.75" customHeight="1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</row>
    <row r="770" ht="15.75" customHeight="1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</row>
    <row r="771" ht="15.75" customHeight="1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</row>
    <row r="772" ht="15.75" customHeight="1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</row>
    <row r="773" ht="15.75" customHeight="1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</row>
    <row r="774" ht="15.75" customHeight="1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</row>
    <row r="775" ht="15.75" customHeight="1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</row>
    <row r="776" ht="15.75" customHeight="1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</row>
    <row r="777" ht="15.75" customHeight="1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</row>
    <row r="778" ht="15.75" customHeight="1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</row>
    <row r="779" ht="15.75" customHeight="1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</row>
    <row r="780" ht="15.75" customHeight="1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</row>
    <row r="781" ht="15.75" customHeight="1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</row>
    <row r="782" ht="15.75" customHeight="1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</row>
    <row r="783" ht="15.75" customHeight="1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</row>
    <row r="784" ht="15.75" customHeight="1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</row>
    <row r="785" ht="15.75" customHeight="1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</row>
    <row r="786" ht="15.75" customHeight="1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</row>
    <row r="787" ht="15.75" customHeight="1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</row>
    <row r="788" ht="15.75" customHeight="1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</row>
    <row r="789" ht="15.75" customHeight="1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</row>
    <row r="790" ht="15.75" customHeight="1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</row>
    <row r="791" ht="15.75" customHeight="1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</row>
    <row r="792" ht="15.75" customHeight="1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</row>
    <row r="793" ht="15.75" customHeight="1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</row>
    <row r="794" ht="15.75" customHeight="1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</row>
    <row r="795" ht="15.75" customHeight="1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</row>
    <row r="796" ht="15.75" customHeight="1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</row>
    <row r="797" ht="15.75" customHeight="1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</row>
    <row r="798" ht="15.75" customHeight="1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</row>
    <row r="799" ht="15.75" customHeight="1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</row>
    <row r="800" ht="15.75" customHeight="1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</row>
    <row r="801" ht="15.75" customHeight="1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</row>
    <row r="802" ht="15.75" customHeight="1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</row>
    <row r="803" ht="15.75" customHeight="1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</row>
    <row r="804" ht="15.75" customHeight="1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</row>
    <row r="805" ht="15.75" customHeight="1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</row>
    <row r="806" ht="15.75" customHeight="1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</row>
    <row r="807" ht="15.75" customHeight="1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</row>
    <row r="808" ht="15.75" customHeight="1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</row>
    <row r="809" ht="15.75" customHeight="1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</row>
    <row r="810" ht="15.75" customHeight="1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</row>
    <row r="811" ht="15.75" customHeight="1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</row>
    <row r="812" ht="15.75" customHeight="1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</row>
    <row r="813" ht="15.75" customHeight="1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</row>
    <row r="814" ht="15.75" customHeight="1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</row>
    <row r="815" ht="15.75" customHeight="1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</row>
    <row r="816" ht="15.75" customHeight="1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</row>
    <row r="817" ht="15.75" customHeight="1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</row>
    <row r="818" ht="15.75" customHeight="1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</row>
    <row r="819" ht="15.75" customHeight="1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</row>
    <row r="820" ht="15.75" customHeight="1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</row>
    <row r="821" ht="15.75" customHeight="1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</row>
    <row r="822" ht="15.75" customHeight="1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</row>
    <row r="823" ht="15.75" customHeight="1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</row>
    <row r="824" ht="15.75" customHeight="1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</row>
    <row r="825" ht="15.75" customHeight="1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</row>
    <row r="826" ht="15.75" customHeight="1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</row>
    <row r="827" ht="15.75" customHeight="1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</row>
    <row r="828" ht="15.75" customHeight="1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</row>
    <row r="829" ht="15.75" customHeight="1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</row>
    <row r="830" ht="15.75" customHeight="1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</row>
    <row r="831" ht="15.75" customHeight="1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</row>
    <row r="832" ht="15.75" customHeight="1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</row>
    <row r="833" ht="15.75" customHeight="1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</row>
    <row r="834" ht="15.75" customHeight="1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</row>
    <row r="835" ht="15.75" customHeight="1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</row>
    <row r="836" ht="15.75" customHeight="1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</row>
    <row r="837" ht="15.75" customHeight="1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</row>
    <row r="838" ht="15.75" customHeight="1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</row>
    <row r="839" ht="15.75" customHeight="1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</row>
    <row r="840" ht="15.75" customHeight="1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</row>
    <row r="841" ht="15.75" customHeight="1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</row>
    <row r="842" ht="15.75" customHeight="1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</row>
    <row r="843" ht="15.75" customHeight="1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</row>
    <row r="844" ht="15.75" customHeight="1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</row>
    <row r="845" ht="15.75" customHeight="1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</row>
    <row r="846" ht="15.75" customHeight="1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</row>
    <row r="847" ht="15.75" customHeight="1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</row>
    <row r="848" ht="15.75" customHeight="1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</row>
    <row r="849" ht="15.75" customHeight="1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</row>
    <row r="850" ht="15.75" customHeight="1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</row>
    <row r="851" ht="15.75" customHeight="1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</row>
    <row r="852" ht="15.75" customHeight="1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</row>
    <row r="853" ht="15.75" customHeight="1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</row>
    <row r="854" ht="15.75" customHeight="1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</row>
    <row r="855" ht="15.75" customHeight="1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</row>
    <row r="856" ht="15.75" customHeight="1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</row>
    <row r="857" ht="15.75" customHeight="1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</row>
    <row r="858" ht="15.75" customHeight="1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</row>
    <row r="859" ht="15.75" customHeight="1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</row>
    <row r="860" ht="15.75" customHeight="1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</row>
    <row r="861" ht="15.75" customHeight="1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</row>
    <row r="862" ht="15.75" customHeight="1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</row>
    <row r="863" ht="15.75" customHeight="1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</row>
    <row r="864" ht="15.75" customHeight="1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</row>
    <row r="865" ht="15.75" customHeight="1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</row>
    <row r="866" ht="15.75" customHeight="1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</row>
    <row r="867" ht="15.75" customHeight="1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</row>
    <row r="868" ht="15.75" customHeight="1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</row>
    <row r="869" ht="15.75" customHeight="1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</row>
    <row r="870" ht="15.75" customHeight="1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</row>
    <row r="871" ht="15.75" customHeight="1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</row>
    <row r="872" ht="15.75" customHeight="1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</row>
    <row r="873" ht="15.75" customHeight="1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</row>
    <row r="874" ht="15.75" customHeight="1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</row>
    <row r="875" ht="15.75" customHeight="1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</row>
    <row r="876" ht="15.75" customHeight="1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</row>
    <row r="877" ht="15.75" customHeight="1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</row>
    <row r="878" ht="15.75" customHeight="1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</row>
    <row r="879" ht="15.75" customHeight="1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</row>
    <row r="880" ht="15.75" customHeight="1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</row>
    <row r="881" ht="15.75" customHeight="1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</row>
    <row r="882" ht="15.75" customHeight="1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</row>
    <row r="883" ht="15.75" customHeight="1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</row>
    <row r="884" ht="15.75" customHeight="1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</row>
    <row r="885" ht="15.75" customHeight="1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</row>
    <row r="886" ht="15.75" customHeight="1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</row>
    <row r="887" ht="15.75" customHeight="1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</row>
    <row r="888" ht="15.75" customHeight="1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</row>
    <row r="889" ht="15.75" customHeight="1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</row>
    <row r="890" ht="15.75" customHeight="1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</row>
    <row r="891" ht="15.75" customHeight="1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</row>
    <row r="892" ht="15.75" customHeight="1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</row>
    <row r="893" ht="15.75" customHeight="1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</row>
    <row r="894" ht="15.75" customHeight="1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</row>
    <row r="895" ht="15.75" customHeight="1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</row>
    <row r="896" ht="15.75" customHeight="1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</row>
    <row r="897" ht="15.75" customHeight="1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</row>
    <row r="898" ht="15.75" customHeight="1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</row>
    <row r="899" ht="15.75" customHeight="1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</row>
    <row r="900" ht="15.75" customHeight="1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</row>
    <row r="901" ht="15.75" customHeight="1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</row>
    <row r="902" ht="15.75" customHeight="1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</row>
    <row r="903" ht="15.75" customHeight="1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</row>
    <row r="904" ht="15.75" customHeight="1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</row>
    <row r="905" ht="15.75" customHeight="1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</row>
    <row r="906" ht="15.75" customHeight="1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</row>
    <row r="907" ht="15.75" customHeight="1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</row>
    <row r="908" ht="15.75" customHeight="1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</row>
    <row r="909" ht="15.75" customHeight="1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</row>
    <row r="910" ht="15.75" customHeight="1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</row>
    <row r="911" ht="15.75" customHeight="1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</row>
    <row r="912" ht="15.75" customHeight="1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</row>
    <row r="913" ht="15.75" customHeight="1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</row>
    <row r="914" ht="15.75" customHeight="1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</row>
    <row r="915" ht="15.75" customHeight="1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</row>
    <row r="916" ht="15.75" customHeight="1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</row>
    <row r="917" ht="15.75" customHeight="1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</row>
    <row r="918" ht="15.75" customHeight="1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</row>
    <row r="919" ht="15.75" customHeight="1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</row>
    <row r="920" ht="15.75" customHeight="1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</row>
    <row r="921" ht="15.75" customHeight="1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</row>
    <row r="922" ht="15.75" customHeight="1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</row>
    <row r="923" ht="15.75" customHeight="1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</row>
    <row r="924" ht="15.75" customHeight="1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</row>
    <row r="925" ht="15.75" customHeight="1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</row>
    <row r="926" ht="15.75" customHeight="1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</row>
    <row r="927" ht="15.75" customHeight="1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</row>
    <row r="928" ht="15.75" customHeight="1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</row>
    <row r="929" ht="15.75" customHeight="1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</row>
    <row r="930" ht="15.75" customHeight="1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</row>
    <row r="931" ht="15.75" customHeight="1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</row>
    <row r="932" ht="15.75" customHeight="1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</row>
    <row r="933" ht="15.75" customHeight="1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</row>
    <row r="934" ht="15.75" customHeight="1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</row>
    <row r="935" ht="15.75" customHeight="1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</row>
    <row r="936" ht="15.75" customHeight="1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</row>
    <row r="937" ht="15.75" customHeight="1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</row>
    <row r="938" ht="15.75" customHeight="1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</row>
    <row r="939" ht="15.75" customHeight="1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</row>
    <row r="940" ht="15.75" customHeight="1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</row>
    <row r="941" ht="15.75" customHeight="1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</row>
    <row r="942" ht="15.75" customHeight="1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</row>
    <row r="943" ht="15.75" customHeight="1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</row>
    <row r="944" ht="15.75" customHeight="1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</row>
    <row r="945" ht="15.75" customHeight="1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</row>
    <row r="946" ht="15.75" customHeight="1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</row>
    <row r="947" ht="15.75" customHeight="1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</row>
    <row r="948" ht="15.75" customHeight="1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</row>
    <row r="949" ht="15.75" customHeight="1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</row>
    <row r="950" ht="15.75" customHeight="1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</row>
    <row r="951" ht="15.75" customHeight="1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</row>
    <row r="952" ht="15.75" customHeight="1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</row>
    <row r="953" ht="15.75" customHeight="1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</row>
    <row r="954" ht="15.75" customHeight="1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</row>
    <row r="955" ht="15.75" customHeight="1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</row>
    <row r="956" ht="15.75" customHeight="1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</row>
    <row r="957" ht="15.75" customHeight="1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</row>
    <row r="958" ht="15.75" customHeight="1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</row>
    <row r="959" ht="15.75" customHeight="1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</row>
    <row r="960" ht="15.75" customHeight="1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</row>
    <row r="961" ht="15.75" customHeight="1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</row>
    <row r="962" ht="15.75" customHeight="1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</row>
    <row r="963" ht="15.75" customHeight="1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</row>
    <row r="964" ht="15.75" customHeight="1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</row>
    <row r="965" ht="15.75" customHeight="1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</row>
    <row r="966" ht="15.75" customHeight="1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</row>
    <row r="967" ht="15.75" customHeight="1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</row>
    <row r="968" ht="15.75" customHeight="1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</row>
    <row r="969" ht="15.75" customHeight="1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</row>
    <row r="970" ht="15.75" customHeight="1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</row>
    <row r="971" ht="15.75" customHeight="1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</row>
    <row r="972" ht="15.75" customHeight="1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</row>
    <row r="973" ht="15.75" customHeight="1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</row>
    <row r="974" ht="15.75" customHeight="1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</row>
    <row r="975" ht="15.75" customHeight="1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</row>
    <row r="976" ht="15.75" customHeight="1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</row>
    <row r="977" ht="15.75" customHeight="1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</row>
    <row r="978" ht="15.75" customHeight="1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</row>
    <row r="979" ht="15.75" customHeight="1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</row>
    <row r="980" ht="15.75" customHeight="1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</row>
    <row r="981" ht="15.75" customHeight="1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</row>
    <row r="982" ht="15.75" customHeight="1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</row>
    <row r="983" ht="15.75" customHeight="1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</row>
    <row r="984" ht="15.75" customHeight="1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</row>
    <row r="985" ht="15.75" customHeight="1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</row>
    <row r="986" ht="15.75" customHeight="1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</row>
    <row r="987" ht="15.75" customHeight="1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</row>
    <row r="988" ht="15.75" customHeight="1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</row>
    <row r="989" ht="15.75" customHeight="1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</row>
    <row r="990" ht="15.75" customHeight="1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</row>
    <row r="991" ht="15.75" customHeight="1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</row>
    <row r="992" ht="15.75" customHeight="1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</row>
    <row r="993" ht="15.75" customHeight="1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</row>
    <row r="994" ht="15.75" customHeight="1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</row>
    <row r="995" ht="15.75" customHeight="1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</row>
    <row r="996" ht="15.75" customHeight="1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</row>
    <row r="997" ht="15.75" customHeight="1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</row>
    <row r="998" ht="15.75" customHeight="1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</row>
    <row r="999" ht="15.75" customHeight="1">
      <c r="A999" s="4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</row>
    <row r="1000" ht="15.75" customHeight="1">
      <c r="A1000" s="4"/>
      <c r="B1000" s="4"/>
      <c r="C1000" s="4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</row>
  </sheetData>
  <mergeCells count="8">
    <mergeCell ref="A1:I1"/>
    <mergeCell ref="K1:M1"/>
    <mergeCell ref="A18:I18"/>
    <mergeCell ref="K21:M21"/>
    <mergeCell ref="K22:M23"/>
    <mergeCell ref="A31:I31"/>
    <mergeCell ref="G32:I32"/>
    <mergeCell ref="A41:E41"/>
  </mergeCells>
  <conditionalFormatting sqref="E3:E17 E19:E29 E33:E40 G3:G17 G19:G29 I3:I17 I19:I29">
    <cfRule type="cellIs" dxfId="0" priority="1" operator="equal">
      <formula>"Khai Anh"</formula>
    </cfRule>
  </conditionalFormatting>
  <conditionalFormatting sqref="E3:E17 E19:E29 E33:E40 G3:G17 G19:G29 I3:I17 I19:I29">
    <cfRule type="cellIs" dxfId="1" priority="2" operator="equal">
      <formula>"Kim Bàng"</formula>
    </cfRule>
  </conditionalFormatting>
  <conditionalFormatting sqref="E3:E17 E19:E29 E33:E40 G3:G17 G19:G29 I3:I17 I19:I29">
    <cfRule type="cellIs" dxfId="2" priority="3" operator="equal">
      <formula>"Vưu Đức Phát"</formula>
    </cfRule>
  </conditionalFormatting>
  <conditionalFormatting sqref="E3:E17 E19:E29 E33:E40 G3:G17 G19:G29 I3:I17 I19:I29">
    <cfRule type="cellIs" dxfId="3" priority="4" operator="equal">
      <formula>"Phương Trang"</formula>
    </cfRule>
  </conditionalFormatting>
  <conditionalFormatting sqref="E3:E17 E19:E29 E33:E40 G3:G17 G19:G29 I3:I17 I19:I29">
    <cfRule type="cellIs" dxfId="4" priority="5" operator="equal">
      <formula>"Lúa Vàng"</formula>
    </cfRule>
  </conditionalFormatting>
  <conditionalFormatting sqref="E3:E17 E19:E29 E33:E40 G3:G17 G19:G29 I3:I17 I19:I29">
    <cfRule type="cellIs" dxfId="5" priority="6" operator="equal">
      <formula>"Hồng Nga"</formula>
    </cfRule>
  </conditionalFormatting>
  <conditionalFormatting sqref="E3:E17 E19:E29 E33:E40 G3:G17 G19:G29 I3:I17 I19:I29">
    <cfRule type="cellIs" dxfId="6" priority="7" operator="equal">
      <formula>"Thuận An"</formula>
    </cfRule>
  </conditionalFormatting>
  <conditionalFormatting sqref="E3:E17 E19:E29 E33:E40 G3:G17 G19:G29 I3:I17 I19:I29">
    <cfRule type="cellIs" dxfId="7" priority="8" operator="equal">
      <formula>"SIM"</formula>
    </cfRule>
  </conditionalFormatting>
  <conditionalFormatting sqref="E3:E17 E19:E29 E33:E40 G3:G17 G19:G29 I3:I17 I19:I29">
    <cfRule type="cellIs" dxfId="8" priority="9" operator="equal">
      <formula>"THẢO AN"</formula>
    </cfRule>
  </conditionalFormatting>
  <conditionalFormatting sqref="E3:E17 E19:E29 E33:E40 G3:G17 G19:G29 I3:I17 I19:I29">
    <cfRule type="cellIs" dxfId="9" priority="10" operator="equal">
      <formula>"Emivest"</formula>
    </cfRule>
  </conditionalFormatting>
  <conditionalFormatting sqref="E3:E17 E19:E29 E33:E40 G3:G17 G19:G29 I3:I17 I19:I29">
    <cfRule type="cellIs" dxfId="10" priority="11" operator="equal">
      <formula>"LTP"</formula>
    </cfRule>
  </conditionalFormatting>
  <conditionalFormatting sqref="E3:E17 E19:E29 E33:E40 G3:G17 G19:G29 I3:I17 I19:I29">
    <cfRule type="cellIs" dxfId="11" priority="12" operator="equal">
      <formula>"RICO"</formula>
    </cfRule>
  </conditionalFormatting>
  <conditionalFormatting sqref="E3:E17 E19:E29 E33:E40 G3:G17 G19:G29 I3:I17 I19:I29">
    <cfRule type="cellIs" dxfId="12" priority="13" operator="equal">
      <formula>"Nhất Thành"</formula>
    </cfRule>
  </conditionalFormatting>
  <conditionalFormatting sqref="E3:E17 E19:E29 E33:E40 G3:G17 G19:G29 I3:I17 I19:I29">
    <cfRule type="cellIs" dxfId="13" priority="14" operator="equal">
      <formula>"Hoàng Mạnh Thắng"</formula>
    </cfRule>
  </conditionalFormatting>
  <conditionalFormatting sqref="E3:E17 E19:E29 E33:E40 G3:G17 G19:G29 I3:I17 I19:I29">
    <cfRule type="cellIs" dxfId="14" priority="15" operator="equal">
      <formula>"TRANSIN"</formula>
    </cfRule>
  </conditionalFormatting>
  <conditionalFormatting sqref="E3:E17 E19:E29 E33:E40 G3:G17 G19:G29 I3:I17 I19:I29">
    <cfRule type="cellIs" dxfId="15" priority="16" operator="equal">
      <formula>"HDVL"</formula>
    </cfRule>
  </conditionalFormatting>
  <conditionalFormatting sqref="E3:E17 E19:E29 E33:E40 G3:G17 G19:G29 I3:I17 I19:I29">
    <cfRule type="cellIs" dxfId="16" priority="17" operator="equal">
      <formula>"TRỐNG LỊCH"</formula>
    </cfRule>
  </conditionalFormatting>
  <conditionalFormatting sqref="E3:E17 E19:E29 E33:E40 G3:G17 G19:G29 I3:I17 I19:I29">
    <cfRule type="cellIs" dxfId="0" priority="18" operator="equal">
      <formula>"CHUYỂN ĐIỂM"</formula>
    </cfRule>
  </conditionalFormatting>
  <conditionalFormatting sqref="E3:E17 E19:E29 E33:E40 G3:G17 G19:G29 I3:I17 I19:I29">
    <cfRule type="cellIs" dxfId="17" priority="19" operator="equal">
      <formula>"RỚT NHÀ MÁY"</formula>
    </cfRule>
  </conditionalFormatting>
  <conditionalFormatting sqref="E3:E17 E19:E29 E33:E40 G3:G17 G19:G29 I3:I17 I19:I29">
    <cfRule type="cellIs" dxfId="18" priority="20" operator="equal">
      <formula>"TÀI XẾ NGHỈ"</formula>
    </cfRule>
  </conditionalFormatting>
  <dataValidations>
    <dataValidation type="list" allowBlank="1" sqref="E3:E17 G3:G17 I3:I17 E19:E29 G19:G29 I19:I29 E33:E40">
      <formula1>'DANH MỤC'!$F$2:$F$22</formula1>
    </dataValidation>
    <dataValidation type="list" allowBlank="1" sqref="B33:B40">
      <formula1>'DANH MỤC'!$J$2:$J$16</formula1>
    </dataValidation>
    <dataValidation type="list" allowBlank="1" sqref="D3:D17 F3:F17 H3:H17 D19:D29 F19:F29 H19:H29 D33:D40">
      <formula1>'DANH MỤC'!$H$2:$H$9</formula1>
    </dataValidation>
  </dataValidations>
  <printOptions/>
  <pageMargins bottom="0.2" footer="0.0" header="0.0" left="0.2" right="0.2" top="0.2"/>
  <pageSetup orientation="landscape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showGridLines="0" workbookViewId="0"/>
  </sheetViews>
  <sheetFormatPr customHeight="1" defaultColWidth="14.43" defaultRowHeight="15.0"/>
  <cols>
    <col customWidth="1" min="1" max="1" width="3.0"/>
    <col customWidth="1" min="2" max="2" width="15.0"/>
    <col customWidth="1" min="3" max="3" width="39.14"/>
    <col customWidth="1" min="4" max="4" width="9.0"/>
    <col customWidth="1" min="5" max="5" width="17.14"/>
    <col customWidth="1" min="6" max="6" width="9.0"/>
    <col customWidth="1" min="7" max="7" width="13.0"/>
    <col customWidth="1" min="8" max="9" width="0.43"/>
    <col customWidth="1" min="10" max="10" width="2.0"/>
    <col customWidth="1" min="11" max="11" width="18.0"/>
    <col customWidth="1" min="12" max="12" width="7.0"/>
    <col customWidth="1" min="13" max="13" width="6.0"/>
    <col customWidth="1" hidden="1" min="14" max="14" width="13.0"/>
    <col customWidth="1" min="15" max="15" width="13.0"/>
    <col customWidth="1" min="16" max="16" width="6.0"/>
    <col customWidth="1" min="17" max="26" width="8.71"/>
  </cols>
  <sheetData>
    <row r="1" ht="25.5" customHeight="1">
      <c r="A1" s="1" t="s">
        <v>129</v>
      </c>
      <c r="B1" s="2"/>
      <c r="C1" s="2"/>
      <c r="D1" s="2"/>
      <c r="E1" s="2"/>
      <c r="F1" s="2"/>
      <c r="G1" s="2"/>
      <c r="H1" s="2"/>
      <c r="I1" s="3"/>
      <c r="J1" s="4"/>
      <c r="K1" s="5" t="s">
        <v>3</v>
      </c>
      <c r="L1" s="2"/>
      <c r="M1" s="3"/>
      <c r="N1" s="4"/>
      <c r="O1" s="6" t="s">
        <v>4</v>
      </c>
      <c r="P1" s="6" t="s">
        <v>5</v>
      </c>
      <c r="Q1" s="7"/>
      <c r="R1" s="4"/>
      <c r="S1" s="4"/>
      <c r="T1" s="4"/>
      <c r="U1" s="4"/>
      <c r="V1" s="4"/>
      <c r="W1" s="4"/>
      <c r="X1" s="4"/>
      <c r="Y1" s="4"/>
      <c r="Z1" s="4"/>
    </row>
    <row r="2" ht="18.0" customHeight="1">
      <c r="A2" s="8" t="s">
        <v>6</v>
      </c>
      <c r="B2" s="8" t="s">
        <v>7</v>
      </c>
      <c r="C2" s="8" t="s">
        <v>8</v>
      </c>
      <c r="D2" s="8" t="s">
        <v>9</v>
      </c>
      <c r="E2" s="8" t="s">
        <v>10</v>
      </c>
      <c r="F2" s="8" t="s">
        <v>11</v>
      </c>
      <c r="G2" s="8" t="s">
        <v>12</v>
      </c>
      <c r="H2" s="8" t="s">
        <v>13</v>
      </c>
      <c r="I2" s="8" t="s">
        <v>14</v>
      </c>
      <c r="J2" s="4"/>
      <c r="K2" s="9" t="s">
        <v>15</v>
      </c>
      <c r="L2" s="9" t="s">
        <v>16</v>
      </c>
      <c r="M2" s="9" t="s">
        <v>17</v>
      </c>
      <c r="N2" s="4"/>
      <c r="O2" s="10" t="s">
        <v>18</v>
      </c>
      <c r="P2" s="10">
        <f>SUM(L3:L18)</f>
        <v>24</v>
      </c>
      <c r="Q2" s="11"/>
      <c r="R2" s="4"/>
      <c r="S2" s="4"/>
      <c r="T2" s="4"/>
      <c r="U2" s="4"/>
      <c r="V2" s="4"/>
      <c r="W2" s="4"/>
      <c r="X2" s="4"/>
      <c r="Y2" s="4"/>
      <c r="Z2" s="4"/>
    </row>
    <row r="3" ht="39.75" customHeight="1">
      <c r="A3" s="12">
        <v>1.0</v>
      </c>
      <c r="B3" s="13" t="s">
        <v>19</v>
      </c>
      <c r="C3" s="12" t="s">
        <v>88</v>
      </c>
      <c r="D3" s="15" t="s">
        <v>22</v>
      </c>
      <c r="E3" s="13" t="s">
        <v>24</v>
      </c>
      <c r="F3" s="14"/>
      <c r="G3" s="13"/>
      <c r="H3" s="14"/>
      <c r="I3" s="13"/>
      <c r="J3" s="4"/>
      <c r="K3" s="16" t="s">
        <v>25</v>
      </c>
      <c r="L3" s="13">
        <f t="shared" ref="L3:L19" si="1">COUNTIF($E$3:$E$17,K3)+COUNTIF($G$3:$G$17,K3)+COUNTIF($I$3:$I$17,K3)+COUNTIF($E$19:$E$29,K3)+COUNTIF($G$19:$G$29,K3)+COUNTIF($I$19:$I$29,K3)</f>
        <v>11</v>
      </c>
      <c r="M3" s="17">
        <f t="shared" ref="M3:M19" si="2">IF($K$22=0,"",L3/$K$22)</f>
        <v>0.4583333333</v>
      </c>
      <c r="N3" s="18">
        <f t="array" ref="N3">IF(SUMPRODUCT(COUNTIF(E3,'DANH MỤC'!$B$2:$B$17))+SUMPRODUCT(COUNTIF(G3,'DANH MỤC'!$B$2:$B$17))+SUMPRODUCT(COUNTIF(I3,'DANH MỤC'!$B$2:$B$17))&gt;=1,1,0)</f>
        <v>1</v>
      </c>
      <c r="O3" s="10" t="s">
        <v>26</v>
      </c>
      <c r="P3" s="10">
        <f>COUNTIF($E$3:$E$17,"TRỐNG LỊCH")+COUNTIF($G$3:$G$17,"TRỐNG LỊCH")+COUNTIF($I$3:$I$17,"TRỐNG LỊCH")+COUNTIF($E$19:$E$29,"TRỐNG LỊCH")+COUNTIF($G$19:$G$29,"TRỐNG LỊCH")+COUNTIF($I$19:$I$29,"TRỐNG LỊCH")</f>
        <v>1</v>
      </c>
      <c r="Q3" s="11"/>
      <c r="R3" s="4"/>
      <c r="S3" s="4"/>
      <c r="T3" s="4"/>
      <c r="U3" s="4"/>
      <c r="V3" s="4"/>
      <c r="W3" s="4"/>
      <c r="X3" s="4"/>
      <c r="Y3" s="4"/>
      <c r="Z3" s="4"/>
    </row>
    <row r="4" ht="39.75" customHeight="1">
      <c r="A4" s="19">
        <v>2.0</v>
      </c>
      <c r="B4" s="20" t="s">
        <v>27</v>
      </c>
      <c r="C4" s="21" t="s">
        <v>131</v>
      </c>
      <c r="D4" s="15" t="s">
        <v>33</v>
      </c>
      <c r="E4" s="20" t="s">
        <v>30</v>
      </c>
      <c r="F4" s="15" t="s">
        <v>33</v>
      </c>
      <c r="G4" s="20" t="s">
        <v>30</v>
      </c>
      <c r="H4" s="14"/>
      <c r="I4" s="20"/>
      <c r="J4" s="4"/>
      <c r="K4" s="22" t="s">
        <v>31</v>
      </c>
      <c r="L4" s="20">
        <f t="shared" si="1"/>
        <v>0</v>
      </c>
      <c r="M4" s="23">
        <f t="shared" si="2"/>
        <v>0</v>
      </c>
      <c r="N4" s="18">
        <f t="array" ref="N4">IF(SUMPRODUCT(COUNTIF(E4,'DANH MỤC'!$B$2:$B$17))+SUMPRODUCT(COUNTIF(G4,'DANH MỤC'!$B$2:$B$17))+SUMPRODUCT(COUNTIF(I4,'DANH MỤC'!$B$2:$B$17))&gt;=1,1,0)</f>
        <v>1</v>
      </c>
      <c r="O4" s="10" t="s">
        <v>34</v>
      </c>
      <c r="P4" s="10">
        <f>COUNTIF($E$3:$E$17,"CHUYỂN ĐIỂM")+COUNTIF($G$3:$G$17,"CHUYỂN ĐIỂM")+COUNTIF($I$3:$I$17,"CHUYỂN ĐIỂM")+COUNTIF($E$19:$E$29,"CHUYỂN ĐIỂM")+COUNTIF($G$19:$G$29,"CHUYỂN ĐIỂM")+COUNTIF($I$19:$I$29,"CHUYỂN ĐIỂM")</f>
        <v>0</v>
      </c>
      <c r="Q4" s="11"/>
      <c r="R4" s="4"/>
      <c r="S4" s="4"/>
      <c r="T4" s="4"/>
      <c r="U4" s="4"/>
      <c r="V4" s="4"/>
      <c r="W4" s="4"/>
      <c r="X4" s="4"/>
      <c r="Y4" s="4"/>
      <c r="Z4" s="4"/>
    </row>
    <row r="5" ht="39.75" customHeight="1">
      <c r="A5" s="12">
        <v>3.0</v>
      </c>
      <c r="B5" s="13" t="s">
        <v>35</v>
      </c>
      <c r="C5" s="12" t="s">
        <v>133</v>
      </c>
      <c r="D5" s="15" t="s">
        <v>38</v>
      </c>
      <c r="E5" s="13" t="s">
        <v>25</v>
      </c>
      <c r="F5" s="14"/>
      <c r="G5" s="13"/>
      <c r="H5" s="14"/>
      <c r="I5" s="13"/>
      <c r="J5" s="4"/>
      <c r="K5" s="16" t="s">
        <v>39</v>
      </c>
      <c r="L5" s="13">
        <f t="shared" si="1"/>
        <v>0</v>
      </c>
      <c r="M5" s="17">
        <f t="shared" si="2"/>
        <v>0</v>
      </c>
      <c r="N5" s="18">
        <f t="array" ref="N5">IF(SUMPRODUCT(COUNTIF(E5,'DANH MỤC'!$B$2:$B$17))+SUMPRODUCT(COUNTIF(G5,'DANH MỤC'!$B$2:$B$17))+SUMPRODUCT(COUNTIF(I5,'DANH MỤC'!$B$2:$B$17))&gt;=1,1,0)</f>
        <v>1</v>
      </c>
      <c r="O5" s="10" t="s">
        <v>40</v>
      </c>
      <c r="P5" s="10">
        <f>COUNTIF($E$3:$E$17,"RỚT NHÀ MÁY")+COUNTIF($G$3:$G$17,"RỚT NHÀ MÁY")+COUNTIF($I$3:$I$17,"RỚT NHÀ MÁY")+COUNTIF($E$19:$E$29,"RỚT NHÀ MÁY")+COUNTIF($G$19:$G$29,"RỚT NHÀ MÁY")+COUNTIF($I$19:$I$29,"RỚT NHÀ MÁY")</f>
        <v>0</v>
      </c>
      <c r="Q5" s="11"/>
      <c r="R5" s="4"/>
      <c r="S5" s="4"/>
      <c r="T5" s="4"/>
      <c r="U5" s="4"/>
      <c r="V5" s="4"/>
      <c r="W5" s="4"/>
      <c r="X5" s="4"/>
      <c r="Y5" s="4"/>
      <c r="Z5" s="4"/>
    </row>
    <row r="6" ht="39.75" customHeight="1">
      <c r="A6" s="19">
        <v>4.0</v>
      </c>
      <c r="B6" s="20" t="s">
        <v>41</v>
      </c>
      <c r="C6" s="21" t="s">
        <v>135</v>
      </c>
      <c r="D6" s="14" t="s">
        <v>22</v>
      </c>
      <c r="E6" s="20" t="s">
        <v>25</v>
      </c>
      <c r="F6" s="14"/>
      <c r="G6" s="20"/>
      <c r="H6" s="14"/>
      <c r="I6" s="20"/>
      <c r="J6" s="4"/>
      <c r="K6" s="22" t="s">
        <v>42</v>
      </c>
      <c r="L6" s="20">
        <f t="shared" si="1"/>
        <v>0</v>
      </c>
      <c r="M6" s="23">
        <f t="shared" si="2"/>
        <v>0</v>
      </c>
      <c r="N6" s="18">
        <f t="array" ref="N6">IF(SUMPRODUCT(COUNTIF(E6,'DANH MỤC'!$B$2:$B$17))+SUMPRODUCT(COUNTIF(G6,'DANH MỤC'!$B$2:$B$17))+SUMPRODUCT(COUNTIF(I6,'DANH MỤC'!$B$2:$B$17))&gt;=1,1,0)</f>
        <v>1</v>
      </c>
      <c r="O6" s="10" t="s">
        <v>43</v>
      </c>
      <c r="P6" s="10">
        <f>COUNTIF($E$3:$E$17,"TÀI XẾ NGHỈ")+COUNTIF($G$3:$G$17,"TÀI XẾ NGHỈ")+COUNTIF($I$3:$I$17,"TÀI XẾ NGHỈ")+COUNTIF($E$19:$E$29,"TÀI XẾ NGHỈ")+COUNTIF($G$19:$G$29,"TÀI XẾ NGHỈ")+COUNTIF($I$19:$I$29,"TÀI XẾ NGHỈ")</f>
        <v>2</v>
      </c>
      <c r="Q6" s="11"/>
      <c r="R6" s="4"/>
      <c r="S6" s="4"/>
      <c r="T6" s="4"/>
      <c r="U6" s="4"/>
      <c r="V6" s="4"/>
      <c r="W6" s="4"/>
      <c r="X6" s="4"/>
      <c r="Y6" s="4"/>
      <c r="Z6" s="4"/>
    </row>
    <row r="7" ht="39.75" customHeight="1">
      <c r="A7" s="12">
        <v>5.0</v>
      </c>
      <c r="B7" s="13" t="s">
        <v>44</v>
      </c>
      <c r="C7" s="24" t="s">
        <v>136</v>
      </c>
      <c r="D7" s="14" t="s">
        <v>33</v>
      </c>
      <c r="E7" s="13" t="s">
        <v>30</v>
      </c>
      <c r="F7" s="14" t="s">
        <v>46</v>
      </c>
      <c r="G7" s="13" t="s">
        <v>47</v>
      </c>
      <c r="H7" s="14"/>
      <c r="I7" s="13"/>
      <c r="J7" s="4"/>
      <c r="K7" s="16" t="s">
        <v>23</v>
      </c>
      <c r="L7" s="13">
        <f t="shared" si="1"/>
        <v>0</v>
      </c>
      <c r="M7" s="17">
        <f t="shared" si="2"/>
        <v>0</v>
      </c>
      <c r="N7" s="18">
        <f t="array" ref="N7">IF(SUMPRODUCT(COUNTIF(E7,'DANH MỤC'!$B$2:$B$17))+SUMPRODUCT(COUNTIF(G7,'DANH MỤC'!$B$2:$B$17))+SUMPRODUCT(COUNTIF(I7,'DANH MỤC'!$B$2:$B$17))&gt;=1,1,0)</f>
        <v>1</v>
      </c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 ht="39.75" customHeight="1">
      <c r="A8" s="19">
        <v>6.0</v>
      </c>
      <c r="B8" s="20" t="s">
        <v>48</v>
      </c>
      <c r="C8" s="19"/>
      <c r="D8" s="14"/>
      <c r="E8" s="20" t="s">
        <v>43</v>
      </c>
      <c r="F8" s="14"/>
      <c r="G8" s="20"/>
      <c r="H8" s="14"/>
      <c r="I8" s="20"/>
      <c r="J8" s="4"/>
      <c r="K8" s="22" t="s">
        <v>51</v>
      </c>
      <c r="L8" s="20">
        <f t="shared" si="1"/>
        <v>0</v>
      </c>
      <c r="M8" s="23">
        <f t="shared" si="2"/>
        <v>0</v>
      </c>
      <c r="N8" s="18">
        <f t="array" ref="N8">IF(SUMPRODUCT(COUNTIF(E8,'DANH MỤC'!$B$2:$B$17))+SUMPRODUCT(COUNTIF(G8,'DANH MỤC'!$B$2:$B$17))+SUMPRODUCT(COUNTIF(I8,'DANH MỤC'!$B$2:$B$17))&gt;=1,1,0)</f>
        <v>0</v>
      </c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 ht="39.75" customHeight="1">
      <c r="A9" s="12">
        <v>7.0</v>
      </c>
      <c r="B9" s="13" t="s">
        <v>68</v>
      </c>
      <c r="C9" s="12" t="s">
        <v>88</v>
      </c>
      <c r="D9" s="15" t="s">
        <v>22</v>
      </c>
      <c r="E9" s="13" t="s">
        <v>24</v>
      </c>
      <c r="F9" s="14"/>
      <c r="G9" s="13"/>
      <c r="H9" s="14"/>
      <c r="I9" s="13"/>
      <c r="J9" s="4"/>
      <c r="K9" s="16" t="s">
        <v>47</v>
      </c>
      <c r="L9" s="13">
        <f t="shared" si="1"/>
        <v>1</v>
      </c>
      <c r="M9" s="17">
        <f t="shared" si="2"/>
        <v>0.04166666667</v>
      </c>
      <c r="N9" s="18">
        <f t="array" ref="N9">IF(SUMPRODUCT(COUNTIF(E9,'DANH MỤC'!$B$2:$B$17))+SUMPRODUCT(COUNTIF(G9,'DANH MỤC'!$B$2:$B$17))+SUMPRODUCT(COUNTIF(I9,'DANH MỤC'!$B$2:$B$17))&gt;=1,1,0)</f>
        <v>1</v>
      </c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 ht="39.75" customHeight="1">
      <c r="A10" s="19">
        <v>8.0</v>
      </c>
      <c r="B10" s="20" t="s">
        <v>70</v>
      </c>
      <c r="C10" s="19" t="s">
        <v>88</v>
      </c>
      <c r="D10" s="15" t="s">
        <v>22</v>
      </c>
      <c r="E10" s="20" t="s">
        <v>24</v>
      </c>
      <c r="F10" s="14"/>
      <c r="G10" s="20"/>
      <c r="H10" s="14"/>
      <c r="I10" s="20"/>
      <c r="J10" s="4"/>
      <c r="K10" s="22" t="s">
        <v>58</v>
      </c>
      <c r="L10" s="20">
        <f t="shared" si="1"/>
        <v>0</v>
      </c>
      <c r="M10" s="23">
        <f t="shared" si="2"/>
        <v>0</v>
      </c>
      <c r="N10" s="18">
        <f t="array" ref="N10">IF(SUMPRODUCT(COUNTIF(E10,'DANH MỤC'!$B$2:$B$17))+SUMPRODUCT(COUNTIF(G10,'DANH MỤC'!$B$2:$B$17))+SUMPRODUCT(COUNTIF(I10,'DANH MỤC'!$B$2:$B$17))&gt;=1,1,0)</f>
        <v>1</v>
      </c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 ht="39.75" customHeight="1">
      <c r="A11" s="12">
        <v>9.0</v>
      </c>
      <c r="B11" s="13" t="s">
        <v>71</v>
      </c>
      <c r="C11" s="12" t="s">
        <v>139</v>
      </c>
      <c r="D11" s="15" t="s">
        <v>38</v>
      </c>
      <c r="E11" s="13" t="s">
        <v>25</v>
      </c>
      <c r="F11" s="14"/>
      <c r="G11" s="13"/>
      <c r="H11" s="14"/>
      <c r="I11" s="13"/>
      <c r="J11" s="4"/>
      <c r="K11" s="16" t="s">
        <v>59</v>
      </c>
      <c r="L11" s="13">
        <f t="shared" si="1"/>
        <v>0</v>
      </c>
      <c r="M11" s="17">
        <f t="shared" si="2"/>
        <v>0</v>
      </c>
      <c r="N11" s="18">
        <f t="array" ref="N11">IF(SUMPRODUCT(COUNTIF(E11,'DANH MỤC'!$B$2:$B$17))+SUMPRODUCT(COUNTIF(G11,'DANH MỤC'!$B$2:$B$17))+SUMPRODUCT(COUNTIF(I11,'DANH MỤC'!$B$2:$B$17))&gt;=1,1,0)</f>
        <v>1</v>
      </c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 ht="39.75" customHeight="1">
      <c r="A12" s="19">
        <v>10.0</v>
      </c>
      <c r="B12" s="20" t="s">
        <v>74</v>
      </c>
      <c r="C12" s="21" t="s">
        <v>140</v>
      </c>
      <c r="D12" s="14" t="s">
        <v>22</v>
      </c>
      <c r="E12" s="20" t="s">
        <v>25</v>
      </c>
      <c r="F12" s="14"/>
      <c r="G12" s="20"/>
      <c r="H12" s="14"/>
      <c r="I12" s="20"/>
      <c r="J12" s="4"/>
      <c r="K12" s="22" t="s">
        <v>60</v>
      </c>
      <c r="L12" s="20">
        <f t="shared" si="1"/>
        <v>0</v>
      </c>
      <c r="M12" s="23">
        <f t="shared" si="2"/>
        <v>0</v>
      </c>
      <c r="N12" s="18">
        <f t="array" ref="N12">IF(SUMPRODUCT(COUNTIF(E12,'DANH MỤC'!$B$2:$B$17))+SUMPRODUCT(COUNTIF(G12,'DANH MỤC'!$B$2:$B$17))+SUMPRODUCT(COUNTIF(I12,'DANH MỤC'!$B$2:$B$17))&gt;=1,1,0)</f>
        <v>1</v>
      </c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 ht="39.75" customHeight="1">
      <c r="A13" s="12">
        <v>11.0</v>
      </c>
      <c r="B13" s="13" t="s">
        <v>76</v>
      </c>
      <c r="C13" s="12" t="s">
        <v>143</v>
      </c>
      <c r="D13" s="15" t="s">
        <v>22</v>
      </c>
      <c r="E13" s="13" t="s">
        <v>25</v>
      </c>
      <c r="F13" s="14"/>
      <c r="G13" s="13"/>
      <c r="H13" s="14"/>
      <c r="I13" s="13"/>
      <c r="J13" s="4"/>
      <c r="K13" s="16" t="s">
        <v>61</v>
      </c>
      <c r="L13" s="13">
        <f t="shared" si="1"/>
        <v>0</v>
      </c>
      <c r="M13" s="17">
        <f t="shared" si="2"/>
        <v>0</v>
      </c>
      <c r="N13" s="18">
        <f t="array" ref="N13">IF(SUMPRODUCT(COUNTIF(E13,'DANH MỤC'!$B$2:$B$17))+SUMPRODUCT(COUNTIF(G13,'DANH MỤC'!$B$2:$B$17))+SUMPRODUCT(COUNTIF(I13,'DANH MỤC'!$B$2:$B$17))&gt;=1,1,0)</f>
        <v>1</v>
      </c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 ht="39.75" customHeight="1">
      <c r="A14" s="19">
        <v>12.0</v>
      </c>
      <c r="B14" s="20" t="s">
        <v>78</v>
      </c>
      <c r="C14" s="19" t="s">
        <v>88</v>
      </c>
      <c r="D14" s="15" t="s">
        <v>22</v>
      </c>
      <c r="E14" s="20" t="s">
        <v>24</v>
      </c>
      <c r="F14" s="14"/>
      <c r="G14" s="20"/>
      <c r="H14" s="14"/>
      <c r="I14" s="20"/>
      <c r="J14" s="4"/>
      <c r="K14" s="22" t="s">
        <v>62</v>
      </c>
      <c r="L14" s="20">
        <f t="shared" si="1"/>
        <v>0</v>
      </c>
      <c r="M14" s="23">
        <f t="shared" si="2"/>
        <v>0</v>
      </c>
      <c r="N14" s="18">
        <f t="array" ref="N14">IF(SUMPRODUCT(COUNTIF(E14,'DANH MỤC'!$B$2:$B$17))+SUMPRODUCT(COUNTIF(G14,'DANH MỤC'!$B$2:$B$17))+SUMPRODUCT(COUNTIF(I14,'DANH MỤC'!$B$2:$B$17))&gt;=1,1,0)</f>
        <v>1</v>
      </c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 ht="39.75" customHeight="1">
      <c r="A15" s="12">
        <v>13.0</v>
      </c>
      <c r="B15" s="13" t="s">
        <v>80</v>
      </c>
      <c r="C15" s="12" t="s">
        <v>84</v>
      </c>
      <c r="D15" s="15" t="s">
        <v>38</v>
      </c>
      <c r="E15" s="13" t="s">
        <v>25</v>
      </c>
      <c r="F15" s="14"/>
      <c r="G15" s="13"/>
      <c r="H15" s="14"/>
      <c r="I15" s="13"/>
      <c r="J15" s="4"/>
      <c r="K15" s="16" t="s">
        <v>63</v>
      </c>
      <c r="L15" s="13">
        <f t="shared" si="1"/>
        <v>0</v>
      </c>
      <c r="M15" s="17">
        <f t="shared" si="2"/>
        <v>0</v>
      </c>
      <c r="N15" s="18">
        <f t="array" ref="N15">IF(SUMPRODUCT(COUNTIF(E15,'DANH MỤC'!$B$2:$B$17))+SUMPRODUCT(COUNTIF(G15,'DANH MỤC'!$B$2:$B$17))+SUMPRODUCT(COUNTIF(I15,'DANH MỤC'!$B$2:$B$17))&gt;=1,1,0)</f>
        <v>1</v>
      </c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 ht="39.75" customHeight="1">
      <c r="A16" s="19">
        <v>14.0</v>
      </c>
      <c r="B16" s="20" t="s">
        <v>83</v>
      </c>
      <c r="C16" s="19" t="s">
        <v>88</v>
      </c>
      <c r="D16" s="15" t="s">
        <v>22</v>
      </c>
      <c r="E16" s="20" t="s">
        <v>24</v>
      </c>
      <c r="F16" s="14"/>
      <c r="G16" s="20"/>
      <c r="H16" s="14"/>
      <c r="I16" s="20"/>
      <c r="J16" s="4"/>
      <c r="K16" s="22" t="s">
        <v>30</v>
      </c>
      <c r="L16" s="20">
        <f t="shared" si="1"/>
        <v>3</v>
      </c>
      <c r="M16" s="23">
        <f t="shared" si="2"/>
        <v>0.125</v>
      </c>
      <c r="N16" s="18">
        <f t="array" ref="N16">IF(SUMPRODUCT(COUNTIF(E16,'DANH MỤC'!$B$2:$B$17))+SUMPRODUCT(COUNTIF(G16,'DANH MỤC'!$B$2:$B$17))+SUMPRODUCT(COUNTIF(I16,'DANH MỤC'!$B$2:$B$17))&gt;=1,1,0)</f>
        <v>1</v>
      </c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 ht="39.75" customHeight="1">
      <c r="A17" s="12">
        <v>15.0</v>
      </c>
      <c r="B17" s="13" t="s">
        <v>85</v>
      </c>
      <c r="C17" s="12" t="s">
        <v>88</v>
      </c>
      <c r="D17" s="15" t="s">
        <v>22</v>
      </c>
      <c r="E17" s="13" t="s">
        <v>24</v>
      </c>
      <c r="F17" s="14"/>
      <c r="G17" s="13"/>
      <c r="H17" s="14"/>
      <c r="I17" s="13"/>
      <c r="J17" s="4"/>
      <c r="K17" s="16" t="s">
        <v>64</v>
      </c>
      <c r="L17" s="13">
        <f t="shared" si="1"/>
        <v>0</v>
      </c>
      <c r="M17" s="17">
        <f t="shared" si="2"/>
        <v>0</v>
      </c>
      <c r="N17" s="18">
        <f t="array" ref="N17">IF(SUMPRODUCT(COUNTIF(E17,'DANH MỤC'!$B$2:$B$17))+SUMPRODUCT(COUNTIF(G17,'DANH MỤC'!$B$2:$B$17))+SUMPRODUCT(COUNTIF(I17,'DANH MỤC'!$B$2:$B$17))&gt;=1,1,0)</f>
        <v>1</v>
      </c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 ht="39.75" customHeight="1">
      <c r="A18" s="47" t="s">
        <v>145</v>
      </c>
      <c r="B18" s="2"/>
      <c r="C18" s="2"/>
      <c r="D18" s="2"/>
      <c r="E18" s="2"/>
      <c r="F18" s="2"/>
      <c r="G18" s="2"/>
      <c r="H18" s="2"/>
      <c r="I18" s="3"/>
      <c r="J18" s="4"/>
      <c r="K18" s="22" t="s">
        <v>24</v>
      </c>
      <c r="L18" s="20">
        <f t="shared" si="1"/>
        <v>9</v>
      </c>
      <c r="M18" s="23">
        <f t="shared" si="2"/>
        <v>0.375</v>
      </c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 ht="39.75" customHeight="1">
      <c r="A19" s="12">
        <v>1.0</v>
      </c>
      <c r="B19" s="13" t="s">
        <v>87</v>
      </c>
      <c r="C19" s="12" t="s">
        <v>146</v>
      </c>
      <c r="D19" s="15" t="s">
        <v>38</v>
      </c>
      <c r="E19" s="13" t="s">
        <v>25</v>
      </c>
      <c r="F19" s="14"/>
      <c r="G19" s="13"/>
      <c r="H19" s="14"/>
      <c r="I19" s="13"/>
      <c r="J19" s="4"/>
      <c r="K19" s="16" t="s">
        <v>89</v>
      </c>
      <c r="L19" s="13">
        <f t="shared" si="1"/>
        <v>0</v>
      </c>
      <c r="M19" s="17">
        <f t="shared" si="2"/>
        <v>0</v>
      </c>
      <c r="N19" s="18">
        <f t="array" ref="N19">IF(SUMPRODUCT(COUNTIF(E19,'DANH MỤC'!$B$2:$B$17))+SUMPRODUCT(COUNTIF(G19,'DANH MỤC'!$B$2:$B$17))+SUMPRODUCT(COUNTIF(I19,'DANH MỤC'!$B$2:$B$17))&gt;=1,1,0)</f>
        <v>1</v>
      </c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 ht="39.75" customHeight="1">
      <c r="A20" s="19">
        <v>2.0</v>
      </c>
      <c r="B20" s="20" t="s">
        <v>94</v>
      </c>
      <c r="C20" s="19"/>
      <c r="D20" s="14"/>
      <c r="E20" s="48" t="s">
        <v>26</v>
      </c>
      <c r="F20" s="14"/>
      <c r="G20" s="20"/>
      <c r="H20" s="14"/>
      <c r="I20" s="20"/>
      <c r="J20" s="4"/>
      <c r="K20" s="4"/>
      <c r="L20" s="4"/>
      <c r="M20" s="4"/>
      <c r="N20" s="18">
        <f t="array" ref="N20">IF(SUMPRODUCT(COUNTIF(E20,'DANH MỤC'!$B$2:$B$17))+SUMPRODUCT(COUNTIF(G20,'DANH MỤC'!$B$2:$B$17))+SUMPRODUCT(COUNTIF(I20,'DANH MỤC'!$B$2:$B$17))&gt;=1,1,0)</f>
        <v>0</v>
      </c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 ht="39.75" customHeight="1">
      <c r="A21" s="12">
        <v>3.0</v>
      </c>
      <c r="B21" s="13" t="s">
        <v>95</v>
      </c>
      <c r="C21" s="12" t="s">
        <v>88</v>
      </c>
      <c r="D21" s="15" t="s">
        <v>22</v>
      </c>
      <c r="E21" s="13" t="s">
        <v>24</v>
      </c>
      <c r="F21" s="14"/>
      <c r="G21" s="13"/>
      <c r="H21" s="14"/>
      <c r="I21" s="13"/>
      <c r="J21" s="4"/>
      <c r="K21" s="49" t="s">
        <v>96</v>
      </c>
      <c r="L21" s="2"/>
      <c r="M21" s="26"/>
      <c r="N21" s="18">
        <f t="array" ref="N21">IF(SUMPRODUCT(COUNTIF(E21,'DANH MỤC'!$B$2:$B$17))+SUMPRODUCT(COUNTIF(G21,'DANH MỤC'!$B$2:$B$17))+SUMPRODUCT(COUNTIF(I21,'DANH MỤC'!$B$2:$B$17))&gt;=1,1,0)</f>
        <v>1</v>
      </c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 ht="39.75" customHeight="1">
      <c r="A22" s="19">
        <v>4.0</v>
      </c>
      <c r="B22" s="20" t="s">
        <v>97</v>
      </c>
      <c r="C22" s="19" t="s">
        <v>147</v>
      </c>
      <c r="D22" s="15" t="s">
        <v>38</v>
      </c>
      <c r="E22" s="20" t="s">
        <v>25</v>
      </c>
      <c r="F22" s="14"/>
      <c r="G22" s="20"/>
      <c r="H22" s="14"/>
      <c r="I22" s="20"/>
      <c r="J22" s="4"/>
      <c r="K22" s="50">
        <f>SUM(L3:L18)</f>
        <v>24</v>
      </c>
      <c r="L22" s="51"/>
      <c r="M22" s="52"/>
      <c r="N22" s="18">
        <f t="array" ref="N22">IF(SUMPRODUCT(COUNTIF(E22,'DANH MỤC'!$B$2:$B$17))+SUMPRODUCT(COUNTIF(G22,'DANH MỤC'!$B$2:$B$17))+SUMPRODUCT(COUNTIF(I22,'DANH MỤC'!$B$2:$B$17))&gt;=1,1,0)</f>
        <v>1</v>
      </c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 ht="39.75" customHeight="1">
      <c r="A23" s="12">
        <v>5.0</v>
      </c>
      <c r="B23" s="13" t="s">
        <v>98</v>
      </c>
      <c r="C23" s="12" t="s">
        <v>148</v>
      </c>
      <c r="D23" s="14" t="s">
        <v>22</v>
      </c>
      <c r="E23" s="13" t="s">
        <v>25</v>
      </c>
      <c r="F23" s="14"/>
      <c r="G23" s="13"/>
      <c r="H23" s="14"/>
      <c r="I23" s="13"/>
      <c r="J23" s="4"/>
      <c r="K23" s="53"/>
      <c r="L23" s="54"/>
      <c r="M23" s="55"/>
      <c r="N23" s="18">
        <f t="array" ref="N23">IF(SUMPRODUCT(COUNTIF(E23,'DANH MỤC'!$B$2:$B$17))+SUMPRODUCT(COUNTIF(G23,'DANH MỤC'!$B$2:$B$17))+SUMPRODUCT(COUNTIF(I23,'DANH MỤC'!$B$2:$B$17))&gt;=1,1,0)</f>
        <v>1</v>
      </c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 ht="39.75" customHeight="1">
      <c r="A24" s="19">
        <v>6.0</v>
      </c>
      <c r="B24" s="20" t="s">
        <v>101</v>
      </c>
      <c r="C24" s="19" t="s">
        <v>88</v>
      </c>
      <c r="D24" s="15" t="s">
        <v>22</v>
      </c>
      <c r="E24" s="20" t="s">
        <v>24</v>
      </c>
      <c r="F24" s="14"/>
      <c r="G24" s="20"/>
      <c r="H24" s="14"/>
      <c r="I24" s="20"/>
      <c r="J24" s="4"/>
      <c r="K24" s="9" t="s">
        <v>102</v>
      </c>
      <c r="L24" s="9" t="s">
        <v>103</v>
      </c>
      <c r="M24" s="56" t="s">
        <v>17</v>
      </c>
      <c r="N24" s="18">
        <f t="array" ref="N24">IF(SUMPRODUCT(COUNTIF(E24,'DANH MỤC'!$B$2:$B$17))+SUMPRODUCT(COUNTIF(G24,'DANH MỤC'!$B$2:$B$17))+SUMPRODUCT(COUNTIF(I24,'DANH MỤC'!$B$2:$B$17))&gt;=1,1,0)</f>
        <v>1</v>
      </c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 ht="39.75" customHeight="1">
      <c r="A25" s="12">
        <v>7.0</v>
      </c>
      <c r="B25" s="13" t="s">
        <v>105</v>
      </c>
      <c r="C25" s="12" t="s">
        <v>88</v>
      </c>
      <c r="D25" s="15" t="s">
        <v>22</v>
      </c>
      <c r="E25" s="13" t="s">
        <v>24</v>
      </c>
      <c r="F25" s="14"/>
      <c r="G25" s="13"/>
      <c r="H25" s="14"/>
      <c r="I25" s="13"/>
      <c r="J25" s="4"/>
      <c r="K25" s="57" t="s">
        <v>26</v>
      </c>
      <c r="L25" s="13">
        <f t="shared" ref="L25:L28" si="3">COUNTIF($E$3:$E$17,K25)+COUNTIF($G$3:$G$17,K25)+COUNTIF($I$3:$I$17,K25)+COUNTIF($E$19:$E$29,K25)+COUNTIF($G$19:$G$29,K25)+COUNTIF($I$19:$I$29,K25)</f>
        <v>1</v>
      </c>
      <c r="M25" s="58">
        <f t="shared" ref="M25:M29" si="4">IF(SUM($L$25:$L$29)=0,0,L25/SUM($L$25:$L$29))</f>
        <v>0.03703703704</v>
      </c>
      <c r="N25" s="18">
        <f t="array" ref="N25">IF(SUMPRODUCT(COUNTIF(E25,'DANH MỤC'!$B$2:$B$17))+SUMPRODUCT(COUNTIF(G25,'DANH MỤC'!$B$2:$B$17))+SUMPRODUCT(COUNTIF(I25,'DANH MỤC'!$B$2:$B$17))&gt;=1,1,0)</f>
        <v>1</v>
      </c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 ht="39.75" customHeight="1">
      <c r="A26" s="19">
        <v>8.0</v>
      </c>
      <c r="B26" s="20" t="s">
        <v>106</v>
      </c>
      <c r="C26" s="19" t="s">
        <v>146</v>
      </c>
      <c r="D26" s="15" t="s">
        <v>38</v>
      </c>
      <c r="E26" s="20" t="s">
        <v>25</v>
      </c>
      <c r="F26" s="14"/>
      <c r="G26" s="20"/>
      <c r="H26" s="14"/>
      <c r="I26" s="20"/>
      <c r="J26" s="4"/>
      <c r="K26" s="59" t="s">
        <v>34</v>
      </c>
      <c r="L26" s="13">
        <f t="shared" si="3"/>
        <v>0</v>
      </c>
      <c r="M26" s="58">
        <f t="shared" si="4"/>
        <v>0</v>
      </c>
      <c r="N26" s="18">
        <f t="array" ref="N26">IF(SUMPRODUCT(COUNTIF(E26,'DANH MỤC'!$B$2:$B$17))+SUMPRODUCT(COUNTIF(G26,'DANH MỤC'!$B$2:$B$17))+SUMPRODUCT(COUNTIF(I26,'DANH MỤC'!$B$2:$B$17))&gt;=1,1,0)</f>
        <v>1</v>
      </c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 ht="39.75" customHeight="1">
      <c r="A27" s="12">
        <v>9.0</v>
      </c>
      <c r="B27" s="13" t="s">
        <v>107</v>
      </c>
      <c r="C27" s="12"/>
      <c r="D27" s="14"/>
      <c r="E27" s="13" t="s">
        <v>43</v>
      </c>
      <c r="F27" s="14"/>
      <c r="G27" s="13"/>
      <c r="H27" s="14"/>
      <c r="I27" s="13"/>
      <c r="J27" s="4"/>
      <c r="K27" s="60" t="s">
        <v>40</v>
      </c>
      <c r="L27" s="13">
        <f t="shared" si="3"/>
        <v>0</v>
      </c>
      <c r="M27" s="58">
        <f t="shared" si="4"/>
        <v>0</v>
      </c>
      <c r="N27" s="18">
        <f t="array" ref="N27">IF(SUMPRODUCT(COUNTIF(E27,'DANH MỤC'!$B$2:$B$17))+SUMPRODUCT(COUNTIF(G27,'DANH MỤC'!$B$2:$B$17))+SUMPRODUCT(COUNTIF(I27,'DANH MỤC'!$B$2:$B$17))&gt;=1,1,0)</f>
        <v>0</v>
      </c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 ht="39.75" customHeight="1">
      <c r="A28" s="19">
        <v>10.0</v>
      </c>
      <c r="B28" s="20" t="s">
        <v>108</v>
      </c>
      <c r="C28" s="19" t="s">
        <v>50</v>
      </c>
      <c r="D28" s="15" t="s">
        <v>38</v>
      </c>
      <c r="E28" s="20" t="s">
        <v>25</v>
      </c>
      <c r="F28" s="14"/>
      <c r="G28" s="20"/>
      <c r="H28" s="14"/>
      <c r="I28" s="20"/>
      <c r="J28" s="4"/>
      <c r="K28" s="61" t="s">
        <v>43</v>
      </c>
      <c r="L28" s="13">
        <f t="shared" si="3"/>
        <v>2</v>
      </c>
      <c r="M28" s="58">
        <f t="shared" si="4"/>
        <v>0.07407407407</v>
      </c>
      <c r="N28" s="18">
        <f t="array" ref="N28">IF(SUMPRODUCT(COUNTIF(E28,'DANH MỤC'!$B$2:$B$17))+SUMPRODUCT(COUNTIF(G28,'DANH MỤC'!$B$2:$B$17))+SUMPRODUCT(COUNTIF(I28,'DANH MỤC'!$B$2:$B$17))&gt;=1,1,0)</f>
        <v>1</v>
      </c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 ht="39.75" customHeight="1">
      <c r="A29" s="12"/>
      <c r="B29" s="13"/>
      <c r="C29" s="12"/>
      <c r="D29" s="10"/>
      <c r="E29" s="13"/>
      <c r="F29" s="10"/>
      <c r="G29" s="13"/>
      <c r="H29" s="10"/>
      <c r="I29" s="13"/>
      <c r="J29" s="4"/>
      <c r="K29" s="62" t="s">
        <v>18</v>
      </c>
      <c r="L29" s="63">
        <f>P2</f>
        <v>24</v>
      </c>
      <c r="M29" s="64">
        <f t="shared" si="4"/>
        <v>0.8888888889</v>
      </c>
      <c r="N29" s="18">
        <f t="array" ref="N29">IF(SUMPRODUCT(COUNTIF(E29,'DANH MỤC'!$B$2:$B$17))+SUMPRODUCT(COUNTIF(G29,'DANH MỤC'!$B$2:$B$17))+SUMPRODUCT(COUNTIF(I29,'DANH MỤC'!$B$2:$B$17))&gt;=1,1,0)</f>
        <v>0</v>
      </c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 ht="15.75" customHeight="1">
      <c r="A30" s="4"/>
      <c r="B30" s="4"/>
      <c r="C30" s="4"/>
      <c r="D30" s="4"/>
      <c r="E30" s="4"/>
      <c r="F30" s="4"/>
      <c r="G30" s="4"/>
      <c r="H30" s="4"/>
      <c r="I30" s="4"/>
      <c r="J30" s="4"/>
      <c r="K30" s="65" t="s">
        <v>110</v>
      </c>
      <c r="L30" s="66">
        <f>MAX(0,COUNTA($B$3:$B$29)-SUM($L$25:$L$29))</f>
        <v>0</v>
      </c>
      <c r="M30" s="67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 ht="15.0" customHeight="1">
      <c r="A31" s="68" t="s">
        <v>111</v>
      </c>
      <c r="B31" s="2"/>
      <c r="C31" s="2"/>
      <c r="D31" s="2"/>
      <c r="E31" s="2"/>
      <c r="F31" s="2"/>
      <c r="G31" s="2"/>
      <c r="H31" s="2"/>
      <c r="I31" s="3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 ht="18.75" customHeight="1">
      <c r="A32" s="9" t="s">
        <v>6</v>
      </c>
      <c r="B32" s="9" t="s">
        <v>7</v>
      </c>
      <c r="C32" s="9" t="s">
        <v>8</v>
      </c>
      <c r="D32" s="9" t="s">
        <v>112</v>
      </c>
      <c r="E32" s="9" t="s">
        <v>15</v>
      </c>
      <c r="F32" s="9" t="s">
        <v>113</v>
      </c>
      <c r="G32" s="69" t="s">
        <v>114</v>
      </c>
      <c r="H32" s="2"/>
      <c r="I32" s="26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 ht="21.0" customHeight="1">
      <c r="A33" s="12">
        <v>1.0</v>
      </c>
      <c r="B33" s="34" t="s">
        <v>35</v>
      </c>
      <c r="C33" s="24" t="s">
        <v>149</v>
      </c>
      <c r="D33" s="82" t="s">
        <v>38</v>
      </c>
      <c r="E33" s="34" t="s">
        <v>25</v>
      </c>
      <c r="F33" s="34">
        <v>1.0</v>
      </c>
      <c r="G33" s="70"/>
      <c r="H33" s="70"/>
      <c r="I33" s="70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 ht="21.0" customHeight="1">
      <c r="A34" s="71">
        <v>2.0</v>
      </c>
      <c r="B34" s="74" t="s">
        <v>80</v>
      </c>
      <c r="C34" s="24" t="s">
        <v>149</v>
      </c>
      <c r="D34" s="82" t="s">
        <v>38</v>
      </c>
      <c r="E34" s="34" t="s">
        <v>25</v>
      </c>
      <c r="F34" s="34">
        <v>1.0</v>
      </c>
      <c r="G34" s="75"/>
      <c r="H34" s="75"/>
      <c r="I34" s="75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 ht="21.0" customHeight="1">
      <c r="A35" s="12">
        <v>3.0</v>
      </c>
      <c r="B35" s="13"/>
      <c r="C35" s="12"/>
      <c r="D35" s="10"/>
      <c r="E35" s="13"/>
      <c r="F35" s="13"/>
      <c r="G35" s="70"/>
      <c r="H35" s="70"/>
      <c r="I35" s="70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 ht="21.0" customHeight="1">
      <c r="A36" s="71">
        <v>4.0</v>
      </c>
      <c r="B36" s="72"/>
      <c r="C36" s="71"/>
      <c r="D36" s="73"/>
      <c r="E36" s="72"/>
      <c r="F36" s="72"/>
      <c r="G36" s="75"/>
      <c r="H36" s="75"/>
      <c r="I36" s="75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 ht="21.0" customHeight="1">
      <c r="A37" s="12">
        <v>5.0</v>
      </c>
      <c r="B37" s="13"/>
      <c r="C37" s="12"/>
      <c r="D37" s="10"/>
      <c r="E37" s="13"/>
      <c r="F37" s="13"/>
      <c r="G37" s="70"/>
      <c r="H37" s="70"/>
      <c r="I37" s="70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 ht="21.0" customHeight="1">
      <c r="A38" s="71">
        <v>6.0</v>
      </c>
      <c r="B38" s="72"/>
      <c r="C38" s="71"/>
      <c r="D38" s="73"/>
      <c r="E38" s="72"/>
      <c r="F38" s="72"/>
      <c r="G38" s="75"/>
      <c r="H38" s="75"/>
      <c r="I38" s="75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 ht="21.0" customHeight="1">
      <c r="A39" s="12">
        <v>7.0</v>
      </c>
      <c r="B39" s="13"/>
      <c r="C39" s="12"/>
      <c r="D39" s="10"/>
      <c r="E39" s="13"/>
      <c r="F39" s="13"/>
      <c r="G39" s="70"/>
      <c r="H39" s="70"/>
      <c r="I39" s="70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 ht="21.0" customHeight="1">
      <c r="A40" s="71">
        <v>8.0</v>
      </c>
      <c r="B40" s="72"/>
      <c r="C40" s="71"/>
      <c r="D40" s="73"/>
      <c r="E40" s="72"/>
      <c r="F40" s="72"/>
      <c r="G40" s="75"/>
      <c r="H40" s="75"/>
      <c r="I40" s="75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 ht="15.0" customHeight="1">
      <c r="A41" s="76" t="s">
        <v>116</v>
      </c>
      <c r="B41" s="2"/>
      <c r="C41" s="2"/>
      <c r="D41" s="2"/>
      <c r="E41" s="3"/>
      <c r="F41" s="77">
        <f>SUM(F33:F40)</f>
        <v>2</v>
      </c>
      <c r="G41" s="78"/>
      <c r="H41" s="78"/>
      <c r="I41" s="78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 ht="15.75" customHeight="1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 ht="15.75" customHeight="1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 ht="15.75" customHeight="1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 ht="15.75" customHeight="1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 ht="15.75" customHeight="1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 ht="15.75" customHeight="1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 ht="15.75" customHeight="1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 ht="15.75" customHeight="1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 ht="15.75" customHeight="1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 ht="15.75" customHeight="1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 ht="15.75" customHeight="1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 ht="15.75" customHeight="1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 ht="15.75" customHeight="1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 ht="15.75" customHeight="1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 ht="15.75" customHeight="1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 ht="15.75" customHeight="1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 ht="15.75" customHeight="1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 ht="15.75" customHeight="1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 ht="15.75" customHeight="1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 ht="15.75" customHeight="1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 ht="15.75" customHeight="1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 ht="15.75" customHeight="1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 ht="15.75" customHeight="1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 ht="15.75" customHeight="1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 ht="15.75" customHeight="1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 ht="15.75" customHeight="1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 ht="15.75" customHeight="1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 ht="15.75" customHeight="1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 ht="15.75" customHeight="1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 ht="15.75" customHeight="1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 ht="15.75" customHeight="1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 ht="15.75" customHeight="1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 ht="15.75" customHeight="1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 ht="15.75" customHeight="1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 ht="15.75" customHeight="1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 ht="15.75" customHeight="1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 ht="15.75" customHeight="1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 ht="15.75" customHeight="1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 ht="15.75" customHeight="1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 ht="15.75" customHeight="1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 ht="15.75" customHeight="1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 ht="15.75" customHeight="1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 ht="15.75" customHeight="1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 ht="15.75" customHeight="1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 ht="15.75" customHeight="1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 ht="15.75" customHeight="1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 ht="15.75" customHeight="1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 ht="15.75" customHeight="1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 ht="15.75" customHeight="1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 ht="15.75" customHeight="1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 ht="15.75" customHeight="1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 ht="15.75" customHeight="1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 ht="15.75" customHeight="1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 ht="15.75" customHeight="1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 ht="15.75" customHeight="1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 ht="15.75" customHeight="1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 ht="15.75" customHeight="1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 ht="15.75" customHeight="1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 ht="15.75" customHeight="1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 ht="15.75" customHeight="1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 ht="15.75" customHeight="1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 ht="15.75" customHeight="1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 ht="15.75" customHeight="1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 ht="15.75" customHeight="1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 ht="15.75" customHeight="1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 ht="15.75" customHeight="1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 ht="15.75" customHeight="1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 ht="15.75" customHeight="1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 ht="15.75" customHeight="1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 ht="15.75" customHeight="1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 ht="15.75" customHeight="1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 ht="15.75" customHeight="1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 ht="15.75" customHeight="1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 ht="15.75" customHeight="1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 ht="15.75" customHeight="1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 ht="15.75" customHeight="1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 ht="15.75" customHeight="1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 ht="15.75" customHeight="1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 ht="15.75" customHeight="1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 ht="15.75" customHeight="1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 ht="15.75" customHeight="1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 ht="15.75" customHeight="1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 ht="15.75" customHeight="1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 ht="15.75" customHeight="1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 ht="15.75" customHeight="1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 ht="15.75" customHeight="1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 ht="15.75" customHeight="1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 ht="15.75" customHeight="1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 ht="15.75" customHeight="1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 ht="15.75" customHeight="1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 ht="15.75" customHeight="1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 ht="15.75" customHeight="1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 ht="15.75" customHeight="1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 ht="15.75" customHeight="1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 ht="15.75" customHeight="1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 ht="15.75" customHeight="1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 ht="15.75" customHeight="1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 ht="15.75" customHeight="1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 ht="15.75" customHeight="1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 ht="15.75" customHeight="1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 ht="15.75" customHeight="1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 ht="15.75" customHeight="1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 ht="15.75" customHeight="1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 ht="15.75" customHeight="1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 ht="15.75" customHeight="1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 ht="15.75" customHeight="1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 ht="15.75" customHeight="1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 ht="15.75" customHeight="1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 ht="15.75" customHeight="1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 ht="15.75" customHeight="1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 ht="15.75" customHeight="1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 ht="15.75" customHeight="1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 ht="15.75" customHeight="1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 ht="15.75" customHeight="1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 ht="15.75" customHeight="1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 ht="15.75" customHeight="1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 ht="15.75" customHeight="1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 ht="15.75" customHeight="1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 ht="15.75" customHeight="1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 ht="15.75" customHeight="1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 ht="15.75" customHeight="1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 ht="15.75" customHeight="1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 ht="15.75" customHeight="1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 ht="15.75" customHeight="1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 ht="15.75" customHeight="1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 ht="15.75" customHeight="1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 ht="15.75" customHeight="1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 ht="15.75" customHeight="1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 ht="15.75" customHeight="1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 ht="15.75" customHeight="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 ht="15.75" customHeight="1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 ht="15.75" customHeight="1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 ht="15.75" customHeight="1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 ht="15.75" customHeight="1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 ht="15.75" customHeight="1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 ht="15.75" customHeight="1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 ht="15.75" customHeight="1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 ht="15.75" customHeight="1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 ht="15.75" customHeight="1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 ht="15.75" customHeight="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 ht="15.75" customHeight="1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 ht="15.75" customHeight="1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 ht="15.75" customHeight="1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 ht="15.75" customHeight="1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 ht="15.75" customHeight="1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 ht="15.75" customHeight="1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 ht="15.75" customHeight="1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 ht="15.75" customHeight="1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 ht="15.75" customHeight="1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 ht="15.75" customHeight="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 ht="15.75" customHeight="1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 ht="15.75" customHeight="1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 ht="15.75" customHeight="1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 ht="15.75" customHeight="1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 ht="15.75" customHeight="1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 ht="15.75" customHeight="1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 ht="15.75" customHeight="1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 ht="15.75" customHeight="1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 ht="15.75" customHeight="1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 ht="15.75" customHeight="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 ht="15.75" customHeight="1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 ht="15.75" customHeight="1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 ht="15.75" customHeight="1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 ht="15.75" customHeight="1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 ht="15.75" customHeight="1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 ht="15.75" customHeight="1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 ht="15.75" customHeight="1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 ht="15.75" customHeight="1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 ht="15.75" customHeight="1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 ht="15.75" customHeight="1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 ht="15.75" customHeight="1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 ht="15.75" customHeight="1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 ht="15.75" customHeight="1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 ht="15.75" customHeight="1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 ht="15.75" customHeight="1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 ht="15.75" customHeight="1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 ht="15.75" customHeight="1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 ht="15.75" customHeight="1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 ht="15.75" customHeight="1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 ht="15.75" customHeight="1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 ht="15.75" customHeight="1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 ht="15.75" customHeight="1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 ht="15.75" customHeight="1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 ht="15.75" customHeight="1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 ht="15.75" customHeight="1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 ht="15.75" customHeight="1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 ht="15.75" customHeight="1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 ht="15.75" customHeight="1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 ht="15.75" customHeight="1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 ht="15.75" customHeight="1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 ht="15.75" customHeight="1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 ht="15.75" customHeight="1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 ht="15.75" customHeight="1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 ht="15.75" customHeight="1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 ht="15.75" customHeight="1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 ht="15.75" customHeight="1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 ht="15.75" customHeight="1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 ht="15.75" customHeight="1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 ht="15.75" customHeight="1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 ht="15.75" customHeight="1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 ht="15.75" customHeight="1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 ht="15.75" customHeight="1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 ht="15.75" customHeight="1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 ht="15.75" customHeight="1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 ht="15.75" customHeight="1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r="247" ht="15.75" customHeight="1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r="248" ht="15.75" customHeight="1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</row>
    <row r="249" ht="15.75" customHeight="1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 ht="15.75" customHeight="1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</row>
    <row r="251" ht="15.75" customHeight="1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</row>
    <row r="252" ht="15.75" customHeight="1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 ht="15.75" customHeight="1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</row>
    <row r="254" ht="15.75" customHeight="1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</row>
    <row r="255" ht="15.75" customHeight="1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</row>
    <row r="256" ht="15.75" customHeight="1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</row>
    <row r="257" ht="15.75" customHeight="1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</row>
    <row r="258" ht="15.75" customHeight="1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</row>
    <row r="259" ht="15.75" customHeight="1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</row>
    <row r="260" ht="15.75" customHeight="1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</row>
    <row r="261" ht="15.75" customHeight="1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</row>
    <row r="262" ht="15.75" customHeight="1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</row>
    <row r="263" ht="15.75" customHeight="1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</row>
    <row r="264" ht="15.75" customHeight="1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</row>
    <row r="265" ht="15.75" customHeight="1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</row>
    <row r="266" ht="15.75" customHeight="1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</row>
    <row r="267" ht="15.75" customHeight="1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</row>
    <row r="268" ht="15.75" customHeight="1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</row>
    <row r="269" ht="15.75" customHeight="1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</row>
    <row r="270" ht="15.75" customHeight="1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</row>
    <row r="271" ht="15.75" customHeight="1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</row>
    <row r="272" ht="15.75" customHeight="1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</row>
    <row r="273" ht="15.75" customHeight="1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</row>
    <row r="274" ht="15.75" customHeight="1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</row>
    <row r="275" ht="15.75" customHeight="1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</row>
    <row r="276" ht="15.75" customHeight="1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</row>
    <row r="277" ht="15.75" customHeight="1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</row>
    <row r="278" ht="15.75" customHeight="1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</row>
    <row r="279" ht="15.75" customHeight="1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</row>
    <row r="280" ht="15.75" customHeight="1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</row>
    <row r="281" ht="15.75" customHeight="1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</row>
    <row r="282" ht="15.75" customHeight="1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</row>
    <row r="283" ht="15.75" customHeight="1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</row>
    <row r="284" ht="15.75" customHeight="1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</row>
    <row r="285" ht="15.75" customHeight="1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</row>
    <row r="286" ht="15.75" customHeight="1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</row>
    <row r="287" ht="15.75" customHeight="1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</row>
    <row r="288" ht="15.75" customHeight="1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</row>
    <row r="289" ht="15.75" customHeight="1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</row>
    <row r="290" ht="15.75" customHeight="1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</row>
    <row r="291" ht="15.75" customHeight="1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</row>
    <row r="292" ht="15.75" customHeight="1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</row>
    <row r="293" ht="15.75" customHeight="1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</row>
    <row r="294" ht="15.75" customHeight="1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</row>
    <row r="295" ht="15.75" customHeight="1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</row>
    <row r="296" ht="15.75" customHeight="1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</row>
    <row r="297" ht="15.75" customHeight="1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</row>
    <row r="298" ht="15.75" customHeight="1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</row>
    <row r="299" ht="15.75" customHeight="1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</row>
    <row r="300" ht="15.75" customHeight="1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</row>
    <row r="301" ht="15.75" customHeight="1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</row>
    <row r="302" ht="15.75" customHeight="1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</row>
    <row r="303" ht="15.75" customHeight="1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</row>
    <row r="304" ht="15.75" customHeight="1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</row>
    <row r="305" ht="15.75" customHeight="1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</row>
    <row r="306" ht="15.75" customHeight="1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</row>
    <row r="307" ht="15.75" customHeight="1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</row>
    <row r="308" ht="15.75" customHeight="1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</row>
    <row r="309" ht="15.75" customHeight="1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</row>
    <row r="310" ht="15.75" customHeight="1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</row>
    <row r="311" ht="15.75" customHeight="1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</row>
    <row r="312" ht="15.75" customHeight="1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</row>
    <row r="313" ht="15.75" customHeight="1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</row>
    <row r="314" ht="15.75" customHeight="1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</row>
    <row r="315" ht="15.75" customHeight="1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</row>
    <row r="316" ht="15.75" customHeight="1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</row>
    <row r="317" ht="15.75" customHeight="1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</row>
    <row r="318" ht="15.75" customHeight="1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</row>
    <row r="319" ht="15.75" customHeight="1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</row>
    <row r="320" ht="15.75" customHeight="1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</row>
    <row r="321" ht="15.75" customHeight="1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</row>
    <row r="322" ht="15.75" customHeight="1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</row>
    <row r="323" ht="15.75" customHeight="1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</row>
    <row r="324" ht="15.75" customHeight="1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</row>
    <row r="325" ht="15.75" customHeight="1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</row>
    <row r="326" ht="15.75" customHeight="1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</row>
    <row r="327" ht="15.75" customHeight="1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</row>
    <row r="328" ht="15.75" customHeight="1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</row>
    <row r="329" ht="15.75" customHeight="1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</row>
    <row r="330" ht="15.75" customHeight="1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</row>
    <row r="331" ht="15.75" customHeight="1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</row>
    <row r="332" ht="15.75" customHeight="1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</row>
    <row r="333" ht="15.75" customHeight="1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</row>
    <row r="334" ht="15.75" customHeight="1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</row>
    <row r="335" ht="15.75" customHeight="1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</row>
    <row r="336" ht="15.75" customHeight="1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</row>
    <row r="337" ht="15.75" customHeight="1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</row>
    <row r="338" ht="15.75" customHeight="1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</row>
    <row r="339" ht="15.75" customHeight="1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</row>
    <row r="340" ht="15.75" customHeight="1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</row>
    <row r="341" ht="15.75" customHeight="1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</row>
    <row r="342" ht="15.75" customHeight="1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</row>
    <row r="343" ht="15.75" customHeight="1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</row>
    <row r="344" ht="15.75" customHeight="1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</row>
    <row r="345" ht="15.75" customHeight="1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</row>
    <row r="346" ht="15.75" customHeight="1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</row>
    <row r="347" ht="15.75" customHeight="1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</row>
    <row r="348" ht="15.75" customHeight="1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</row>
    <row r="349" ht="15.75" customHeight="1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</row>
    <row r="350" ht="15.75" customHeight="1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</row>
    <row r="351" ht="15.75" customHeight="1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</row>
    <row r="352" ht="15.75" customHeight="1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</row>
    <row r="353" ht="15.75" customHeight="1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</row>
    <row r="354" ht="15.75" customHeight="1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</row>
    <row r="355" ht="15.75" customHeight="1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</row>
    <row r="356" ht="15.75" customHeight="1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</row>
    <row r="357" ht="15.75" customHeight="1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</row>
    <row r="358" ht="15.75" customHeight="1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</row>
    <row r="359" ht="15.75" customHeight="1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</row>
    <row r="360" ht="15.75" customHeight="1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</row>
    <row r="361" ht="15.75" customHeight="1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</row>
    <row r="362" ht="15.75" customHeight="1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</row>
    <row r="363" ht="15.75" customHeight="1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</row>
    <row r="364" ht="15.75" customHeight="1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</row>
    <row r="365" ht="15.75" customHeight="1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</row>
    <row r="366" ht="15.75" customHeight="1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</row>
    <row r="367" ht="15.75" customHeight="1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</row>
    <row r="368" ht="15.75" customHeight="1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</row>
    <row r="369" ht="15.75" customHeight="1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</row>
    <row r="370" ht="15.75" customHeight="1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</row>
    <row r="371" ht="15.75" customHeight="1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</row>
    <row r="372" ht="15.75" customHeight="1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</row>
    <row r="373" ht="15.75" customHeight="1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</row>
    <row r="374" ht="15.75" customHeight="1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</row>
    <row r="375" ht="15.75" customHeight="1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</row>
    <row r="376" ht="15.75" customHeight="1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</row>
    <row r="377" ht="15.75" customHeight="1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</row>
    <row r="378" ht="15.75" customHeight="1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</row>
    <row r="379" ht="15.75" customHeight="1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</row>
    <row r="380" ht="15.75" customHeight="1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</row>
    <row r="381" ht="15.75" customHeight="1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</row>
    <row r="382" ht="15.75" customHeight="1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</row>
    <row r="383" ht="15.75" customHeight="1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</row>
    <row r="384" ht="15.75" customHeight="1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</row>
    <row r="385" ht="15.75" customHeight="1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</row>
    <row r="386" ht="15.75" customHeight="1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</row>
    <row r="387" ht="15.75" customHeight="1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</row>
    <row r="388" ht="15.75" customHeight="1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</row>
    <row r="389" ht="15.75" customHeight="1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</row>
    <row r="390" ht="15.75" customHeight="1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</row>
    <row r="391" ht="15.75" customHeight="1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</row>
    <row r="392" ht="15.75" customHeight="1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</row>
    <row r="393" ht="15.75" customHeight="1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</row>
    <row r="394" ht="15.75" customHeight="1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</row>
    <row r="395" ht="15.75" customHeight="1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</row>
    <row r="396" ht="15.75" customHeight="1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</row>
    <row r="397" ht="15.75" customHeight="1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</row>
    <row r="398" ht="15.75" customHeight="1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</row>
    <row r="399" ht="15.75" customHeight="1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</row>
    <row r="400" ht="15.75" customHeight="1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</row>
    <row r="401" ht="15.75" customHeight="1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</row>
    <row r="402" ht="15.75" customHeight="1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</row>
    <row r="403" ht="15.75" customHeight="1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</row>
    <row r="404" ht="15.75" customHeight="1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</row>
    <row r="405" ht="15.75" customHeight="1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</row>
    <row r="406" ht="15.75" customHeight="1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</row>
    <row r="407" ht="15.75" customHeight="1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</row>
    <row r="408" ht="15.75" customHeight="1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</row>
    <row r="409" ht="15.75" customHeight="1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</row>
    <row r="410" ht="15.75" customHeight="1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</row>
    <row r="411" ht="15.75" customHeight="1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</row>
    <row r="412" ht="15.75" customHeight="1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</row>
    <row r="413" ht="15.75" customHeight="1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</row>
    <row r="414" ht="15.75" customHeight="1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</row>
    <row r="415" ht="15.75" customHeight="1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</row>
    <row r="416" ht="15.75" customHeight="1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</row>
    <row r="417" ht="15.75" customHeight="1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</row>
    <row r="418" ht="15.75" customHeight="1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</row>
    <row r="419" ht="15.75" customHeight="1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</row>
    <row r="420" ht="15.75" customHeight="1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</row>
    <row r="421" ht="15.75" customHeight="1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</row>
    <row r="422" ht="15.75" customHeight="1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</row>
    <row r="423" ht="15.75" customHeight="1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</row>
    <row r="424" ht="15.75" customHeight="1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</row>
    <row r="425" ht="15.75" customHeight="1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</row>
    <row r="426" ht="15.75" customHeight="1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</row>
    <row r="427" ht="15.75" customHeight="1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</row>
    <row r="428" ht="15.75" customHeight="1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</row>
    <row r="429" ht="15.75" customHeight="1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</row>
    <row r="430" ht="15.75" customHeight="1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</row>
    <row r="431" ht="15.75" customHeight="1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</row>
    <row r="432" ht="15.75" customHeight="1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</row>
    <row r="433" ht="15.75" customHeight="1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</row>
    <row r="434" ht="15.75" customHeight="1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</row>
    <row r="435" ht="15.75" customHeight="1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</row>
    <row r="436" ht="15.75" customHeight="1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</row>
    <row r="437" ht="15.75" customHeight="1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</row>
    <row r="438" ht="15.75" customHeight="1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</row>
    <row r="439" ht="15.75" customHeight="1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</row>
    <row r="440" ht="15.75" customHeight="1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</row>
    <row r="441" ht="15.75" customHeight="1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</row>
    <row r="442" ht="15.75" customHeight="1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</row>
    <row r="443" ht="15.75" customHeight="1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</row>
    <row r="444" ht="15.75" customHeight="1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</row>
    <row r="445" ht="15.75" customHeight="1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</row>
    <row r="446" ht="15.75" customHeight="1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</row>
    <row r="447" ht="15.75" customHeight="1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</row>
    <row r="448" ht="15.75" customHeight="1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</row>
    <row r="449" ht="15.75" customHeight="1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</row>
    <row r="450" ht="15.75" customHeight="1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</row>
    <row r="451" ht="15.75" customHeight="1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</row>
    <row r="452" ht="15.75" customHeight="1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</row>
    <row r="453" ht="15.75" customHeight="1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</row>
    <row r="454" ht="15.75" customHeight="1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</row>
    <row r="455" ht="15.75" customHeight="1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</row>
    <row r="456" ht="15.75" customHeight="1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</row>
    <row r="457" ht="15.75" customHeight="1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</row>
    <row r="458" ht="15.75" customHeight="1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</row>
    <row r="459" ht="15.75" customHeight="1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</row>
    <row r="460" ht="15.75" customHeight="1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</row>
    <row r="461" ht="15.75" customHeight="1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</row>
    <row r="462" ht="15.75" customHeight="1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</row>
    <row r="463" ht="15.75" customHeight="1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</row>
    <row r="464" ht="15.75" customHeight="1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</row>
    <row r="465" ht="15.75" customHeight="1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</row>
    <row r="466" ht="15.75" customHeight="1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</row>
    <row r="467" ht="15.75" customHeight="1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</row>
    <row r="468" ht="15.75" customHeight="1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</row>
    <row r="469" ht="15.75" customHeight="1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</row>
    <row r="470" ht="15.75" customHeight="1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</row>
    <row r="471" ht="15.75" customHeight="1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</row>
    <row r="472" ht="15.75" customHeight="1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</row>
    <row r="473" ht="15.75" customHeight="1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</row>
    <row r="474" ht="15.75" customHeight="1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</row>
    <row r="475" ht="15.75" customHeight="1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</row>
    <row r="476" ht="15.75" customHeight="1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</row>
    <row r="477" ht="15.75" customHeight="1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</row>
    <row r="478" ht="15.75" customHeight="1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</row>
    <row r="479" ht="15.75" customHeight="1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</row>
    <row r="480" ht="15.75" customHeight="1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</row>
    <row r="481" ht="15.75" customHeight="1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</row>
    <row r="482" ht="15.75" customHeight="1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</row>
    <row r="483" ht="15.75" customHeight="1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</row>
    <row r="484" ht="15.75" customHeight="1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</row>
    <row r="485" ht="15.75" customHeight="1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</row>
    <row r="486" ht="15.75" customHeight="1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</row>
    <row r="487" ht="15.75" customHeight="1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</row>
    <row r="488" ht="15.75" customHeight="1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</row>
    <row r="489" ht="15.75" customHeight="1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</row>
    <row r="490" ht="15.75" customHeight="1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</row>
    <row r="491" ht="15.75" customHeight="1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</row>
    <row r="492" ht="15.75" customHeight="1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</row>
    <row r="493" ht="15.75" customHeight="1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</row>
    <row r="494" ht="15.75" customHeight="1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</row>
    <row r="495" ht="15.75" customHeight="1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</row>
    <row r="496" ht="15.75" customHeight="1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</row>
    <row r="497" ht="15.75" customHeight="1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</row>
    <row r="498" ht="15.75" customHeight="1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</row>
    <row r="499" ht="15.75" customHeight="1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</row>
    <row r="500" ht="15.75" customHeight="1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</row>
    <row r="501" ht="15.75" customHeight="1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</row>
    <row r="502" ht="15.75" customHeight="1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</row>
    <row r="503" ht="15.75" customHeight="1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</row>
    <row r="504" ht="15.75" customHeight="1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</row>
    <row r="505" ht="15.75" customHeight="1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</row>
    <row r="506" ht="15.75" customHeight="1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</row>
    <row r="507" ht="15.75" customHeight="1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</row>
    <row r="508" ht="15.75" customHeight="1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</row>
    <row r="509" ht="15.75" customHeight="1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</row>
    <row r="510" ht="15.75" customHeight="1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</row>
    <row r="511" ht="15.75" customHeight="1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</row>
    <row r="512" ht="15.75" customHeight="1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</row>
    <row r="513" ht="15.75" customHeight="1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</row>
    <row r="514" ht="15.75" customHeight="1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</row>
    <row r="515" ht="15.75" customHeight="1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</row>
    <row r="516" ht="15.75" customHeight="1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</row>
    <row r="517" ht="15.75" customHeight="1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</row>
    <row r="518" ht="15.75" customHeight="1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</row>
    <row r="519" ht="15.75" customHeight="1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</row>
    <row r="520" ht="15.75" customHeight="1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</row>
    <row r="521" ht="15.75" customHeight="1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</row>
    <row r="522" ht="15.75" customHeight="1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</row>
    <row r="523" ht="15.75" customHeight="1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</row>
    <row r="524" ht="15.75" customHeight="1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</row>
    <row r="525" ht="15.75" customHeight="1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</row>
    <row r="526" ht="15.75" customHeight="1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</row>
    <row r="527" ht="15.75" customHeight="1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</row>
    <row r="528" ht="15.75" customHeight="1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</row>
    <row r="529" ht="15.75" customHeight="1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</row>
    <row r="530" ht="15.75" customHeight="1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</row>
    <row r="531" ht="15.75" customHeight="1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</row>
    <row r="532" ht="15.75" customHeight="1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</row>
    <row r="533" ht="15.75" customHeight="1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</row>
    <row r="534" ht="15.75" customHeight="1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</row>
    <row r="535" ht="15.75" customHeight="1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</row>
    <row r="536" ht="15.75" customHeight="1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</row>
    <row r="537" ht="15.75" customHeight="1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</row>
    <row r="538" ht="15.75" customHeight="1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</row>
    <row r="539" ht="15.75" customHeight="1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</row>
    <row r="540" ht="15.75" customHeight="1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</row>
    <row r="541" ht="15.75" customHeight="1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</row>
    <row r="542" ht="15.75" customHeight="1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</row>
    <row r="543" ht="15.75" customHeight="1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</row>
    <row r="544" ht="15.75" customHeight="1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</row>
    <row r="545" ht="15.75" customHeight="1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</row>
    <row r="546" ht="15.75" customHeight="1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</row>
    <row r="547" ht="15.75" customHeight="1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</row>
    <row r="548" ht="15.75" customHeight="1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</row>
    <row r="549" ht="15.75" customHeight="1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</row>
    <row r="550" ht="15.75" customHeight="1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</row>
    <row r="551" ht="15.75" customHeight="1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</row>
    <row r="552" ht="15.75" customHeight="1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</row>
    <row r="553" ht="15.75" customHeight="1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</row>
    <row r="554" ht="15.75" customHeight="1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</row>
    <row r="555" ht="15.75" customHeight="1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</row>
    <row r="556" ht="15.75" customHeight="1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</row>
    <row r="557" ht="15.75" customHeight="1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</row>
    <row r="558" ht="15.75" customHeight="1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</row>
    <row r="559" ht="15.75" customHeight="1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</row>
    <row r="560" ht="15.75" customHeight="1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</row>
    <row r="561" ht="15.75" customHeight="1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</row>
    <row r="562" ht="15.75" customHeight="1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</row>
    <row r="563" ht="15.75" customHeight="1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</row>
    <row r="564" ht="15.75" customHeight="1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</row>
    <row r="565" ht="15.75" customHeight="1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</row>
    <row r="566" ht="15.75" customHeight="1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</row>
    <row r="567" ht="15.75" customHeight="1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</row>
    <row r="568" ht="15.75" customHeight="1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</row>
    <row r="569" ht="15.75" customHeight="1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</row>
    <row r="570" ht="15.75" customHeight="1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</row>
    <row r="571" ht="15.75" customHeight="1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</row>
    <row r="572" ht="15.75" customHeight="1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</row>
    <row r="573" ht="15.75" customHeight="1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</row>
    <row r="574" ht="15.75" customHeight="1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</row>
    <row r="575" ht="15.75" customHeight="1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</row>
    <row r="576" ht="15.75" customHeight="1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</row>
    <row r="577" ht="15.75" customHeight="1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</row>
    <row r="578" ht="15.75" customHeight="1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</row>
    <row r="579" ht="15.75" customHeight="1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</row>
    <row r="580" ht="15.75" customHeight="1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</row>
    <row r="581" ht="15.75" customHeight="1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</row>
    <row r="582" ht="15.75" customHeight="1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</row>
    <row r="583" ht="15.75" customHeight="1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</row>
    <row r="584" ht="15.75" customHeight="1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</row>
    <row r="585" ht="15.75" customHeight="1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</row>
    <row r="586" ht="15.75" customHeight="1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</row>
    <row r="587" ht="15.75" customHeight="1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</row>
    <row r="588" ht="15.75" customHeight="1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</row>
    <row r="589" ht="15.75" customHeight="1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</row>
    <row r="590" ht="15.75" customHeight="1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</row>
    <row r="591" ht="15.75" customHeight="1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</row>
    <row r="592" ht="15.75" customHeight="1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</row>
    <row r="593" ht="15.75" customHeight="1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</row>
    <row r="594" ht="15.75" customHeight="1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</row>
    <row r="595" ht="15.75" customHeight="1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</row>
    <row r="596" ht="15.75" customHeight="1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</row>
    <row r="597" ht="15.75" customHeight="1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</row>
    <row r="598" ht="15.75" customHeight="1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</row>
    <row r="599" ht="15.75" customHeight="1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</row>
    <row r="600" ht="15.75" customHeight="1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</row>
    <row r="601" ht="15.75" customHeight="1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</row>
    <row r="602" ht="15.75" customHeight="1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</row>
    <row r="603" ht="15.75" customHeight="1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</row>
    <row r="604" ht="15.75" customHeight="1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</row>
    <row r="605" ht="15.75" customHeight="1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</row>
    <row r="606" ht="15.75" customHeight="1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</row>
    <row r="607" ht="15.75" customHeight="1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</row>
    <row r="608" ht="15.75" customHeight="1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</row>
    <row r="609" ht="15.75" customHeight="1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</row>
    <row r="610" ht="15.75" customHeight="1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</row>
    <row r="611" ht="15.75" customHeight="1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</row>
    <row r="612" ht="15.75" customHeight="1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</row>
    <row r="613" ht="15.75" customHeight="1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</row>
    <row r="614" ht="15.75" customHeight="1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</row>
    <row r="615" ht="15.75" customHeight="1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</row>
    <row r="616" ht="15.75" customHeight="1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</row>
    <row r="617" ht="15.75" customHeight="1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</row>
    <row r="618" ht="15.75" customHeight="1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</row>
    <row r="619" ht="15.75" customHeight="1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</row>
    <row r="620" ht="15.75" customHeight="1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</row>
    <row r="621" ht="15.75" customHeight="1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</row>
    <row r="622" ht="15.75" customHeight="1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</row>
    <row r="623" ht="15.75" customHeight="1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</row>
    <row r="624" ht="15.75" customHeight="1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</row>
    <row r="625" ht="15.75" customHeight="1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</row>
    <row r="626" ht="15.75" customHeight="1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</row>
    <row r="627" ht="15.75" customHeight="1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</row>
    <row r="628" ht="15.75" customHeight="1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</row>
    <row r="629" ht="15.75" customHeight="1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</row>
    <row r="630" ht="15.75" customHeight="1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</row>
    <row r="631" ht="15.75" customHeight="1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</row>
    <row r="632" ht="15.75" customHeight="1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</row>
    <row r="633" ht="15.75" customHeight="1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</row>
    <row r="634" ht="15.75" customHeight="1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</row>
    <row r="635" ht="15.75" customHeight="1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</row>
    <row r="636" ht="15.75" customHeight="1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</row>
    <row r="637" ht="15.75" customHeight="1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</row>
    <row r="638" ht="15.75" customHeight="1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</row>
    <row r="639" ht="15.75" customHeight="1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</row>
    <row r="640" ht="15.75" customHeight="1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</row>
    <row r="641" ht="15.75" customHeight="1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</row>
    <row r="642" ht="15.75" customHeight="1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</row>
    <row r="643" ht="15.75" customHeight="1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</row>
    <row r="644" ht="15.75" customHeight="1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</row>
    <row r="645" ht="15.75" customHeight="1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</row>
    <row r="646" ht="15.75" customHeight="1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</row>
    <row r="647" ht="15.75" customHeight="1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</row>
    <row r="648" ht="15.75" customHeight="1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</row>
    <row r="649" ht="15.75" customHeight="1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</row>
    <row r="650" ht="15.75" customHeight="1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</row>
    <row r="651" ht="15.75" customHeight="1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</row>
    <row r="652" ht="15.75" customHeight="1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</row>
    <row r="653" ht="15.75" customHeight="1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</row>
    <row r="654" ht="15.75" customHeight="1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</row>
    <row r="655" ht="15.75" customHeight="1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</row>
    <row r="656" ht="15.75" customHeight="1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</row>
    <row r="657" ht="15.75" customHeight="1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</row>
    <row r="658" ht="15.75" customHeight="1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</row>
    <row r="659" ht="15.75" customHeight="1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</row>
    <row r="660" ht="15.75" customHeight="1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</row>
    <row r="661" ht="15.75" customHeight="1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</row>
    <row r="662" ht="15.75" customHeight="1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</row>
    <row r="663" ht="15.75" customHeight="1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</row>
    <row r="664" ht="15.75" customHeight="1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</row>
    <row r="665" ht="15.75" customHeight="1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</row>
    <row r="666" ht="15.75" customHeight="1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</row>
    <row r="667" ht="15.75" customHeight="1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</row>
    <row r="668" ht="15.75" customHeight="1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</row>
    <row r="669" ht="15.75" customHeight="1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</row>
    <row r="670" ht="15.75" customHeight="1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</row>
    <row r="671" ht="15.75" customHeight="1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</row>
    <row r="672" ht="15.75" customHeight="1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</row>
    <row r="673" ht="15.75" customHeight="1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</row>
    <row r="674" ht="15.75" customHeight="1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</row>
    <row r="675" ht="15.75" customHeight="1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</row>
    <row r="676" ht="15.75" customHeight="1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</row>
    <row r="677" ht="15.75" customHeight="1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</row>
    <row r="678" ht="15.75" customHeight="1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</row>
    <row r="679" ht="15.75" customHeight="1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</row>
    <row r="680" ht="15.75" customHeight="1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</row>
    <row r="681" ht="15.75" customHeight="1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</row>
    <row r="682" ht="15.75" customHeight="1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</row>
    <row r="683" ht="15.75" customHeight="1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</row>
    <row r="684" ht="15.75" customHeight="1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</row>
    <row r="685" ht="15.75" customHeight="1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</row>
    <row r="686" ht="15.75" customHeight="1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</row>
    <row r="687" ht="15.75" customHeight="1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</row>
    <row r="688" ht="15.75" customHeight="1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</row>
    <row r="689" ht="15.75" customHeight="1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</row>
    <row r="690" ht="15.75" customHeight="1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</row>
    <row r="691" ht="15.75" customHeight="1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</row>
    <row r="692" ht="15.75" customHeight="1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</row>
    <row r="693" ht="15.75" customHeight="1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</row>
    <row r="694" ht="15.75" customHeight="1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</row>
    <row r="695" ht="15.75" customHeight="1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</row>
    <row r="696" ht="15.75" customHeight="1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</row>
    <row r="697" ht="15.75" customHeight="1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</row>
    <row r="698" ht="15.75" customHeight="1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</row>
    <row r="699" ht="15.75" customHeight="1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</row>
    <row r="700" ht="15.75" customHeight="1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</row>
    <row r="701" ht="15.75" customHeight="1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</row>
    <row r="702" ht="15.75" customHeight="1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</row>
    <row r="703" ht="15.75" customHeight="1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</row>
    <row r="704" ht="15.75" customHeight="1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</row>
    <row r="705" ht="15.75" customHeight="1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</row>
    <row r="706" ht="15.75" customHeight="1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</row>
    <row r="707" ht="15.75" customHeight="1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</row>
    <row r="708" ht="15.75" customHeight="1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</row>
    <row r="709" ht="15.75" customHeight="1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</row>
    <row r="710" ht="15.75" customHeight="1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</row>
    <row r="711" ht="15.75" customHeight="1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</row>
    <row r="712" ht="15.75" customHeight="1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</row>
    <row r="713" ht="15.75" customHeight="1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</row>
    <row r="714" ht="15.75" customHeight="1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</row>
    <row r="715" ht="15.75" customHeight="1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</row>
    <row r="716" ht="15.75" customHeight="1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</row>
    <row r="717" ht="15.75" customHeight="1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</row>
    <row r="718" ht="15.75" customHeight="1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</row>
    <row r="719" ht="15.75" customHeight="1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</row>
    <row r="720" ht="15.75" customHeight="1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</row>
    <row r="721" ht="15.75" customHeight="1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</row>
    <row r="722" ht="15.75" customHeight="1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</row>
    <row r="723" ht="15.75" customHeight="1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</row>
    <row r="724" ht="15.75" customHeight="1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</row>
    <row r="725" ht="15.75" customHeight="1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</row>
    <row r="726" ht="15.75" customHeight="1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</row>
    <row r="727" ht="15.75" customHeight="1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</row>
    <row r="728" ht="15.75" customHeight="1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</row>
    <row r="729" ht="15.75" customHeight="1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</row>
    <row r="730" ht="15.75" customHeight="1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</row>
    <row r="731" ht="15.75" customHeight="1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</row>
    <row r="732" ht="15.75" customHeight="1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</row>
    <row r="733" ht="15.75" customHeight="1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</row>
    <row r="734" ht="15.75" customHeight="1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</row>
    <row r="735" ht="15.75" customHeight="1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</row>
    <row r="736" ht="15.75" customHeight="1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</row>
    <row r="737" ht="15.75" customHeight="1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</row>
    <row r="738" ht="15.75" customHeight="1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</row>
    <row r="739" ht="15.75" customHeight="1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</row>
    <row r="740" ht="15.75" customHeight="1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</row>
    <row r="741" ht="15.75" customHeight="1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</row>
    <row r="742" ht="15.75" customHeight="1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</row>
    <row r="743" ht="15.75" customHeight="1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</row>
    <row r="744" ht="15.75" customHeight="1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</row>
    <row r="745" ht="15.75" customHeight="1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</row>
    <row r="746" ht="15.75" customHeight="1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</row>
    <row r="747" ht="15.75" customHeight="1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</row>
    <row r="748" ht="15.75" customHeight="1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</row>
    <row r="749" ht="15.75" customHeight="1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</row>
    <row r="750" ht="15.75" customHeight="1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</row>
    <row r="751" ht="15.75" customHeight="1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</row>
    <row r="752" ht="15.75" customHeight="1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</row>
    <row r="753" ht="15.75" customHeight="1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</row>
    <row r="754" ht="15.75" customHeight="1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</row>
    <row r="755" ht="15.75" customHeight="1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</row>
    <row r="756" ht="15.75" customHeight="1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</row>
    <row r="757" ht="15.75" customHeight="1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</row>
    <row r="758" ht="15.75" customHeight="1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</row>
    <row r="759" ht="15.75" customHeight="1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</row>
    <row r="760" ht="15.75" customHeight="1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</row>
    <row r="761" ht="15.75" customHeight="1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</row>
    <row r="762" ht="15.75" customHeight="1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</row>
    <row r="763" ht="15.75" customHeight="1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</row>
    <row r="764" ht="15.75" customHeight="1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</row>
    <row r="765" ht="15.75" customHeight="1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</row>
    <row r="766" ht="15.75" customHeight="1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</row>
    <row r="767" ht="15.75" customHeight="1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</row>
    <row r="768" ht="15.75" customHeight="1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</row>
    <row r="769" ht="15.75" customHeight="1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</row>
    <row r="770" ht="15.75" customHeight="1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</row>
    <row r="771" ht="15.75" customHeight="1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</row>
    <row r="772" ht="15.75" customHeight="1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</row>
    <row r="773" ht="15.75" customHeight="1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</row>
    <row r="774" ht="15.75" customHeight="1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</row>
    <row r="775" ht="15.75" customHeight="1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</row>
    <row r="776" ht="15.75" customHeight="1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</row>
    <row r="777" ht="15.75" customHeight="1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</row>
    <row r="778" ht="15.75" customHeight="1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</row>
    <row r="779" ht="15.75" customHeight="1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</row>
    <row r="780" ht="15.75" customHeight="1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</row>
    <row r="781" ht="15.75" customHeight="1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</row>
    <row r="782" ht="15.75" customHeight="1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</row>
    <row r="783" ht="15.75" customHeight="1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</row>
    <row r="784" ht="15.75" customHeight="1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</row>
    <row r="785" ht="15.75" customHeight="1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</row>
    <row r="786" ht="15.75" customHeight="1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</row>
    <row r="787" ht="15.75" customHeight="1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</row>
    <row r="788" ht="15.75" customHeight="1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</row>
    <row r="789" ht="15.75" customHeight="1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</row>
    <row r="790" ht="15.75" customHeight="1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</row>
    <row r="791" ht="15.75" customHeight="1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</row>
    <row r="792" ht="15.75" customHeight="1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</row>
    <row r="793" ht="15.75" customHeight="1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</row>
    <row r="794" ht="15.75" customHeight="1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</row>
    <row r="795" ht="15.75" customHeight="1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</row>
    <row r="796" ht="15.75" customHeight="1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</row>
    <row r="797" ht="15.75" customHeight="1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</row>
    <row r="798" ht="15.75" customHeight="1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</row>
    <row r="799" ht="15.75" customHeight="1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</row>
    <row r="800" ht="15.75" customHeight="1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</row>
    <row r="801" ht="15.75" customHeight="1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</row>
    <row r="802" ht="15.75" customHeight="1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</row>
    <row r="803" ht="15.75" customHeight="1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</row>
    <row r="804" ht="15.75" customHeight="1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</row>
    <row r="805" ht="15.75" customHeight="1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</row>
    <row r="806" ht="15.75" customHeight="1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</row>
    <row r="807" ht="15.75" customHeight="1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</row>
    <row r="808" ht="15.75" customHeight="1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</row>
    <row r="809" ht="15.75" customHeight="1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</row>
    <row r="810" ht="15.75" customHeight="1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</row>
    <row r="811" ht="15.75" customHeight="1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</row>
    <row r="812" ht="15.75" customHeight="1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</row>
    <row r="813" ht="15.75" customHeight="1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</row>
    <row r="814" ht="15.75" customHeight="1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</row>
    <row r="815" ht="15.75" customHeight="1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</row>
    <row r="816" ht="15.75" customHeight="1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</row>
    <row r="817" ht="15.75" customHeight="1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</row>
    <row r="818" ht="15.75" customHeight="1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</row>
    <row r="819" ht="15.75" customHeight="1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</row>
    <row r="820" ht="15.75" customHeight="1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</row>
    <row r="821" ht="15.75" customHeight="1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</row>
    <row r="822" ht="15.75" customHeight="1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</row>
    <row r="823" ht="15.75" customHeight="1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</row>
    <row r="824" ht="15.75" customHeight="1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</row>
    <row r="825" ht="15.75" customHeight="1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</row>
    <row r="826" ht="15.75" customHeight="1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</row>
    <row r="827" ht="15.75" customHeight="1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</row>
    <row r="828" ht="15.75" customHeight="1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</row>
    <row r="829" ht="15.75" customHeight="1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</row>
    <row r="830" ht="15.75" customHeight="1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</row>
    <row r="831" ht="15.75" customHeight="1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</row>
    <row r="832" ht="15.75" customHeight="1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</row>
    <row r="833" ht="15.75" customHeight="1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</row>
    <row r="834" ht="15.75" customHeight="1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</row>
    <row r="835" ht="15.75" customHeight="1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</row>
    <row r="836" ht="15.75" customHeight="1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</row>
    <row r="837" ht="15.75" customHeight="1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</row>
    <row r="838" ht="15.75" customHeight="1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</row>
    <row r="839" ht="15.75" customHeight="1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</row>
    <row r="840" ht="15.75" customHeight="1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</row>
    <row r="841" ht="15.75" customHeight="1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</row>
    <row r="842" ht="15.75" customHeight="1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</row>
    <row r="843" ht="15.75" customHeight="1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</row>
    <row r="844" ht="15.75" customHeight="1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</row>
    <row r="845" ht="15.75" customHeight="1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</row>
    <row r="846" ht="15.75" customHeight="1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</row>
    <row r="847" ht="15.75" customHeight="1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</row>
    <row r="848" ht="15.75" customHeight="1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</row>
    <row r="849" ht="15.75" customHeight="1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</row>
    <row r="850" ht="15.75" customHeight="1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</row>
    <row r="851" ht="15.75" customHeight="1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</row>
    <row r="852" ht="15.75" customHeight="1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</row>
    <row r="853" ht="15.75" customHeight="1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</row>
    <row r="854" ht="15.75" customHeight="1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</row>
    <row r="855" ht="15.75" customHeight="1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</row>
    <row r="856" ht="15.75" customHeight="1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</row>
    <row r="857" ht="15.75" customHeight="1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</row>
    <row r="858" ht="15.75" customHeight="1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</row>
    <row r="859" ht="15.75" customHeight="1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</row>
    <row r="860" ht="15.75" customHeight="1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</row>
    <row r="861" ht="15.75" customHeight="1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</row>
    <row r="862" ht="15.75" customHeight="1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</row>
    <row r="863" ht="15.75" customHeight="1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</row>
    <row r="864" ht="15.75" customHeight="1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</row>
    <row r="865" ht="15.75" customHeight="1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</row>
    <row r="866" ht="15.75" customHeight="1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</row>
    <row r="867" ht="15.75" customHeight="1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</row>
    <row r="868" ht="15.75" customHeight="1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</row>
    <row r="869" ht="15.75" customHeight="1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</row>
    <row r="870" ht="15.75" customHeight="1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</row>
    <row r="871" ht="15.75" customHeight="1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</row>
    <row r="872" ht="15.75" customHeight="1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</row>
    <row r="873" ht="15.75" customHeight="1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</row>
    <row r="874" ht="15.75" customHeight="1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</row>
    <row r="875" ht="15.75" customHeight="1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</row>
    <row r="876" ht="15.75" customHeight="1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</row>
    <row r="877" ht="15.75" customHeight="1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</row>
    <row r="878" ht="15.75" customHeight="1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</row>
    <row r="879" ht="15.75" customHeight="1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</row>
    <row r="880" ht="15.75" customHeight="1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</row>
    <row r="881" ht="15.75" customHeight="1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</row>
    <row r="882" ht="15.75" customHeight="1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</row>
    <row r="883" ht="15.75" customHeight="1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</row>
    <row r="884" ht="15.75" customHeight="1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</row>
    <row r="885" ht="15.75" customHeight="1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</row>
    <row r="886" ht="15.75" customHeight="1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</row>
    <row r="887" ht="15.75" customHeight="1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</row>
    <row r="888" ht="15.75" customHeight="1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</row>
    <row r="889" ht="15.75" customHeight="1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</row>
    <row r="890" ht="15.75" customHeight="1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</row>
    <row r="891" ht="15.75" customHeight="1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</row>
    <row r="892" ht="15.75" customHeight="1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</row>
    <row r="893" ht="15.75" customHeight="1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</row>
    <row r="894" ht="15.75" customHeight="1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</row>
    <row r="895" ht="15.75" customHeight="1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</row>
    <row r="896" ht="15.75" customHeight="1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</row>
    <row r="897" ht="15.75" customHeight="1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</row>
    <row r="898" ht="15.75" customHeight="1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</row>
    <row r="899" ht="15.75" customHeight="1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</row>
    <row r="900" ht="15.75" customHeight="1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</row>
    <row r="901" ht="15.75" customHeight="1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</row>
    <row r="902" ht="15.75" customHeight="1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</row>
    <row r="903" ht="15.75" customHeight="1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</row>
    <row r="904" ht="15.75" customHeight="1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</row>
    <row r="905" ht="15.75" customHeight="1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</row>
    <row r="906" ht="15.75" customHeight="1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</row>
    <row r="907" ht="15.75" customHeight="1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</row>
    <row r="908" ht="15.75" customHeight="1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</row>
    <row r="909" ht="15.75" customHeight="1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</row>
    <row r="910" ht="15.75" customHeight="1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</row>
    <row r="911" ht="15.75" customHeight="1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</row>
    <row r="912" ht="15.75" customHeight="1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</row>
    <row r="913" ht="15.75" customHeight="1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</row>
    <row r="914" ht="15.75" customHeight="1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</row>
    <row r="915" ht="15.75" customHeight="1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</row>
    <row r="916" ht="15.75" customHeight="1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</row>
    <row r="917" ht="15.75" customHeight="1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</row>
    <row r="918" ht="15.75" customHeight="1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</row>
    <row r="919" ht="15.75" customHeight="1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</row>
    <row r="920" ht="15.75" customHeight="1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</row>
    <row r="921" ht="15.75" customHeight="1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</row>
    <row r="922" ht="15.75" customHeight="1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</row>
    <row r="923" ht="15.75" customHeight="1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</row>
    <row r="924" ht="15.75" customHeight="1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</row>
    <row r="925" ht="15.75" customHeight="1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</row>
    <row r="926" ht="15.75" customHeight="1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</row>
    <row r="927" ht="15.75" customHeight="1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</row>
    <row r="928" ht="15.75" customHeight="1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</row>
    <row r="929" ht="15.75" customHeight="1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</row>
    <row r="930" ht="15.75" customHeight="1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</row>
    <row r="931" ht="15.75" customHeight="1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</row>
    <row r="932" ht="15.75" customHeight="1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</row>
    <row r="933" ht="15.75" customHeight="1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</row>
    <row r="934" ht="15.75" customHeight="1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</row>
    <row r="935" ht="15.75" customHeight="1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</row>
    <row r="936" ht="15.75" customHeight="1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</row>
    <row r="937" ht="15.75" customHeight="1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</row>
    <row r="938" ht="15.75" customHeight="1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</row>
    <row r="939" ht="15.75" customHeight="1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</row>
    <row r="940" ht="15.75" customHeight="1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</row>
    <row r="941" ht="15.75" customHeight="1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</row>
    <row r="942" ht="15.75" customHeight="1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</row>
    <row r="943" ht="15.75" customHeight="1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</row>
    <row r="944" ht="15.75" customHeight="1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</row>
    <row r="945" ht="15.75" customHeight="1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</row>
    <row r="946" ht="15.75" customHeight="1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</row>
    <row r="947" ht="15.75" customHeight="1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</row>
    <row r="948" ht="15.75" customHeight="1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</row>
    <row r="949" ht="15.75" customHeight="1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</row>
    <row r="950" ht="15.75" customHeight="1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</row>
    <row r="951" ht="15.75" customHeight="1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</row>
    <row r="952" ht="15.75" customHeight="1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</row>
    <row r="953" ht="15.75" customHeight="1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</row>
    <row r="954" ht="15.75" customHeight="1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</row>
    <row r="955" ht="15.75" customHeight="1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</row>
    <row r="956" ht="15.75" customHeight="1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</row>
    <row r="957" ht="15.75" customHeight="1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</row>
    <row r="958" ht="15.75" customHeight="1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</row>
    <row r="959" ht="15.75" customHeight="1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</row>
    <row r="960" ht="15.75" customHeight="1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</row>
    <row r="961" ht="15.75" customHeight="1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</row>
    <row r="962" ht="15.75" customHeight="1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</row>
    <row r="963" ht="15.75" customHeight="1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</row>
    <row r="964" ht="15.75" customHeight="1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</row>
    <row r="965" ht="15.75" customHeight="1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</row>
    <row r="966" ht="15.75" customHeight="1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</row>
    <row r="967" ht="15.75" customHeight="1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</row>
    <row r="968" ht="15.75" customHeight="1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</row>
    <row r="969" ht="15.75" customHeight="1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</row>
    <row r="970" ht="15.75" customHeight="1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</row>
    <row r="971" ht="15.75" customHeight="1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</row>
    <row r="972" ht="15.75" customHeight="1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</row>
    <row r="973" ht="15.75" customHeight="1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</row>
    <row r="974" ht="15.75" customHeight="1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</row>
    <row r="975" ht="15.75" customHeight="1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</row>
    <row r="976" ht="15.75" customHeight="1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</row>
    <row r="977" ht="15.75" customHeight="1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</row>
    <row r="978" ht="15.75" customHeight="1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</row>
    <row r="979" ht="15.75" customHeight="1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</row>
    <row r="980" ht="15.75" customHeight="1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</row>
    <row r="981" ht="15.75" customHeight="1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</row>
    <row r="982" ht="15.75" customHeight="1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</row>
    <row r="983" ht="15.75" customHeight="1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</row>
    <row r="984" ht="15.75" customHeight="1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</row>
    <row r="985" ht="15.75" customHeight="1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</row>
    <row r="986" ht="15.75" customHeight="1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</row>
    <row r="987" ht="15.75" customHeight="1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</row>
    <row r="988" ht="15.75" customHeight="1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</row>
    <row r="989" ht="15.75" customHeight="1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</row>
    <row r="990" ht="15.75" customHeight="1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</row>
    <row r="991" ht="15.75" customHeight="1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</row>
    <row r="992" ht="15.75" customHeight="1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</row>
    <row r="993" ht="15.75" customHeight="1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</row>
    <row r="994" ht="15.75" customHeight="1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</row>
    <row r="995" ht="15.75" customHeight="1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</row>
    <row r="996" ht="15.75" customHeight="1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</row>
    <row r="997" ht="15.75" customHeight="1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</row>
    <row r="998" ht="15.75" customHeight="1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</row>
    <row r="999" ht="15.75" customHeight="1">
      <c r="A999" s="4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</row>
    <row r="1000" ht="15.75" customHeight="1">
      <c r="A1000" s="4"/>
      <c r="B1000" s="4"/>
      <c r="C1000" s="4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</row>
  </sheetData>
  <mergeCells count="8">
    <mergeCell ref="A1:I1"/>
    <mergeCell ref="K1:M1"/>
    <mergeCell ref="A18:I18"/>
    <mergeCell ref="K21:M21"/>
    <mergeCell ref="K22:M23"/>
    <mergeCell ref="A31:I31"/>
    <mergeCell ref="G32:I32"/>
    <mergeCell ref="A41:E41"/>
  </mergeCells>
  <conditionalFormatting sqref="E3:E17 G3:G17 I3:I17 E19:E29 G19:G29 I19:I29 E33:E40">
    <cfRule type="cellIs" dxfId="0" priority="1" operator="equal">
      <formula>"Khai Anh"</formula>
    </cfRule>
  </conditionalFormatting>
  <conditionalFormatting sqref="E3:E17 G3:G17 I3:I17 E19:E29 G19:G29 I19:I29 E33:E40">
    <cfRule type="cellIs" dxfId="1" priority="2" operator="equal">
      <formula>"Kim Bàng"</formula>
    </cfRule>
  </conditionalFormatting>
  <conditionalFormatting sqref="E3:E17 G3:G17 I3:I17 E19:E29 G19:G29 I19:I29 E33:E40">
    <cfRule type="cellIs" dxfId="2" priority="3" operator="equal">
      <formula>"Vưu Đức Phát"</formula>
    </cfRule>
  </conditionalFormatting>
  <conditionalFormatting sqref="E3:E17 G3:G17 I3:I17 E19:E29 G19:G29 I19:I29 E33:E40">
    <cfRule type="cellIs" dxfId="3" priority="4" operator="equal">
      <formula>"Phương Trang"</formula>
    </cfRule>
  </conditionalFormatting>
  <conditionalFormatting sqref="E3:E17 G3:G17 I3:I17 E19:E29 G19:G29 I19:I29 E33:E40">
    <cfRule type="cellIs" dxfId="4" priority="5" operator="equal">
      <formula>"Lúa Vàng"</formula>
    </cfRule>
  </conditionalFormatting>
  <conditionalFormatting sqref="E3:E17 G3:G17 I3:I17 E19:E29 G19:G29 I19:I29 E33:E40">
    <cfRule type="cellIs" dxfId="5" priority="6" operator="equal">
      <formula>"Hồng Nga"</formula>
    </cfRule>
  </conditionalFormatting>
  <conditionalFormatting sqref="E3:E17 G3:G17 I3:I17 E19:E29 G19:G29 I19:I29 E33:E40">
    <cfRule type="cellIs" dxfId="6" priority="7" operator="equal">
      <formula>"Thuận An"</formula>
    </cfRule>
  </conditionalFormatting>
  <conditionalFormatting sqref="E3:E17 G3:G17 I3:I17 E19:E29 G19:G29 I19:I29 E33:E40">
    <cfRule type="cellIs" dxfId="7" priority="8" operator="equal">
      <formula>"SIM"</formula>
    </cfRule>
  </conditionalFormatting>
  <conditionalFormatting sqref="E3:E17 G3:G17 I3:I17 E19:E29 G19:G29 I19:I29 E33:E40">
    <cfRule type="cellIs" dxfId="8" priority="9" operator="equal">
      <formula>"THẢO AN"</formula>
    </cfRule>
  </conditionalFormatting>
  <conditionalFormatting sqref="E3:E17 G3:G17 I3:I17 E19:E29 G19:G29 I19:I29 E33:E40">
    <cfRule type="cellIs" dxfId="9" priority="10" operator="equal">
      <formula>"Emivest"</formula>
    </cfRule>
  </conditionalFormatting>
  <conditionalFormatting sqref="E3:E17 G3:G17 I3:I17 E19:E29 G19:G29 I19:I29 E33:E40">
    <cfRule type="cellIs" dxfId="10" priority="11" operator="equal">
      <formula>"LTP"</formula>
    </cfRule>
  </conditionalFormatting>
  <conditionalFormatting sqref="E3:E17 G3:G17 I3:I17 E19:E29 G19:G29 I19:I29 E33:E40">
    <cfRule type="cellIs" dxfId="11" priority="12" operator="equal">
      <formula>"RICO"</formula>
    </cfRule>
  </conditionalFormatting>
  <conditionalFormatting sqref="E3:E17 G3:G17 I3:I17 E19:E29 G19:G29 I19:I29 E33:E40">
    <cfRule type="cellIs" dxfId="12" priority="13" operator="equal">
      <formula>"Nhất Thành"</formula>
    </cfRule>
  </conditionalFormatting>
  <conditionalFormatting sqref="E3:E17 G3:G17 I3:I17 E19:E29 G19:G29 I19:I29 E33:E40">
    <cfRule type="cellIs" dxfId="13" priority="14" operator="equal">
      <formula>"Hoàng Mạnh Thắng"</formula>
    </cfRule>
  </conditionalFormatting>
  <conditionalFormatting sqref="E3:E17 G3:G17 I3:I17 E19:E29 G19:G29 I19:I29 E33:E40">
    <cfRule type="cellIs" dxfId="14" priority="15" operator="equal">
      <formula>"TRANSIN"</formula>
    </cfRule>
  </conditionalFormatting>
  <conditionalFormatting sqref="E3:E17 G3:G17 I3:I17 E19:E29 G19:G29 I19:I29 E33:E40">
    <cfRule type="cellIs" dxfId="15" priority="16" operator="equal">
      <formula>"HDVL"</formula>
    </cfRule>
  </conditionalFormatting>
  <conditionalFormatting sqref="E3:E17 G3:G17 I3:I17 E19:E29 G19:G29 I19:I29 E33:E40">
    <cfRule type="cellIs" dxfId="16" priority="17" operator="equal">
      <formula>"TRỐNG LỊCH"</formula>
    </cfRule>
  </conditionalFormatting>
  <conditionalFormatting sqref="E3:E17 G3:G17 I3:I17 E19:E29 G19:G29 I19:I29 E33:E40">
    <cfRule type="cellIs" dxfId="0" priority="18" operator="equal">
      <formula>"CHUYỂN ĐIỂM"</formula>
    </cfRule>
  </conditionalFormatting>
  <conditionalFormatting sqref="E3:E17 G3:G17 I3:I17 E19:E29 G19:G29 I19:I29 E33:E40">
    <cfRule type="cellIs" dxfId="17" priority="19" operator="equal">
      <formula>"RỚT NHÀ MÁY"</formula>
    </cfRule>
  </conditionalFormatting>
  <conditionalFormatting sqref="E3:E17 G3:G17 I3:I17 E19:E29 G19:G29 I19:I29 E33:E40">
    <cfRule type="cellIs" dxfId="18" priority="20" operator="equal">
      <formula>"TÀI XẾ NGHỈ"</formula>
    </cfRule>
  </conditionalFormatting>
  <dataValidations>
    <dataValidation type="list" allowBlank="1" sqref="E3:E17 G3:G17 I3:I17 E19:E29 G19:G29 I19:I29 E33:E40">
      <formula1>'DANH MỤC'!$F$2:$F$22</formula1>
    </dataValidation>
    <dataValidation type="list" allowBlank="1" sqref="B33:B40">
      <formula1>'DANH MỤC'!$J$2:$J$16</formula1>
    </dataValidation>
    <dataValidation type="list" allowBlank="1" sqref="D3:D17 F3:F17 H3:H17 D19:D29 F19:F29 H19:H29 D33:D40">
      <formula1>'DANH MỤC'!$H$2:$H$9</formula1>
    </dataValidation>
  </dataValidations>
  <printOptions/>
  <pageMargins bottom="0.2" footer="0.0" header="0.0" left="0.2" right="0.2" top="0.2"/>
  <pageSetup orientation="landscape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showGridLines="0" workbookViewId="0">
      <pane ySplit="2.0" topLeftCell="A3" activePane="bottomLeft" state="frozen"/>
      <selection activeCell="B4" sqref="B4" pane="bottomLeft"/>
    </sheetView>
  </sheetViews>
  <sheetFormatPr customHeight="1" defaultColWidth="14.43" defaultRowHeight="15.0"/>
  <cols>
    <col customWidth="1" min="1" max="1" width="4.43"/>
    <col customWidth="1" min="2" max="2" width="12.71"/>
    <col customWidth="1" min="3" max="3" width="39.57"/>
    <col customWidth="1" min="4" max="4" width="9.0"/>
    <col customWidth="1" min="5" max="5" width="16.0"/>
    <col customWidth="1" min="6" max="6" width="9.0"/>
    <col customWidth="1" min="7" max="7" width="14.29"/>
    <col customWidth="1" min="8" max="9" width="0.43"/>
    <col customWidth="1" min="10" max="10" width="2.0"/>
    <col customWidth="1" min="11" max="11" width="18.0"/>
    <col customWidth="1" min="12" max="12" width="7.0"/>
    <col customWidth="1" min="13" max="13" width="6.0"/>
    <col customWidth="1" hidden="1" min="14" max="14" width="13.0"/>
    <col customWidth="1" min="15" max="15" width="13.0"/>
    <col customWidth="1" min="16" max="16" width="6.0"/>
    <col customWidth="1" min="17" max="26" width="8.71"/>
  </cols>
  <sheetData>
    <row r="1" ht="25.5" customHeight="1">
      <c r="A1" s="1" t="s">
        <v>155</v>
      </c>
      <c r="B1" s="2"/>
      <c r="C1" s="2"/>
      <c r="D1" s="2"/>
      <c r="E1" s="2"/>
      <c r="F1" s="2"/>
      <c r="G1" s="2"/>
      <c r="H1" s="2"/>
      <c r="I1" s="3"/>
      <c r="J1" s="4"/>
      <c r="K1" s="5" t="s">
        <v>3</v>
      </c>
      <c r="L1" s="2"/>
      <c r="M1" s="3"/>
      <c r="N1" s="4"/>
      <c r="O1" s="6" t="s">
        <v>4</v>
      </c>
      <c r="P1" s="6" t="s">
        <v>5</v>
      </c>
      <c r="Q1" s="7"/>
      <c r="R1" s="4"/>
      <c r="S1" s="4"/>
      <c r="T1" s="4"/>
      <c r="U1" s="4"/>
      <c r="V1" s="4"/>
      <c r="W1" s="4"/>
      <c r="X1" s="4"/>
      <c r="Y1" s="4"/>
      <c r="Z1" s="4"/>
    </row>
    <row r="2" ht="18.0" customHeight="1">
      <c r="A2" s="8" t="s">
        <v>6</v>
      </c>
      <c r="B2" s="8" t="s">
        <v>7</v>
      </c>
      <c r="C2" s="8" t="s">
        <v>8</v>
      </c>
      <c r="D2" s="8" t="s">
        <v>9</v>
      </c>
      <c r="E2" s="8" t="s">
        <v>10</v>
      </c>
      <c r="F2" s="8" t="s">
        <v>11</v>
      </c>
      <c r="G2" s="8" t="s">
        <v>12</v>
      </c>
      <c r="H2" s="8" t="s">
        <v>13</v>
      </c>
      <c r="I2" s="8" t="s">
        <v>14</v>
      </c>
      <c r="J2" s="4"/>
      <c r="K2" s="9" t="s">
        <v>15</v>
      </c>
      <c r="L2" s="9" t="s">
        <v>16</v>
      </c>
      <c r="M2" s="9" t="s">
        <v>17</v>
      </c>
      <c r="N2" s="4"/>
      <c r="O2" s="10" t="s">
        <v>18</v>
      </c>
      <c r="P2" s="10">
        <f>SUM(L3:L18)</f>
        <v>28</v>
      </c>
      <c r="Q2" s="11"/>
      <c r="R2" s="4"/>
      <c r="S2" s="4"/>
      <c r="T2" s="4"/>
      <c r="U2" s="4"/>
      <c r="V2" s="4"/>
      <c r="W2" s="4"/>
      <c r="X2" s="4"/>
      <c r="Y2" s="4"/>
      <c r="Z2" s="4"/>
    </row>
    <row r="3" ht="38.25" customHeight="1">
      <c r="A3" s="12">
        <v>1.0</v>
      </c>
      <c r="B3" s="13" t="s">
        <v>19</v>
      </c>
      <c r="C3" s="12" t="s">
        <v>50</v>
      </c>
      <c r="D3" s="15" t="s">
        <v>38</v>
      </c>
      <c r="E3" s="13" t="s">
        <v>25</v>
      </c>
      <c r="F3" s="14"/>
      <c r="G3" s="13"/>
      <c r="H3" s="14"/>
      <c r="I3" s="13"/>
      <c r="J3" s="4"/>
      <c r="K3" s="16" t="s">
        <v>25</v>
      </c>
      <c r="L3" s="13">
        <f t="shared" ref="L3:L19" si="1">COUNTIF($E$3:$E$17,K3)+COUNTIF($G$3:$G$17,K3)+COUNTIF($I$3:$I$17,K3)+COUNTIF($E$19:$E$29,K3)+COUNTIF($G$19:$G$29,K3)+COUNTIF($I$19:$I$29,K3)</f>
        <v>11</v>
      </c>
      <c r="M3" s="17">
        <f t="shared" ref="M3:M19" si="2">IF($K$22=0,"",L3/$K$22)</f>
        <v>0.3928571429</v>
      </c>
      <c r="N3" s="18">
        <f t="array" ref="N3">IF(SUMPRODUCT(COUNTIF(E3,'DANH MỤC'!$B$2:$B$17))+SUMPRODUCT(COUNTIF(G3,'DANH MỤC'!$B$2:$B$17))+SUMPRODUCT(COUNTIF(I3,'DANH MỤC'!$B$2:$B$17))&gt;=1,1,0)</f>
        <v>1</v>
      </c>
      <c r="O3" s="10" t="s">
        <v>26</v>
      </c>
      <c r="P3" s="10">
        <f>COUNTIF($E$3:$E$17,"TRỐNG LỊCH")+COUNTIF($G$3:$G$17,"TRỐNG LỊCH")+COUNTIF($I$3:$I$17,"TRỐNG LỊCH")+COUNTIF($E$19:$E$29,"TRỐNG LỊCH")+COUNTIF($G$19:$G$29,"TRỐNG LỊCH")+COUNTIF($I$19:$I$29,"TRỐNG LỊCH")</f>
        <v>0</v>
      </c>
      <c r="Q3" s="11"/>
      <c r="R3" s="4"/>
      <c r="S3" s="4"/>
      <c r="T3" s="4"/>
      <c r="U3" s="4"/>
      <c r="V3" s="4"/>
      <c r="W3" s="4"/>
      <c r="X3" s="4"/>
      <c r="Y3" s="4"/>
      <c r="Z3" s="4"/>
    </row>
    <row r="4" ht="38.25" customHeight="1">
      <c r="A4" s="19">
        <v>2.0</v>
      </c>
      <c r="B4" s="20" t="s">
        <v>27</v>
      </c>
      <c r="C4" s="21" t="s">
        <v>156</v>
      </c>
      <c r="D4" s="15" t="s">
        <v>33</v>
      </c>
      <c r="E4" s="20" t="s">
        <v>30</v>
      </c>
      <c r="F4" s="15" t="s">
        <v>125</v>
      </c>
      <c r="G4" s="48" t="s">
        <v>25</v>
      </c>
      <c r="H4" s="14"/>
      <c r="I4" s="20"/>
      <c r="J4" s="4"/>
      <c r="K4" s="22" t="s">
        <v>31</v>
      </c>
      <c r="L4" s="20">
        <f t="shared" si="1"/>
        <v>0</v>
      </c>
      <c r="M4" s="23">
        <f t="shared" si="2"/>
        <v>0</v>
      </c>
      <c r="N4" s="18">
        <f t="array" ref="N4">IF(SUMPRODUCT(COUNTIF(E4,'DANH MỤC'!$B$2:$B$17))+SUMPRODUCT(COUNTIF(G4,'DANH MỤC'!$B$2:$B$17))+SUMPRODUCT(COUNTIF(I4,'DANH MỤC'!$B$2:$B$17))&gt;=1,1,0)</f>
        <v>1</v>
      </c>
      <c r="O4" s="10" t="s">
        <v>34</v>
      </c>
      <c r="P4" s="10">
        <f>COUNTIF($E$3:$E$17,"CHUYỂN ĐIỂM")+COUNTIF($G$3:$G$17,"CHUYỂN ĐIỂM")+COUNTIF($I$3:$I$17,"CHUYỂN ĐIỂM")+COUNTIF($E$19:$E$29,"CHUYỂN ĐIỂM")+COUNTIF($G$19:$G$29,"CHUYỂN ĐIỂM")+COUNTIF($I$19:$I$29,"CHUYỂN ĐIỂM")</f>
        <v>0</v>
      </c>
      <c r="Q4" s="11"/>
      <c r="R4" s="4"/>
      <c r="S4" s="4"/>
      <c r="T4" s="4"/>
      <c r="U4" s="4"/>
      <c r="V4" s="4"/>
      <c r="W4" s="4"/>
      <c r="X4" s="4"/>
      <c r="Y4" s="4"/>
      <c r="Z4" s="4"/>
    </row>
    <row r="5" ht="38.25" customHeight="1">
      <c r="A5" s="12">
        <v>3.0</v>
      </c>
      <c r="B5" s="13" t="s">
        <v>35</v>
      </c>
      <c r="C5" s="24" t="s">
        <v>157</v>
      </c>
      <c r="D5" s="15" t="s">
        <v>33</v>
      </c>
      <c r="E5" s="13" t="s">
        <v>30</v>
      </c>
      <c r="F5" s="15" t="s">
        <v>22</v>
      </c>
      <c r="G5" s="34" t="s">
        <v>25</v>
      </c>
      <c r="H5" s="14"/>
      <c r="I5" s="13"/>
      <c r="J5" s="4"/>
      <c r="K5" s="16" t="s">
        <v>39</v>
      </c>
      <c r="L5" s="13">
        <f t="shared" si="1"/>
        <v>0</v>
      </c>
      <c r="M5" s="17">
        <f t="shared" si="2"/>
        <v>0</v>
      </c>
      <c r="N5" s="18">
        <f t="array" ref="N5">IF(SUMPRODUCT(COUNTIF(E5,'DANH MỤC'!$B$2:$B$17))+SUMPRODUCT(COUNTIF(G5,'DANH MỤC'!$B$2:$B$17))+SUMPRODUCT(COUNTIF(I5,'DANH MỤC'!$B$2:$B$17))&gt;=1,1,0)</f>
        <v>1</v>
      </c>
      <c r="O5" s="10" t="s">
        <v>40</v>
      </c>
      <c r="P5" s="10">
        <f>COUNTIF($E$3:$E$17,"RỚT NHÀ MÁY")+COUNTIF($G$3:$G$17,"RỚT NHÀ MÁY")+COUNTIF($I$3:$I$17,"RỚT NHÀ MÁY")+COUNTIF($E$19:$E$29,"RỚT NHÀ MÁY")+COUNTIF($G$19:$G$29,"RỚT NHÀ MÁY")+COUNTIF($I$19:$I$29,"RỚT NHÀ MÁY")</f>
        <v>0</v>
      </c>
      <c r="Q5" s="11"/>
      <c r="R5" s="4"/>
      <c r="S5" s="4"/>
      <c r="T5" s="4"/>
      <c r="U5" s="4"/>
      <c r="V5" s="4"/>
      <c r="W5" s="4"/>
      <c r="X5" s="4"/>
      <c r="Y5" s="4"/>
      <c r="Z5" s="4"/>
    </row>
    <row r="6" ht="38.25" customHeight="1">
      <c r="A6" s="19">
        <v>4.0</v>
      </c>
      <c r="B6" s="20" t="s">
        <v>41</v>
      </c>
      <c r="C6" s="21" t="s">
        <v>158</v>
      </c>
      <c r="D6" s="15" t="s">
        <v>33</v>
      </c>
      <c r="E6" s="20" t="s">
        <v>30</v>
      </c>
      <c r="F6" s="14"/>
      <c r="G6" s="20"/>
      <c r="H6" s="14"/>
      <c r="I6" s="20"/>
      <c r="J6" s="4"/>
      <c r="K6" s="22" t="s">
        <v>42</v>
      </c>
      <c r="L6" s="20">
        <f t="shared" si="1"/>
        <v>0</v>
      </c>
      <c r="M6" s="23">
        <f t="shared" si="2"/>
        <v>0</v>
      </c>
      <c r="N6" s="18">
        <f t="array" ref="N6">IF(SUMPRODUCT(COUNTIF(E6,'DANH MỤC'!$B$2:$B$17))+SUMPRODUCT(COUNTIF(G6,'DANH MỤC'!$B$2:$B$17))+SUMPRODUCT(COUNTIF(I6,'DANH MỤC'!$B$2:$B$17))&gt;=1,1,0)</f>
        <v>1</v>
      </c>
      <c r="O6" s="10" t="s">
        <v>43</v>
      </c>
      <c r="P6" s="10">
        <f>COUNTIF($E$3:$E$17,"TÀI XẾ NGHỈ")+COUNTIF($G$3:$G$17,"TÀI XẾ NGHỈ")+COUNTIF($I$3:$I$17,"TÀI XẾ NGHỈ")+COUNTIF($E$19:$E$29,"TÀI XẾ NGHỈ")+COUNTIF($G$19:$G$29,"TÀI XẾ NGHỈ")+COUNTIF($I$19:$I$29,"TÀI XẾ NGHỈ")</f>
        <v>2</v>
      </c>
      <c r="Q6" s="11"/>
      <c r="R6" s="4"/>
      <c r="S6" s="4"/>
      <c r="T6" s="4"/>
      <c r="U6" s="4"/>
      <c r="V6" s="4"/>
      <c r="W6" s="4"/>
      <c r="X6" s="4"/>
      <c r="Y6" s="4"/>
      <c r="Z6" s="4"/>
    </row>
    <row r="7" ht="38.25" customHeight="1">
      <c r="A7" s="12">
        <v>5.0</v>
      </c>
      <c r="B7" s="13" t="s">
        <v>44</v>
      </c>
      <c r="C7" s="24" t="s">
        <v>158</v>
      </c>
      <c r="D7" s="15" t="s">
        <v>33</v>
      </c>
      <c r="E7" s="13" t="s">
        <v>30</v>
      </c>
      <c r="F7" s="14"/>
      <c r="G7" s="13"/>
      <c r="H7" s="14"/>
      <c r="I7" s="13"/>
      <c r="J7" s="4"/>
      <c r="K7" s="16" t="s">
        <v>23</v>
      </c>
      <c r="L7" s="13">
        <f t="shared" si="1"/>
        <v>0</v>
      </c>
      <c r="M7" s="17">
        <f t="shared" si="2"/>
        <v>0</v>
      </c>
      <c r="N7" s="18">
        <f t="array" ref="N7">IF(SUMPRODUCT(COUNTIF(E7,'DANH MỤC'!$B$2:$B$17))+SUMPRODUCT(COUNTIF(G7,'DANH MỤC'!$B$2:$B$17))+SUMPRODUCT(COUNTIF(I7,'DANH MỤC'!$B$2:$B$17))&gt;=1,1,0)</f>
        <v>1</v>
      </c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 ht="38.25" customHeight="1">
      <c r="A8" s="19">
        <v>6.0</v>
      </c>
      <c r="B8" s="20" t="s">
        <v>48</v>
      </c>
      <c r="C8" s="19"/>
      <c r="D8" s="14"/>
      <c r="E8" s="20" t="s">
        <v>43</v>
      </c>
      <c r="F8" s="14"/>
      <c r="G8" s="20"/>
      <c r="H8" s="14"/>
      <c r="I8" s="20"/>
      <c r="J8" s="4"/>
      <c r="K8" s="22" t="s">
        <v>51</v>
      </c>
      <c r="L8" s="20">
        <f t="shared" si="1"/>
        <v>0</v>
      </c>
      <c r="M8" s="23">
        <f t="shared" si="2"/>
        <v>0</v>
      </c>
      <c r="N8" s="18">
        <f t="array" ref="N8">IF(SUMPRODUCT(COUNTIF(E8,'DANH MỤC'!$B$2:$B$17))+SUMPRODUCT(COUNTIF(G8,'DANH MỤC'!$B$2:$B$17))+SUMPRODUCT(COUNTIF(I8,'DANH MỤC'!$B$2:$B$17))&gt;=1,1,0)</f>
        <v>0</v>
      </c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 ht="38.25" customHeight="1">
      <c r="A9" s="12">
        <v>7.0</v>
      </c>
      <c r="B9" s="13" t="s">
        <v>68</v>
      </c>
      <c r="C9" s="24" t="s">
        <v>158</v>
      </c>
      <c r="D9" s="15" t="s">
        <v>33</v>
      </c>
      <c r="E9" s="13" t="s">
        <v>30</v>
      </c>
      <c r="F9" s="14"/>
      <c r="G9" s="13"/>
      <c r="H9" s="14"/>
      <c r="I9" s="13"/>
      <c r="J9" s="4"/>
      <c r="K9" s="16" t="s">
        <v>47</v>
      </c>
      <c r="L9" s="13">
        <f t="shared" si="1"/>
        <v>0</v>
      </c>
      <c r="M9" s="17">
        <f t="shared" si="2"/>
        <v>0</v>
      </c>
      <c r="N9" s="18">
        <f t="array" ref="N9">IF(SUMPRODUCT(COUNTIF(E9,'DANH MỤC'!$B$2:$B$17))+SUMPRODUCT(COUNTIF(G9,'DANH MỤC'!$B$2:$B$17))+SUMPRODUCT(COUNTIF(I9,'DANH MỤC'!$B$2:$B$17))&gt;=1,1,0)</f>
        <v>1</v>
      </c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 ht="38.25" customHeight="1">
      <c r="A10" s="19">
        <v>8.0</v>
      </c>
      <c r="B10" s="20" t="s">
        <v>70</v>
      </c>
      <c r="C10" s="19" t="s">
        <v>50</v>
      </c>
      <c r="D10" s="15" t="s">
        <v>38</v>
      </c>
      <c r="E10" s="20" t="s">
        <v>25</v>
      </c>
      <c r="F10" s="14"/>
      <c r="G10" s="20"/>
      <c r="H10" s="14"/>
      <c r="I10" s="20"/>
      <c r="J10" s="4"/>
      <c r="K10" s="22" t="s">
        <v>58</v>
      </c>
      <c r="L10" s="20">
        <f t="shared" si="1"/>
        <v>0</v>
      </c>
      <c r="M10" s="23">
        <f t="shared" si="2"/>
        <v>0</v>
      </c>
      <c r="N10" s="18">
        <f t="array" ref="N10">IF(SUMPRODUCT(COUNTIF(E10,'DANH MỤC'!$B$2:$B$17))+SUMPRODUCT(COUNTIF(G10,'DANH MỤC'!$B$2:$B$17))+SUMPRODUCT(COUNTIF(I10,'DANH MỤC'!$B$2:$B$17))&gt;=1,1,0)</f>
        <v>1</v>
      </c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 ht="38.25" customHeight="1">
      <c r="A11" s="12">
        <v>9.0</v>
      </c>
      <c r="B11" s="13" t="s">
        <v>71</v>
      </c>
      <c r="C11" s="24" t="s">
        <v>158</v>
      </c>
      <c r="D11" s="15" t="s">
        <v>33</v>
      </c>
      <c r="E11" s="34" t="s">
        <v>30</v>
      </c>
      <c r="F11" s="14"/>
      <c r="G11" s="13"/>
      <c r="H11" s="14"/>
      <c r="I11" s="13"/>
      <c r="J11" s="4"/>
      <c r="K11" s="16" t="s">
        <v>59</v>
      </c>
      <c r="L11" s="13">
        <f t="shared" si="1"/>
        <v>0</v>
      </c>
      <c r="M11" s="17">
        <f t="shared" si="2"/>
        <v>0</v>
      </c>
      <c r="N11" s="18">
        <f t="array" ref="N11">IF(SUMPRODUCT(COUNTIF(E11,'DANH MỤC'!$B$2:$B$17))+SUMPRODUCT(COUNTIF(G11,'DANH MỤC'!$B$2:$B$17))+SUMPRODUCT(COUNTIF(I11,'DANH MỤC'!$B$2:$B$17))&gt;=1,1,0)</f>
        <v>1</v>
      </c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 ht="38.25" customHeight="1">
      <c r="A12" s="19">
        <v>10.0</v>
      </c>
      <c r="B12" s="20" t="s">
        <v>74</v>
      </c>
      <c r="C12" s="21" t="s">
        <v>160</v>
      </c>
      <c r="D12" s="15" t="s">
        <v>150</v>
      </c>
      <c r="E12" s="48" t="s">
        <v>24</v>
      </c>
      <c r="F12" s="14"/>
      <c r="G12" s="20"/>
      <c r="H12" s="14"/>
      <c r="I12" s="20"/>
      <c r="J12" s="4"/>
      <c r="K12" s="22" t="s">
        <v>60</v>
      </c>
      <c r="L12" s="20">
        <f t="shared" si="1"/>
        <v>3</v>
      </c>
      <c r="M12" s="23">
        <f t="shared" si="2"/>
        <v>0.1071428571</v>
      </c>
      <c r="N12" s="18">
        <f t="array" ref="N12">IF(SUMPRODUCT(COUNTIF(E12,'DANH MỤC'!$B$2:$B$17))+SUMPRODUCT(COUNTIF(G12,'DANH MỤC'!$B$2:$B$17))+SUMPRODUCT(COUNTIF(I12,'DANH MỤC'!$B$2:$B$17))&gt;=1,1,0)</f>
        <v>1</v>
      </c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 ht="38.25" customHeight="1">
      <c r="A13" s="12">
        <v>11.0</v>
      </c>
      <c r="B13" s="13" t="s">
        <v>76</v>
      </c>
      <c r="C13" s="12" t="s">
        <v>160</v>
      </c>
      <c r="D13" s="14" t="s">
        <v>150</v>
      </c>
      <c r="E13" s="13" t="s">
        <v>24</v>
      </c>
      <c r="F13" s="14"/>
      <c r="G13" s="13"/>
      <c r="H13" s="14"/>
      <c r="I13" s="13"/>
      <c r="J13" s="4"/>
      <c r="K13" s="16" t="s">
        <v>61</v>
      </c>
      <c r="L13" s="13">
        <f t="shared" si="1"/>
        <v>0</v>
      </c>
      <c r="M13" s="17">
        <f t="shared" si="2"/>
        <v>0</v>
      </c>
      <c r="N13" s="18">
        <f t="array" ref="N13">IF(SUMPRODUCT(COUNTIF(E13,'DANH MỤC'!$B$2:$B$17))+SUMPRODUCT(COUNTIF(G13,'DANH MỤC'!$B$2:$B$17))+SUMPRODUCT(COUNTIF(I13,'DANH MỤC'!$B$2:$B$17))&gt;=1,1,0)</f>
        <v>1</v>
      </c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 ht="38.25" customHeight="1">
      <c r="A14" s="19">
        <v>12.0</v>
      </c>
      <c r="B14" s="20" t="s">
        <v>78</v>
      </c>
      <c r="C14" s="21" t="s">
        <v>158</v>
      </c>
      <c r="D14" s="15" t="s">
        <v>33</v>
      </c>
      <c r="E14" s="48" t="s">
        <v>30</v>
      </c>
      <c r="F14" s="14"/>
      <c r="G14" s="20"/>
      <c r="H14" s="14"/>
      <c r="I14" s="20"/>
      <c r="J14" s="4"/>
      <c r="K14" s="22" t="s">
        <v>62</v>
      </c>
      <c r="L14" s="20">
        <f t="shared" si="1"/>
        <v>0</v>
      </c>
      <c r="M14" s="23">
        <f t="shared" si="2"/>
        <v>0</v>
      </c>
      <c r="N14" s="18">
        <f t="array" ref="N14">IF(SUMPRODUCT(COUNTIF(E14,'DANH MỤC'!$B$2:$B$17))+SUMPRODUCT(COUNTIF(G14,'DANH MỤC'!$B$2:$B$17))+SUMPRODUCT(COUNTIF(I14,'DANH MỤC'!$B$2:$B$17))&gt;=1,1,0)</f>
        <v>1</v>
      </c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 ht="38.25" customHeight="1">
      <c r="A15" s="12">
        <v>13.0</v>
      </c>
      <c r="B15" s="13" t="s">
        <v>80</v>
      </c>
      <c r="C15" s="24" t="s">
        <v>157</v>
      </c>
      <c r="D15" s="15" t="s">
        <v>33</v>
      </c>
      <c r="E15" s="34" t="s">
        <v>30</v>
      </c>
      <c r="F15" s="15" t="s">
        <v>22</v>
      </c>
      <c r="G15" s="34" t="s">
        <v>25</v>
      </c>
      <c r="H15" s="14"/>
      <c r="I15" s="13"/>
      <c r="J15" s="4"/>
      <c r="K15" s="16" t="s">
        <v>63</v>
      </c>
      <c r="L15" s="13">
        <f t="shared" si="1"/>
        <v>0</v>
      </c>
      <c r="M15" s="17">
        <f t="shared" si="2"/>
        <v>0</v>
      </c>
      <c r="N15" s="18">
        <f t="array" ref="N15">IF(SUMPRODUCT(COUNTIF(E15,'DANH MỤC'!$B$2:$B$17))+SUMPRODUCT(COUNTIF(G15,'DANH MỤC'!$B$2:$B$17))+SUMPRODUCT(COUNTIF(I15,'DANH MỤC'!$B$2:$B$17))&gt;=1,1,0)</f>
        <v>1</v>
      </c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 ht="38.25" customHeight="1">
      <c r="A16" s="19">
        <v>14.0</v>
      </c>
      <c r="B16" s="20" t="s">
        <v>83</v>
      </c>
      <c r="C16" s="21" t="s">
        <v>165</v>
      </c>
      <c r="D16" s="15" t="s">
        <v>125</v>
      </c>
      <c r="E16" s="48" t="s">
        <v>25</v>
      </c>
      <c r="F16" s="15" t="s">
        <v>33</v>
      </c>
      <c r="G16" s="48" t="s">
        <v>30</v>
      </c>
      <c r="H16" s="14"/>
      <c r="I16" s="20"/>
      <c r="J16" s="4"/>
      <c r="K16" s="22" t="s">
        <v>30</v>
      </c>
      <c r="L16" s="20">
        <f t="shared" si="1"/>
        <v>11</v>
      </c>
      <c r="M16" s="23">
        <f t="shared" si="2"/>
        <v>0.3928571429</v>
      </c>
      <c r="N16" s="18">
        <f t="array" ref="N16">IF(SUMPRODUCT(COUNTIF(E16,'DANH MỤC'!$B$2:$B$17))+SUMPRODUCT(COUNTIF(G16,'DANH MỤC'!$B$2:$B$17))+SUMPRODUCT(COUNTIF(I16,'DANH MỤC'!$B$2:$B$17))&gt;=1,1,0)</f>
        <v>1</v>
      </c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 ht="38.25" customHeight="1">
      <c r="A17" s="12">
        <v>15.0</v>
      </c>
      <c r="B17" s="13" t="s">
        <v>85</v>
      </c>
      <c r="C17" s="12" t="s">
        <v>160</v>
      </c>
      <c r="D17" s="14" t="s">
        <v>150</v>
      </c>
      <c r="E17" s="13" t="s">
        <v>24</v>
      </c>
      <c r="F17" s="14"/>
      <c r="G17" s="13"/>
      <c r="H17" s="14"/>
      <c r="I17" s="13"/>
      <c r="J17" s="4"/>
      <c r="K17" s="16" t="s">
        <v>64</v>
      </c>
      <c r="L17" s="13">
        <f t="shared" si="1"/>
        <v>0</v>
      </c>
      <c r="M17" s="17">
        <f t="shared" si="2"/>
        <v>0</v>
      </c>
      <c r="N17" s="18">
        <f t="array" ref="N17">IF(SUMPRODUCT(COUNTIF(E17,'DANH MỤC'!$B$2:$B$17))+SUMPRODUCT(COUNTIF(G17,'DANH MỤC'!$B$2:$B$17))+SUMPRODUCT(COUNTIF(I17,'DANH MỤC'!$B$2:$B$17))&gt;=1,1,0)</f>
        <v>1</v>
      </c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 ht="38.25" customHeight="1">
      <c r="A18" s="47" t="s">
        <v>166</v>
      </c>
      <c r="B18" s="2"/>
      <c r="C18" s="2"/>
      <c r="D18" s="2"/>
      <c r="E18" s="2"/>
      <c r="F18" s="2"/>
      <c r="G18" s="2"/>
      <c r="H18" s="2"/>
      <c r="I18" s="3"/>
      <c r="J18" s="4"/>
      <c r="K18" s="22" t="s">
        <v>24</v>
      </c>
      <c r="L18" s="20">
        <f t="shared" si="1"/>
        <v>3</v>
      </c>
      <c r="M18" s="23">
        <f t="shared" si="2"/>
        <v>0.1071428571</v>
      </c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 ht="38.25" customHeight="1">
      <c r="A19" s="12">
        <v>1.0</v>
      </c>
      <c r="B19" s="13" t="s">
        <v>87</v>
      </c>
      <c r="C19" s="12" t="s">
        <v>167</v>
      </c>
      <c r="D19" s="14" t="s">
        <v>22</v>
      </c>
      <c r="E19" s="13" t="s">
        <v>60</v>
      </c>
      <c r="F19" s="14"/>
      <c r="G19" s="13"/>
      <c r="H19" s="14"/>
      <c r="I19" s="13"/>
      <c r="J19" s="4"/>
      <c r="K19" s="16" t="s">
        <v>89</v>
      </c>
      <c r="L19" s="13">
        <f t="shared" si="1"/>
        <v>0</v>
      </c>
      <c r="M19" s="17">
        <f t="shared" si="2"/>
        <v>0</v>
      </c>
      <c r="N19" s="18">
        <f t="array" ref="N19">IF(SUMPRODUCT(COUNTIF(E19,'DANH MỤC'!$B$2:$B$17))+SUMPRODUCT(COUNTIF(G19,'DANH MỤC'!$B$2:$B$17))+SUMPRODUCT(COUNTIF(I19,'DANH MỤC'!$B$2:$B$17))&gt;=1,1,0)</f>
        <v>1</v>
      </c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 ht="38.25" customHeight="1">
      <c r="A20" s="19">
        <v>2.0</v>
      </c>
      <c r="B20" s="20" t="s">
        <v>94</v>
      </c>
      <c r="C20" s="19" t="s">
        <v>167</v>
      </c>
      <c r="D20" s="14" t="s">
        <v>22</v>
      </c>
      <c r="E20" s="20" t="s">
        <v>60</v>
      </c>
      <c r="F20" s="14"/>
      <c r="G20" s="20"/>
      <c r="H20" s="14"/>
      <c r="I20" s="20"/>
      <c r="J20" s="4"/>
      <c r="K20" s="4"/>
      <c r="L20" s="4"/>
      <c r="M20" s="4"/>
      <c r="N20" s="18">
        <f t="array" ref="N20">IF(SUMPRODUCT(COUNTIF(E20,'DANH MỤC'!$B$2:$B$17))+SUMPRODUCT(COUNTIF(G20,'DANH MỤC'!$B$2:$B$17))+SUMPRODUCT(COUNTIF(I20,'DANH MỤC'!$B$2:$B$17))&gt;=1,1,0)</f>
        <v>1</v>
      </c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 ht="38.25" customHeight="1">
      <c r="A21" s="12">
        <v>3.0</v>
      </c>
      <c r="B21" s="13" t="s">
        <v>95</v>
      </c>
      <c r="C21" s="24" t="s">
        <v>169</v>
      </c>
      <c r="D21" s="15" t="s">
        <v>33</v>
      </c>
      <c r="E21" s="34" t="s">
        <v>30</v>
      </c>
      <c r="F21" s="15"/>
      <c r="G21" s="34"/>
      <c r="H21" s="14"/>
      <c r="I21" s="13"/>
      <c r="J21" s="4"/>
      <c r="K21" s="49" t="s">
        <v>96</v>
      </c>
      <c r="L21" s="2"/>
      <c r="M21" s="26"/>
      <c r="N21" s="18">
        <f t="array" ref="N21">IF(SUMPRODUCT(COUNTIF(E21,'DANH MỤC'!$B$2:$B$17))+SUMPRODUCT(COUNTIF(G21,'DANH MỤC'!$B$2:$B$17))+SUMPRODUCT(COUNTIF(I21,'DANH MỤC'!$B$2:$B$17))&gt;=1,1,0)</f>
        <v>1</v>
      </c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 ht="38.25" customHeight="1">
      <c r="A22" s="19">
        <v>4.0</v>
      </c>
      <c r="B22" s="20" t="s">
        <v>97</v>
      </c>
      <c r="C22" s="19" t="s">
        <v>171</v>
      </c>
      <c r="D22" s="14" t="s">
        <v>33</v>
      </c>
      <c r="E22" s="20" t="s">
        <v>25</v>
      </c>
      <c r="F22" s="14"/>
      <c r="G22" s="20"/>
      <c r="H22" s="14"/>
      <c r="I22" s="20"/>
      <c r="J22" s="4"/>
      <c r="K22" s="50">
        <f>SUM(L3:L18)</f>
        <v>28</v>
      </c>
      <c r="L22" s="51"/>
      <c r="M22" s="52"/>
      <c r="N22" s="18">
        <f t="array" ref="N22">IF(SUMPRODUCT(COUNTIF(E22,'DANH MỤC'!$B$2:$B$17))+SUMPRODUCT(COUNTIF(G22,'DANH MỤC'!$B$2:$B$17))+SUMPRODUCT(COUNTIF(I22,'DANH MỤC'!$B$2:$B$17))&gt;=1,1,0)</f>
        <v>1</v>
      </c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 ht="38.25" customHeight="1">
      <c r="A23" s="12">
        <v>5.0</v>
      </c>
      <c r="B23" s="13" t="s">
        <v>98</v>
      </c>
      <c r="C23" s="12" t="s">
        <v>167</v>
      </c>
      <c r="D23" s="14" t="s">
        <v>22</v>
      </c>
      <c r="E23" s="13" t="s">
        <v>60</v>
      </c>
      <c r="F23" s="14"/>
      <c r="G23" s="13"/>
      <c r="H23" s="14"/>
      <c r="I23" s="13"/>
      <c r="J23" s="4"/>
      <c r="K23" s="53"/>
      <c r="L23" s="54"/>
      <c r="M23" s="55"/>
      <c r="N23" s="18">
        <f t="array" ref="N23">IF(SUMPRODUCT(COUNTIF(E23,'DANH MỤC'!$B$2:$B$17))+SUMPRODUCT(COUNTIF(G23,'DANH MỤC'!$B$2:$B$17))+SUMPRODUCT(COUNTIF(I23,'DANH MỤC'!$B$2:$B$17))&gt;=1,1,0)</f>
        <v>1</v>
      </c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 ht="38.25" customHeight="1">
      <c r="A24" s="19">
        <v>6.0</v>
      </c>
      <c r="B24" s="20" t="s">
        <v>101</v>
      </c>
      <c r="C24" s="21" t="s">
        <v>173</v>
      </c>
      <c r="D24" s="15" t="s">
        <v>22</v>
      </c>
      <c r="E24" s="20" t="s">
        <v>25</v>
      </c>
      <c r="F24" s="15" t="s">
        <v>33</v>
      </c>
      <c r="G24" s="48" t="s">
        <v>25</v>
      </c>
      <c r="H24" s="14"/>
      <c r="I24" s="20"/>
      <c r="J24" s="4"/>
      <c r="K24" s="9" t="s">
        <v>102</v>
      </c>
      <c r="L24" s="9" t="s">
        <v>103</v>
      </c>
      <c r="M24" s="56" t="s">
        <v>17</v>
      </c>
      <c r="N24" s="18">
        <f t="array" ref="N24">IF(SUMPRODUCT(COUNTIF(E24,'DANH MỤC'!$B$2:$B$17))+SUMPRODUCT(COUNTIF(G24,'DANH MỤC'!$B$2:$B$17))+SUMPRODUCT(COUNTIF(I24,'DANH MỤC'!$B$2:$B$17))&gt;=1,1,0)</f>
        <v>1</v>
      </c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 ht="38.25" customHeight="1">
      <c r="A25" s="12">
        <v>7.0</v>
      </c>
      <c r="B25" s="13" t="s">
        <v>105</v>
      </c>
      <c r="C25" s="12" t="s">
        <v>171</v>
      </c>
      <c r="D25" s="14" t="s">
        <v>33</v>
      </c>
      <c r="E25" s="13" t="s">
        <v>25</v>
      </c>
      <c r="F25" s="14"/>
      <c r="G25" s="13"/>
      <c r="H25" s="14"/>
      <c r="I25" s="13"/>
      <c r="J25" s="4"/>
      <c r="K25" s="57" t="s">
        <v>26</v>
      </c>
      <c r="L25" s="13">
        <f t="shared" ref="L25:L28" si="3">COUNTIF($E$3:$E$17,K25)+COUNTIF($G$3:$G$17,K25)+COUNTIF($I$3:$I$17,K25)+COUNTIF($E$19:$E$29,K25)+COUNTIF($G$19:$G$29,K25)+COUNTIF($I$19:$I$29,K25)</f>
        <v>0</v>
      </c>
      <c r="M25" s="58">
        <f t="shared" ref="M25:M29" si="4">IF(SUM($L$25:$L$29)=0,0,L25/SUM($L$25:$L$29))</f>
        <v>0</v>
      </c>
      <c r="N25" s="18">
        <f t="array" ref="N25">IF(SUMPRODUCT(COUNTIF(E25,'DANH MỤC'!$B$2:$B$17))+SUMPRODUCT(COUNTIF(G25,'DANH MỤC'!$B$2:$B$17))+SUMPRODUCT(COUNTIF(I25,'DANH MỤC'!$B$2:$B$17))&gt;=1,1,0)</f>
        <v>1</v>
      </c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 ht="38.25" customHeight="1">
      <c r="A26" s="19">
        <v>8.0</v>
      </c>
      <c r="B26" s="20" t="s">
        <v>106</v>
      </c>
      <c r="C26" s="19" t="s">
        <v>109</v>
      </c>
      <c r="D26" s="14"/>
      <c r="E26" s="20" t="s">
        <v>25</v>
      </c>
      <c r="F26" s="14"/>
      <c r="G26" s="20"/>
      <c r="H26" s="14"/>
      <c r="I26" s="20"/>
      <c r="J26" s="4"/>
      <c r="K26" s="59" t="s">
        <v>34</v>
      </c>
      <c r="L26" s="13">
        <f t="shared" si="3"/>
        <v>0</v>
      </c>
      <c r="M26" s="58">
        <f t="shared" si="4"/>
        <v>0</v>
      </c>
      <c r="N26" s="18">
        <f t="array" ref="N26">IF(SUMPRODUCT(COUNTIF(E26,'DANH MỤC'!$B$2:$B$17))+SUMPRODUCT(COUNTIF(G26,'DANH MỤC'!$B$2:$B$17))+SUMPRODUCT(COUNTIF(I26,'DANH MỤC'!$B$2:$B$17))&gt;=1,1,0)</f>
        <v>1</v>
      </c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 ht="38.25" customHeight="1">
      <c r="A27" s="12">
        <v>9.0</v>
      </c>
      <c r="B27" s="13" t="s">
        <v>107</v>
      </c>
      <c r="C27" s="12"/>
      <c r="D27" s="14"/>
      <c r="E27" s="13" t="s">
        <v>43</v>
      </c>
      <c r="F27" s="14"/>
      <c r="G27" s="13"/>
      <c r="H27" s="14"/>
      <c r="I27" s="13"/>
      <c r="J27" s="4"/>
      <c r="K27" s="60" t="s">
        <v>40</v>
      </c>
      <c r="L27" s="13">
        <f t="shared" si="3"/>
        <v>0</v>
      </c>
      <c r="M27" s="58">
        <f t="shared" si="4"/>
        <v>0</v>
      </c>
      <c r="N27" s="18">
        <f t="array" ref="N27">IF(SUMPRODUCT(COUNTIF(E27,'DANH MỤC'!$B$2:$B$17))+SUMPRODUCT(COUNTIF(G27,'DANH MỤC'!$B$2:$B$17))+SUMPRODUCT(COUNTIF(I27,'DANH MỤC'!$B$2:$B$17))&gt;=1,1,0)</f>
        <v>0</v>
      </c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 ht="38.25" customHeight="1">
      <c r="A28" s="19">
        <v>10.0</v>
      </c>
      <c r="B28" s="20" t="s">
        <v>108</v>
      </c>
      <c r="C28" s="21" t="s">
        <v>179</v>
      </c>
      <c r="D28" s="15" t="s">
        <v>33</v>
      </c>
      <c r="E28" s="48" t="s">
        <v>30</v>
      </c>
      <c r="F28" s="15"/>
      <c r="G28" s="48"/>
      <c r="H28" s="14"/>
      <c r="I28" s="20"/>
      <c r="J28" s="4"/>
      <c r="K28" s="61" t="s">
        <v>43</v>
      </c>
      <c r="L28" s="13">
        <f t="shared" si="3"/>
        <v>2</v>
      </c>
      <c r="M28" s="58">
        <f t="shared" si="4"/>
        <v>0.06666666667</v>
      </c>
      <c r="N28" s="18">
        <f t="array" ref="N28">IF(SUMPRODUCT(COUNTIF(E28,'DANH MỤC'!$B$2:$B$17))+SUMPRODUCT(COUNTIF(G28,'DANH MỤC'!$B$2:$B$17))+SUMPRODUCT(COUNTIF(I28,'DANH MỤC'!$B$2:$B$17))&gt;=1,1,0)</f>
        <v>1</v>
      </c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 ht="38.25" customHeight="1">
      <c r="A29" s="12"/>
      <c r="B29" s="13"/>
      <c r="C29" s="12"/>
      <c r="D29" s="10"/>
      <c r="E29" s="13"/>
      <c r="F29" s="10"/>
      <c r="G29" s="13"/>
      <c r="H29" s="10"/>
      <c r="I29" s="13"/>
      <c r="J29" s="4"/>
      <c r="K29" s="62" t="s">
        <v>18</v>
      </c>
      <c r="L29" s="90">
        <f>P2</f>
        <v>28</v>
      </c>
      <c r="M29" s="91">
        <f t="shared" si="4"/>
        <v>0.9333333333</v>
      </c>
      <c r="N29" s="18">
        <f t="array" ref="N29">IF(SUMPRODUCT(COUNTIF(E29,'DANH MỤC'!$B$2:$B$17))+SUMPRODUCT(COUNTIF(G29,'DANH MỤC'!$B$2:$B$17))+SUMPRODUCT(COUNTIF(I29,'DANH MỤC'!$B$2:$B$17))&gt;=1,1,0)</f>
        <v>0</v>
      </c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 ht="15.75" customHeight="1">
      <c r="A30" s="4"/>
      <c r="B30" s="4"/>
      <c r="C30" s="4"/>
      <c r="D30" s="4"/>
      <c r="E30" s="4"/>
      <c r="F30" s="4"/>
      <c r="G30" s="4"/>
      <c r="H30" s="4"/>
      <c r="I30" s="4"/>
      <c r="J30" s="4"/>
      <c r="K30" s="65" t="s">
        <v>110</v>
      </c>
      <c r="L30" s="92">
        <f>MAX(0,COUNTA($B$3:$B$29)-SUM($L$25:$L$29))</f>
        <v>0</v>
      </c>
      <c r="M30" s="93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 ht="15.0" customHeight="1">
      <c r="A31" s="68" t="s">
        <v>111</v>
      </c>
      <c r="B31" s="2"/>
      <c r="C31" s="2"/>
      <c r="D31" s="2"/>
      <c r="E31" s="2"/>
      <c r="F31" s="2"/>
      <c r="G31" s="2"/>
      <c r="H31" s="2"/>
      <c r="I31" s="3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 ht="18.75" customHeight="1">
      <c r="A32" s="9" t="s">
        <v>6</v>
      </c>
      <c r="B32" s="9" t="s">
        <v>7</v>
      </c>
      <c r="C32" s="9" t="s">
        <v>8</v>
      </c>
      <c r="D32" s="9" t="s">
        <v>112</v>
      </c>
      <c r="E32" s="9" t="s">
        <v>15</v>
      </c>
      <c r="F32" s="9" t="s">
        <v>113</v>
      </c>
      <c r="G32" s="69" t="s">
        <v>114</v>
      </c>
      <c r="H32" s="2"/>
      <c r="I32" s="26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 ht="21.0" customHeight="1">
      <c r="A33" s="12">
        <v>1.0</v>
      </c>
      <c r="B33" s="34" t="s">
        <v>19</v>
      </c>
      <c r="C33" s="24" t="s">
        <v>149</v>
      </c>
      <c r="D33" s="82" t="s">
        <v>38</v>
      </c>
      <c r="E33" s="34" t="s">
        <v>25</v>
      </c>
      <c r="F33" s="34">
        <v>1.0</v>
      </c>
      <c r="G33" s="70"/>
      <c r="H33" s="70"/>
      <c r="I33" s="70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 ht="21.0" customHeight="1">
      <c r="A34" s="71">
        <v>2.0</v>
      </c>
      <c r="B34" s="74" t="s">
        <v>70</v>
      </c>
      <c r="C34" s="24" t="s">
        <v>149</v>
      </c>
      <c r="D34" s="82" t="s">
        <v>38</v>
      </c>
      <c r="E34" s="34" t="s">
        <v>25</v>
      </c>
      <c r="F34" s="34">
        <v>1.0</v>
      </c>
      <c r="G34" s="75"/>
      <c r="H34" s="75"/>
      <c r="I34" s="75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 ht="21.0" customHeight="1">
      <c r="A35" s="12">
        <v>3.0</v>
      </c>
      <c r="B35" s="13"/>
      <c r="C35" s="12"/>
      <c r="D35" s="10"/>
      <c r="E35" s="13"/>
      <c r="F35" s="13"/>
      <c r="G35" s="70"/>
      <c r="H35" s="70"/>
      <c r="I35" s="70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 ht="21.0" customHeight="1">
      <c r="A36" s="71">
        <v>4.0</v>
      </c>
      <c r="B36" s="72"/>
      <c r="C36" s="71"/>
      <c r="D36" s="73"/>
      <c r="E36" s="72"/>
      <c r="F36" s="72"/>
      <c r="G36" s="75"/>
      <c r="H36" s="75"/>
      <c r="I36" s="75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 ht="21.0" customHeight="1">
      <c r="A37" s="12">
        <v>5.0</v>
      </c>
      <c r="B37" s="13"/>
      <c r="C37" s="12"/>
      <c r="D37" s="10"/>
      <c r="E37" s="13"/>
      <c r="F37" s="13"/>
      <c r="G37" s="70"/>
      <c r="H37" s="70"/>
      <c r="I37" s="70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 ht="21.0" customHeight="1">
      <c r="A38" s="71">
        <v>6.0</v>
      </c>
      <c r="B38" s="72"/>
      <c r="C38" s="71"/>
      <c r="D38" s="73"/>
      <c r="E38" s="72"/>
      <c r="F38" s="72"/>
      <c r="G38" s="75"/>
      <c r="H38" s="75"/>
      <c r="I38" s="75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 ht="21.0" customHeight="1">
      <c r="A39" s="12">
        <v>7.0</v>
      </c>
      <c r="B39" s="13"/>
      <c r="C39" s="12"/>
      <c r="D39" s="10"/>
      <c r="E39" s="13"/>
      <c r="F39" s="13"/>
      <c r="G39" s="70"/>
      <c r="H39" s="70"/>
      <c r="I39" s="70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 ht="21.0" customHeight="1">
      <c r="A40" s="71">
        <v>8.0</v>
      </c>
      <c r="B40" s="72"/>
      <c r="C40" s="71"/>
      <c r="D40" s="73"/>
      <c r="E40" s="72"/>
      <c r="F40" s="72"/>
      <c r="G40" s="75"/>
      <c r="H40" s="75"/>
      <c r="I40" s="75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 ht="15.0" customHeight="1">
      <c r="A41" s="76" t="s">
        <v>116</v>
      </c>
      <c r="B41" s="2"/>
      <c r="C41" s="2"/>
      <c r="D41" s="2"/>
      <c r="E41" s="3"/>
      <c r="F41" s="77">
        <f>SUM(F33:F40)</f>
        <v>2</v>
      </c>
      <c r="G41" s="78"/>
      <c r="H41" s="78"/>
      <c r="I41" s="78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 ht="15.75" customHeight="1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 ht="15.75" customHeight="1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 ht="15.75" customHeight="1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 ht="15.75" customHeight="1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 ht="15.75" customHeight="1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 ht="15.75" customHeight="1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 ht="15.75" customHeight="1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 ht="15.75" customHeight="1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 ht="15.75" customHeight="1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 ht="15.75" customHeight="1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 ht="15.75" customHeight="1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 ht="15.75" customHeight="1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 ht="15.75" customHeight="1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 ht="15.75" customHeight="1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 ht="15.75" customHeight="1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 ht="15.75" customHeight="1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 ht="15.75" customHeight="1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 ht="15.75" customHeight="1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 ht="15.75" customHeight="1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 ht="15.75" customHeight="1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 ht="15.75" customHeight="1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 ht="15.75" customHeight="1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 ht="15.75" customHeight="1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 ht="15.75" customHeight="1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 ht="15.75" customHeight="1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 ht="15.75" customHeight="1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 ht="15.75" customHeight="1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 ht="15.75" customHeight="1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 ht="15.75" customHeight="1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 ht="15.75" customHeight="1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 ht="15.75" customHeight="1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 ht="15.75" customHeight="1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 ht="15.75" customHeight="1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 ht="15.75" customHeight="1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 ht="15.75" customHeight="1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 ht="15.75" customHeight="1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 ht="15.75" customHeight="1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 ht="15.75" customHeight="1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 ht="15.75" customHeight="1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 ht="15.75" customHeight="1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 ht="15.75" customHeight="1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 ht="15.75" customHeight="1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 ht="15.75" customHeight="1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 ht="15.75" customHeight="1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 ht="15.75" customHeight="1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 ht="15.75" customHeight="1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 ht="15.75" customHeight="1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 ht="15.75" customHeight="1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 ht="15.75" customHeight="1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 ht="15.75" customHeight="1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 ht="15.75" customHeight="1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 ht="15.75" customHeight="1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 ht="15.75" customHeight="1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 ht="15.75" customHeight="1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 ht="15.75" customHeight="1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 ht="15.75" customHeight="1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 ht="15.75" customHeight="1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 ht="15.75" customHeight="1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 ht="15.75" customHeight="1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 ht="15.75" customHeight="1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 ht="15.75" customHeight="1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 ht="15.75" customHeight="1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 ht="15.75" customHeight="1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 ht="15.75" customHeight="1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 ht="15.75" customHeight="1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 ht="15.75" customHeight="1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 ht="15.75" customHeight="1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 ht="15.75" customHeight="1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 ht="15.75" customHeight="1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 ht="15.75" customHeight="1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 ht="15.75" customHeight="1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 ht="15.75" customHeight="1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 ht="15.75" customHeight="1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 ht="15.75" customHeight="1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 ht="15.75" customHeight="1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 ht="15.75" customHeight="1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 ht="15.75" customHeight="1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 ht="15.75" customHeight="1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 ht="15.75" customHeight="1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 ht="15.75" customHeight="1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 ht="15.75" customHeight="1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 ht="15.75" customHeight="1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 ht="15.75" customHeight="1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 ht="15.75" customHeight="1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 ht="15.75" customHeight="1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 ht="15.75" customHeight="1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 ht="15.75" customHeight="1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 ht="15.75" customHeight="1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 ht="15.75" customHeight="1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 ht="15.75" customHeight="1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 ht="15.75" customHeight="1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 ht="15.75" customHeight="1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 ht="15.75" customHeight="1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 ht="15.75" customHeight="1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 ht="15.75" customHeight="1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 ht="15.75" customHeight="1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 ht="15.75" customHeight="1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 ht="15.75" customHeight="1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 ht="15.75" customHeight="1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 ht="15.75" customHeight="1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 ht="15.75" customHeight="1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 ht="15.75" customHeight="1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 ht="15.75" customHeight="1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 ht="15.75" customHeight="1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 ht="15.75" customHeight="1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 ht="15.75" customHeight="1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 ht="15.75" customHeight="1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 ht="15.75" customHeight="1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 ht="15.75" customHeight="1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 ht="15.75" customHeight="1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 ht="15.75" customHeight="1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 ht="15.75" customHeight="1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 ht="15.75" customHeight="1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 ht="15.75" customHeight="1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 ht="15.75" customHeight="1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 ht="15.75" customHeight="1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 ht="15.75" customHeight="1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 ht="15.75" customHeight="1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 ht="15.75" customHeight="1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 ht="15.75" customHeight="1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 ht="15.75" customHeight="1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 ht="15.75" customHeight="1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 ht="15.75" customHeight="1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 ht="15.75" customHeight="1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 ht="15.75" customHeight="1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 ht="15.75" customHeight="1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 ht="15.75" customHeight="1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 ht="15.75" customHeight="1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 ht="15.75" customHeight="1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 ht="15.75" customHeight="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 ht="15.75" customHeight="1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 ht="15.75" customHeight="1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 ht="15.75" customHeight="1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 ht="15.75" customHeight="1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 ht="15.75" customHeight="1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 ht="15.75" customHeight="1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 ht="15.75" customHeight="1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 ht="15.75" customHeight="1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 ht="15.75" customHeight="1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 ht="15.75" customHeight="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 ht="15.75" customHeight="1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 ht="15.75" customHeight="1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 ht="15.75" customHeight="1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 ht="15.75" customHeight="1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 ht="15.75" customHeight="1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 ht="15.75" customHeight="1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 ht="15.75" customHeight="1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 ht="15.75" customHeight="1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 ht="15.75" customHeight="1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 ht="15.75" customHeight="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 ht="15.75" customHeight="1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 ht="15.75" customHeight="1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 ht="15.75" customHeight="1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 ht="15.75" customHeight="1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 ht="15.75" customHeight="1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 ht="15.75" customHeight="1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 ht="15.75" customHeight="1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 ht="15.75" customHeight="1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 ht="15.75" customHeight="1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 ht="15.75" customHeight="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 ht="15.75" customHeight="1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 ht="15.75" customHeight="1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 ht="15.75" customHeight="1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 ht="15.75" customHeight="1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 ht="15.75" customHeight="1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 ht="15.75" customHeight="1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 ht="15.75" customHeight="1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 ht="15.75" customHeight="1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 ht="15.75" customHeight="1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 ht="15.75" customHeight="1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 ht="15.75" customHeight="1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 ht="15.75" customHeight="1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 ht="15.75" customHeight="1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 ht="15.75" customHeight="1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 ht="15.75" customHeight="1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 ht="15.75" customHeight="1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 ht="15.75" customHeight="1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 ht="15.75" customHeight="1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 ht="15.75" customHeight="1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 ht="15.75" customHeight="1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 ht="15.75" customHeight="1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 ht="15.75" customHeight="1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 ht="15.75" customHeight="1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 ht="15.75" customHeight="1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 ht="15.75" customHeight="1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 ht="15.75" customHeight="1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 ht="15.75" customHeight="1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 ht="15.75" customHeight="1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 ht="15.75" customHeight="1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 ht="15.75" customHeight="1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 ht="15.75" customHeight="1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 ht="15.75" customHeight="1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 ht="15.75" customHeight="1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 ht="15.75" customHeight="1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 ht="15.75" customHeight="1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 ht="15.75" customHeight="1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 ht="15.75" customHeight="1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 ht="15.75" customHeight="1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 ht="15.75" customHeight="1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 ht="15.75" customHeight="1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 ht="15.75" customHeight="1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 ht="15.75" customHeight="1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 ht="15.75" customHeight="1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 ht="15.75" customHeight="1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 ht="15.75" customHeight="1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r="247" ht="15.75" customHeight="1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r="248" ht="15.75" customHeight="1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</row>
    <row r="249" ht="15.75" customHeight="1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 ht="15.75" customHeight="1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</row>
    <row r="251" ht="15.75" customHeight="1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</row>
    <row r="252" ht="15.75" customHeight="1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 ht="15.75" customHeight="1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</row>
    <row r="254" ht="15.75" customHeight="1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</row>
    <row r="255" ht="15.75" customHeight="1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</row>
    <row r="256" ht="15.75" customHeight="1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</row>
    <row r="257" ht="15.75" customHeight="1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</row>
    <row r="258" ht="15.75" customHeight="1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</row>
    <row r="259" ht="15.75" customHeight="1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</row>
    <row r="260" ht="15.75" customHeight="1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</row>
    <row r="261" ht="15.75" customHeight="1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</row>
    <row r="262" ht="15.75" customHeight="1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</row>
    <row r="263" ht="15.75" customHeight="1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</row>
    <row r="264" ht="15.75" customHeight="1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</row>
    <row r="265" ht="15.75" customHeight="1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</row>
    <row r="266" ht="15.75" customHeight="1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</row>
    <row r="267" ht="15.75" customHeight="1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</row>
    <row r="268" ht="15.75" customHeight="1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</row>
    <row r="269" ht="15.75" customHeight="1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</row>
    <row r="270" ht="15.75" customHeight="1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</row>
    <row r="271" ht="15.75" customHeight="1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</row>
    <row r="272" ht="15.75" customHeight="1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</row>
    <row r="273" ht="15.75" customHeight="1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</row>
    <row r="274" ht="15.75" customHeight="1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</row>
    <row r="275" ht="15.75" customHeight="1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</row>
    <row r="276" ht="15.75" customHeight="1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</row>
    <row r="277" ht="15.75" customHeight="1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</row>
    <row r="278" ht="15.75" customHeight="1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</row>
    <row r="279" ht="15.75" customHeight="1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</row>
    <row r="280" ht="15.75" customHeight="1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</row>
    <row r="281" ht="15.75" customHeight="1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</row>
    <row r="282" ht="15.75" customHeight="1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</row>
    <row r="283" ht="15.75" customHeight="1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</row>
    <row r="284" ht="15.75" customHeight="1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</row>
    <row r="285" ht="15.75" customHeight="1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</row>
    <row r="286" ht="15.75" customHeight="1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</row>
    <row r="287" ht="15.75" customHeight="1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</row>
    <row r="288" ht="15.75" customHeight="1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</row>
    <row r="289" ht="15.75" customHeight="1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</row>
    <row r="290" ht="15.75" customHeight="1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</row>
    <row r="291" ht="15.75" customHeight="1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</row>
    <row r="292" ht="15.75" customHeight="1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</row>
    <row r="293" ht="15.75" customHeight="1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</row>
    <row r="294" ht="15.75" customHeight="1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</row>
    <row r="295" ht="15.75" customHeight="1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</row>
    <row r="296" ht="15.75" customHeight="1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</row>
    <row r="297" ht="15.75" customHeight="1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</row>
    <row r="298" ht="15.75" customHeight="1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</row>
    <row r="299" ht="15.75" customHeight="1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</row>
    <row r="300" ht="15.75" customHeight="1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</row>
    <row r="301" ht="15.75" customHeight="1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</row>
    <row r="302" ht="15.75" customHeight="1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</row>
    <row r="303" ht="15.75" customHeight="1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</row>
    <row r="304" ht="15.75" customHeight="1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</row>
    <row r="305" ht="15.75" customHeight="1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</row>
    <row r="306" ht="15.75" customHeight="1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</row>
    <row r="307" ht="15.75" customHeight="1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</row>
    <row r="308" ht="15.75" customHeight="1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</row>
    <row r="309" ht="15.75" customHeight="1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</row>
    <row r="310" ht="15.75" customHeight="1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</row>
    <row r="311" ht="15.75" customHeight="1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</row>
    <row r="312" ht="15.75" customHeight="1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</row>
    <row r="313" ht="15.75" customHeight="1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</row>
    <row r="314" ht="15.75" customHeight="1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</row>
    <row r="315" ht="15.75" customHeight="1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</row>
    <row r="316" ht="15.75" customHeight="1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</row>
    <row r="317" ht="15.75" customHeight="1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</row>
    <row r="318" ht="15.75" customHeight="1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</row>
    <row r="319" ht="15.75" customHeight="1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</row>
    <row r="320" ht="15.75" customHeight="1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</row>
    <row r="321" ht="15.75" customHeight="1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</row>
    <row r="322" ht="15.75" customHeight="1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</row>
    <row r="323" ht="15.75" customHeight="1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</row>
    <row r="324" ht="15.75" customHeight="1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</row>
    <row r="325" ht="15.75" customHeight="1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</row>
    <row r="326" ht="15.75" customHeight="1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</row>
    <row r="327" ht="15.75" customHeight="1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</row>
    <row r="328" ht="15.75" customHeight="1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</row>
    <row r="329" ht="15.75" customHeight="1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</row>
    <row r="330" ht="15.75" customHeight="1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</row>
    <row r="331" ht="15.75" customHeight="1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</row>
    <row r="332" ht="15.75" customHeight="1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</row>
    <row r="333" ht="15.75" customHeight="1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</row>
    <row r="334" ht="15.75" customHeight="1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</row>
    <row r="335" ht="15.75" customHeight="1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</row>
    <row r="336" ht="15.75" customHeight="1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</row>
    <row r="337" ht="15.75" customHeight="1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</row>
    <row r="338" ht="15.75" customHeight="1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</row>
    <row r="339" ht="15.75" customHeight="1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</row>
    <row r="340" ht="15.75" customHeight="1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</row>
    <row r="341" ht="15.75" customHeight="1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</row>
    <row r="342" ht="15.75" customHeight="1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</row>
    <row r="343" ht="15.75" customHeight="1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</row>
    <row r="344" ht="15.75" customHeight="1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</row>
    <row r="345" ht="15.75" customHeight="1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</row>
    <row r="346" ht="15.75" customHeight="1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</row>
    <row r="347" ht="15.75" customHeight="1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</row>
    <row r="348" ht="15.75" customHeight="1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</row>
    <row r="349" ht="15.75" customHeight="1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</row>
    <row r="350" ht="15.75" customHeight="1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</row>
    <row r="351" ht="15.75" customHeight="1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</row>
    <row r="352" ht="15.75" customHeight="1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</row>
    <row r="353" ht="15.75" customHeight="1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</row>
    <row r="354" ht="15.75" customHeight="1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</row>
    <row r="355" ht="15.75" customHeight="1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</row>
    <row r="356" ht="15.75" customHeight="1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</row>
    <row r="357" ht="15.75" customHeight="1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</row>
    <row r="358" ht="15.75" customHeight="1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</row>
    <row r="359" ht="15.75" customHeight="1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</row>
    <row r="360" ht="15.75" customHeight="1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</row>
    <row r="361" ht="15.75" customHeight="1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</row>
    <row r="362" ht="15.75" customHeight="1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</row>
    <row r="363" ht="15.75" customHeight="1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</row>
    <row r="364" ht="15.75" customHeight="1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</row>
    <row r="365" ht="15.75" customHeight="1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</row>
    <row r="366" ht="15.75" customHeight="1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</row>
    <row r="367" ht="15.75" customHeight="1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</row>
    <row r="368" ht="15.75" customHeight="1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</row>
    <row r="369" ht="15.75" customHeight="1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</row>
    <row r="370" ht="15.75" customHeight="1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</row>
    <row r="371" ht="15.75" customHeight="1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</row>
    <row r="372" ht="15.75" customHeight="1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</row>
    <row r="373" ht="15.75" customHeight="1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</row>
    <row r="374" ht="15.75" customHeight="1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</row>
    <row r="375" ht="15.75" customHeight="1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</row>
    <row r="376" ht="15.75" customHeight="1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</row>
    <row r="377" ht="15.75" customHeight="1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</row>
    <row r="378" ht="15.75" customHeight="1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</row>
    <row r="379" ht="15.75" customHeight="1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</row>
    <row r="380" ht="15.75" customHeight="1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</row>
    <row r="381" ht="15.75" customHeight="1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</row>
    <row r="382" ht="15.75" customHeight="1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</row>
    <row r="383" ht="15.75" customHeight="1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</row>
    <row r="384" ht="15.75" customHeight="1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</row>
    <row r="385" ht="15.75" customHeight="1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</row>
    <row r="386" ht="15.75" customHeight="1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</row>
    <row r="387" ht="15.75" customHeight="1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</row>
    <row r="388" ht="15.75" customHeight="1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</row>
    <row r="389" ht="15.75" customHeight="1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</row>
    <row r="390" ht="15.75" customHeight="1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</row>
    <row r="391" ht="15.75" customHeight="1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</row>
    <row r="392" ht="15.75" customHeight="1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</row>
    <row r="393" ht="15.75" customHeight="1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</row>
    <row r="394" ht="15.75" customHeight="1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</row>
    <row r="395" ht="15.75" customHeight="1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</row>
    <row r="396" ht="15.75" customHeight="1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</row>
    <row r="397" ht="15.75" customHeight="1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</row>
    <row r="398" ht="15.75" customHeight="1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</row>
    <row r="399" ht="15.75" customHeight="1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</row>
    <row r="400" ht="15.75" customHeight="1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</row>
    <row r="401" ht="15.75" customHeight="1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</row>
    <row r="402" ht="15.75" customHeight="1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</row>
    <row r="403" ht="15.75" customHeight="1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</row>
    <row r="404" ht="15.75" customHeight="1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</row>
    <row r="405" ht="15.75" customHeight="1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</row>
    <row r="406" ht="15.75" customHeight="1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</row>
    <row r="407" ht="15.75" customHeight="1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</row>
    <row r="408" ht="15.75" customHeight="1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</row>
    <row r="409" ht="15.75" customHeight="1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</row>
    <row r="410" ht="15.75" customHeight="1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</row>
    <row r="411" ht="15.75" customHeight="1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</row>
    <row r="412" ht="15.75" customHeight="1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</row>
    <row r="413" ht="15.75" customHeight="1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</row>
    <row r="414" ht="15.75" customHeight="1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</row>
    <row r="415" ht="15.75" customHeight="1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</row>
    <row r="416" ht="15.75" customHeight="1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</row>
    <row r="417" ht="15.75" customHeight="1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</row>
    <row r="418" ht="15.75" customHeight="1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</row>
    <row r="419" ht="15.75" customHeight="1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</row>
    <row r="420" ht="15.75" customHeight="1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</row>
    <row r="421" ht="15.75" customHeight="1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</row>
    <row r="422" ht="15.75" customHeight="1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</row>
    <row r="423" ht="15.75" customHeight="1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</row>
    <row r="424" ht="15.75" customHeight="1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</row>
    <row r="425" ht="15.75" customHeight="1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</row>
    <row r="426" ht="15.75" customHeight="1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</row>
    <row r="427" ht="15.75" customHeight="1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</row>
    <row r="428" ht="15.75" customHeight="1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</row>
    <row r="429" ht="15.75" customHeight="1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</row>
    <row r="430" ht="15.75" customHeight="1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</row>
    <row r="431" ht="15.75" customHeight="1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</row>
    <row r="432" ht="15.75" customHeight="1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</row>
    <row r="433" ht="15.75" customHeight="1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</row>
    <row r="434" ht="15.75" customHeight="1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</row>
    <row r="435" ht="15.75" customHeight="1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</row>
    <row r="436" ht="15.75" customHeight="1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</row>
    <row r="437" ht="15.75" customHeight="1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</row>
    <row r="438" ht="15.75" customHeight="1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</row>
    <row r="439" ht="15.75" customHeight="1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</row>
    <row r="440" ht="15.75" customHeight="1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</row>
    <row r="441" ht="15.75" customHeight="1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</row>
    <row r="442" ht="15.75" customHeight="1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</row>
    <row r="443" ht="15.75" customHeight="1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</row>
    <row r="444" ht="15.75" customHeight="1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</row>
    <row r="445" ht="15.75" customHeight="1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</row>
    <row r="446" ht="15.75" customHeight="1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</row>
    <row r="447" ht="15.75" customHeight="1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</row>
    <row r="448" ht="15.75" customHeight="1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</row>
    <row r="449" ht="15.75" customHeight="1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</row>
    <row r="450" ht="15.75" customHeight="1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</row>
    <row r="451" ht="15.75" customHeight="1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</row>
    <row r="452" ht="15.75" customHeight="1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</row>
    <row r="453" ht="15.75" customHeight="1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</row>
    <row r="454" ht="15.75" customHeight="1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</row>
    <row r="455" ht="15.75" customHeight="1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</row>
    <row r="456" ht="15.75" customHeight="1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</row>
    <row r="457" ht="15.75" customHeight="1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</row>
    <row r="458" ht="15.75" customHeight="1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</row>
    <row r="459" ht="15.75" customHeight="1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</row>
    <row r="460" ht="15.75" customHeight="1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</row>
    <row r="461" ht="15.75" customHeight="1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</row>
    <row r="462" ht="15.75" customHeight="1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</row>
    <row r="463" ht="15.75" customHeight="1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</row>
    <row r="464" ht="15.75" customHeight="1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</row>
    <row r="465" ht="15.75" customHeight="1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</row>
    <row r="466" ht="15.75" customHeight="1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</row>
    <row r="467" ht="15.75" customHeight="1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</row>
    <row r="468" ht="15.75" customHeight="1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</row>
    <row r="469" ht="15.75" customHeight="1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</row>
    <row r="470" ht="15.75" customHeight="1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</row>
    <row r="471" ht="15.75" customHeight="1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</row>
    <row r="472" ht="15.75" customHeight="1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</row>
    <row r="473" ht="15.75" customHeight="1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</row>
    <row r="474" ht="15.75" customHeight="1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</row>
    <row r="475" ht="15.75" customHeight="1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</row>
    <row r="476" ht="15.75" customHeight="1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</row>
    <row r="477" ht="15.75" customHeight="1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</row>
    <row r="478" ht="15.75" customHeight="1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</row>
    <row r="479" ht="15.75" customHeight="1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</row>
    <row r="480" ht="15.75" customHeight="1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</row>
    <row r="481" ht="15.75" customHeight="1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</row>
    <row r="482" ht="15.75" customHeight="1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</row>
    <row r="483" ht="15.75" customHeight="1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</row>
    <row r="484" ht="15.75" customHeight="1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</row>
    <row r="485" ht="15.75" customHeight="1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</row>
    <row r="486" ht="15.75" customHeight="1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</row>
    <row r="487" ht="15.75" customHeight="1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</row>
    <row r="488" ht="15.75" customHeight="1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</row>
    <row r="489" ht="15.75" customHeight="1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</row>
    <row r="490" ht="15.75" customHeight="1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</row>
    <row r="491" ht="15.75" customHeight="1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</row>
    <row r="492" ht="15.75" customHeight="1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</row>
    <row r="493" ht="15.75" customHeight="1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</row>
    <row r="494" ht="15.75" customHeight="1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</row>
    <row r="495" ht="15.75" customHeight="1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</row>
    <row r="496" ht="15.75" customHeight="1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</row>
    <row r="497" ht="15.75" customHeight="1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</row>
    <row r="498" ht="15.75" customHeight="1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</row>
    <row r="499" ht="15.75" customHeight="1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</row>
    <row r="500" ht="15.75" customHeight="1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</row>
    <row r="501" ht="15.75" customHeight="1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</row>
    <row r="502" ht="15.75" customHeight="1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</row>
    <row r="503" ht="15.75" customHeight="1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</row>
    <row r="504" ht="15.75" customHeight="1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</row>
    <row r="505" ht="15.75" customHeight="1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</row>
    <row r="506" ht="15.75" customHeight="1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</row>
    <row r="507" ht="15.75" customHeight="1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</row>
    <row r="508" ht="15.75" customHeight="1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</row>
    <row r="509" ht="15.75" customHeight="1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</row>
    <row r="510" ht="15.75" customHeight="1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</row>
    <row r="511" ht="15.75" customHeight="1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</row>
    <row r="512" ht="15.75" customHeight="1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</row>
    <row r="513" ht="15.75" customHeight="1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</row>
    <row r="514" ht="15.75" customHeight="1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</row>
    <row r="515" ht="15.75" customHeight="1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</row>
    <row r="516" ht="15.75" customHeight="1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</row>
    <row r="517" ht="15.75" customHeight="1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</row>
    <row r="518" ht="15.75" customHeight="1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</row>
    <row r="519" ht="15.75" customHeight="1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</row>
    <row r="520" ht="15.75" customHeight="1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</row>
    <row r="521" ht="15.75" customHeight="1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</row>
    <row r="522" ht="15.75" customHeight="1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</row>
    <row r="523" ht="15.75" customHeight="1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</row>
    <row r="524" ht="15.75" customHeight="1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</row>
    <row r="525" ht="15.75" customHeight="1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</row>
    <row r="526" ht="15.75" customHeight="1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</row>
    <row r="527" ht="15.75" customHeight="1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</row>
    <row r="528" ht="15.75" customHeight="1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</row>
    <row r="529" ht="15.75" customHeight="1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</row>
    <row r="530" ht="15.75" customHeight="1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</row>
    <row r="531" ht="15.75" customHeight="1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</row>
    <row r="532" ht="15.75" customHeight="1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</row>
    <row r="533" ht="15.75" customHeight="1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</row>
    <row r="534" ht="15.75" customHeight="1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</row>
    <row r="535" ht="15.75" customHeight="1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</row>
    <row r="536" ht="15.75" customHeight="1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</row>
    <row r="537" ht="15.75" customHeight="1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</row>
    <row r="538" ht="15.75" customHeight="1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</row>
    <row r="539" ht="15.75" customHeight="1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</row>
    <row r="540" ht="15.75" customHeight="1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</row>
    <row r="541" ht="15.75" customHeight="1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</row>
    <row r="542" ht="15.75" customHeight="1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</row>
    <row r="543" ht="15.75" customHeight="1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</row>
    <row r="544" ht="15.75" customHeight="1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</row>
    <row r="545" ht="15.75" customHeight="1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</row>
    <row r="546" ht="15.75" customHeight="1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</row>
    <row r="547" ht="15.75" customHeight="1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</row>
    <row r="548" ht="15.75" customHeight="1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</row>
    <row r="549" ht="15.75" customHeight="1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</row>
    <row r="550" ht="15.75" customHeight="1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</row>
    <row r="551" ht="15.75" customHeight="1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</row>
    <row r="552" ht="15.75" customHeight="1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</row>
    <row r="553" ht="15.75" customHeight="1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</row>
    <row r="554" ht="15.75" customHeight="1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</row>
    <row r="555" ht="15.75" customHeight="1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</row>
    <row r="556" ht="15.75" customHeight="1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</row>
    <row r="557" ht="15.75" customHeight="1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</row>
    <row r="558" ht="15.75" customHeight="1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</row>
    <row r="559" ht="15.75" customHeight="1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</row>
    <row r="560" ht="15.75" customHeight="1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</row>
    <row r="561" ht="15.75" customHeight="1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</row>
    <row r="562" ht="15.75" customHeight="1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</row>
    <row r="563" ht="15.75" customHeight="1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</row>
    <row r="564" ht="15.75" customHeight="1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</row>
    <row r="565" ht="15.75" customHeight="1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</row>
    <row r="566" ht="15.75" customHeight="1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</row>
    <row r="567" ht="15.75" customHeight="1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</row>
    <row r="568" ht="15.75" customHeight="1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</row>
    <row r="569" ht="15.75" customHeight="1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</row>
    <row r="570" ht="15.75" customHeight="1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</row>
    <row r="571" ht="15.75" customHeight="1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</row>
    <row r="572" ht="15.75" customHeight="1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</row>
    <row r="573" ht="15.75" customHeight="1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</row>
    <row r="574" ht="15.75" customHeight="1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</row>
    <row r="575" ht="15.75" customHeight="1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</row>
    <row r="576" ht="15.75" customHeight="1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</row>
    <row r="577" ht="15.75" customHeight="1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</row>
    <row r="578" ht="15.75" customHeight="1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</row>
    <row r="579" ht="15.75" customHeight="1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</row>
    <row r="580" ht="15.75" customHeight="1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</row>
    <row r="581" ht="15.75" customHeight="1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</row>
    <row r="582" ht="15.75" customHeight="1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</row>
    <row r="583" ht="15.75" customHeight="1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</row>
    <row r="584" ht="15.75" customHeight="1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</row>
    <row r="585" ht="15.75" customHeight="1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</row>
    <row r="586" ht="15.75" customHeight="1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</row>
    <row r="587" ht="15.75" customHeight="1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</row>
    <row r="588" ht="15.75" customHeight="1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</row>
    <row r="589" ht="15.75" customHeight="1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</row>
    <row r="590" ht="15.75" customHeight="1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</row>
    <row r="591" ht="15.75" customHeight="1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</row>
    <row r="592" ht="15.75" customHeight="1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</row>
    <row r="593" ht="15.75" customHeight="1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</row>
    <row r="594" ht="15.75" customHeight="1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</row>
    <row r="595" ht="15.75" customHeight="1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</row>
    <row r="596" ht="15.75" customHeight="1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</row>
    <row r="597" ht="15.75" customHeight="1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</row>
    <row r="598" ht="15.75" customHeight="1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</row>
    <row r="599" ht="15.75" customHeight="1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</row>
    <row r="600" ht="15.75" customHeight="1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</row>
    <row r="601" ht="15.75" customHeight="1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</row>
    <row r="602" ht="15.75" customHeight="1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</row>
    <row r="603" ht="15.75" customHeight="1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</row>
    <row r="604" ht="15.75" customHeight="1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</row>
    <row r="605" ht="15.75" customHeight="1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</row>
    <row r="606" ht="15.75" customHeight="1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</row>
    <row r="607" ht="15.75" customHeight="1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</row>
    <row r="608" ht="15.75" customHeight="1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</row>
    <row r="609" ht="15.75" customHeight="1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</row>
    <row r="610" ht="15.75" customHeight="1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</row>
    <row r="611" ht="15.75" customHeight="1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</row>
    <row r="612" ht="15.75" customHeight="1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</row>
    <row r="613" ht="15.75" customHeight="1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</row>
    <row r="614" ht="15.75" customHeight="1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</row>
    <row r="615" ht="15.75" customHeight="1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</row>
    <row r="616" ht="15.75" customHeight="1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</row>
    <row r="617" ht="15.75" customHeight="1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</row>
    <row r="618" ht="15.75" customHeight="1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</row>
    <row r="619" ht="15.75" customHeight="1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</row>
    <row r="620" ht="15.75" customHeight="1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</row>
    <row r="621" ht="15.75" customHeight="1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</row>
    <row r="622" ht="15.75" customHeight="1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</row>
    <row r="623" ht="15.75" customHeight="1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</row>
    <row r="624" ht="15.75" customHeight="1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</row>
    <row r="625" ht="15.75" customHeight="1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</row>
    <row r="626" ht="15.75" customHeight="1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</row>
    <row r="627" ht="15.75" customHeight="1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</row>
    <row r="628" ht="15.75" customHeight="1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</row>
    <row r="629" ht="15.75" customHeight="1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</row>
    <row r="630" ht="15.75" customHeight="1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</row>
    <row r="631" ht="15.75" customHeight="1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</row>
    <row r="632" ht="15.75" customHeight="1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</row>
    <row r="633" ht="15.75" customHeight="1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</row>
    <row r="634" ht="15.75" customHeight="1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</row>
    <row r="635" ht="15.75" customHeight="1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</row>
    <row r="636" ht="15.75" customHeight="1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</row>
    <row r="637" ht="15.75" customHeight="1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</row>
    <row r="638" ht="15.75" customHeight="1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</row>
    <row r="639" ht="15.75" customHeight="1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</row>
    <row r="640" ht="15.75" customHeight="1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</row>
    <row r="641" ht="15.75" customHeight="1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</row>
    <row r="642" ht="15.75" customHeight="1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</row>
    <row r="643" ht="15.75" customHeight="1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</row>
    <row r="644" ht="15.75" customHeight="1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</row>
    <row r="645" ht="15.75" customHeight="1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</row>
    <row r="646" ht="15.75" customHeight="1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</row>
    <row r="647" ht="15.75" customHeight="1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</row>
    <row r="648" ht="15.75" customHeight="1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</row>
    <row r="649" ht="15.75" customHeight="1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</row>
    <row r="650" ht="15.75" customHeight="1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</row>
    <row r="651" ht="15.75" customHeight="1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</row>
    <row r="652" ht="15.75" customHeight="1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</row>
    <row r="653" ht="15.75" customHeight="1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</row>
    <row r="654" ht="15.75" customHeight="1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</row>
    <row r="655" ht="15.75" customHeight="1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</row>
    <row r="656" ht="15.75" customHeight="1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</row>
    <row r="657" ht="15.75" customHeight="1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</row>
    <row r="658" ht="15.75" customHeight="1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</row>
    <row r="659" ht="15.75" customHeight="1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</row>
    <row r="660" ht="15.75" customHeight="1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</row>
    <row r="661" ht="15.75" customHeight="1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</row>
    <row r="662" ht="15.75" customHeight="1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</row>
    <row r="663" ht="15.75" customHeight="1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</row>
    <row r="664" ht="15.75" customHeight="1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</row>
    <row r="665" ht="15.75" customHeight="1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</row>
    <row r="666" ht="15.75" customHeight="1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</row>
    <row r="667" ht="15.75" customHeight="1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</row>
    <row r="668" ht="15.75" customHeight="1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</row>
    <row r="669" ht="15.75" customHeight="1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</row>
    <row r="670" ht="15.75" customHeight="1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</row>
    <row r="671" ht="15.75" customHeight="1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</row>
    <row r="672" ht="15.75" customHeight="1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</row>
    <row r="673" ht="15.75" customHeight="1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</row>
    <row r="674" ht="15.75" customHeight="1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</row>
    <row r="675" ht="15.75" customHeight="1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</row>
    <row r="676" ht="15.75" customHeight="1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</row>
    <row r="677" ht="15.75" customHeight="1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</row>
    <row r="678" ht="15.75" customHeight="1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</row>
    <row r="679" ht="15.75" customHeight="1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</row>
    <row r="680" ht="15.75" customHeight="1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</row>
    <row r="681" ht="15.75" customHeight="1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</row>
    <row r="682" ht="15.75" customHeight="1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</row>
    <row r="683" ht="15.75" customHeight="1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</row>
    <row r="684" ht="15.75" customHeight="1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</row>
    <row r="685" ht="15.75" customHeight="1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</row>
    <row r="686" ht="15.75" customHeight="1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</row>
    <row r="687" ht="15.75" customHeight="1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</row>
    <row r="688" ht="15.75" customHeight="1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</row>
    <row r="689" ht="15.75" customHeight="1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</row>
    <row r="690" ht="15.75" customHeight="1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</row>
    <row r="691" ht="15.75" customHeight="1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</row>
    <row r="692" ht="15.75" customHeight="1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</row>
    <row r="693" ht="15.75" customHeight="1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</row>
    <row r="694" ht="15.75" customHeight="1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</row>
    <row r="695" ht="15.75" customHeight="1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</row>
    <row r="696" ht="15.75" customHeight="1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</row>
    <row r="697" ht="15.75" customHeight="1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</row>
    <row r="698" ht="15.75" customHeight="1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</row>
    <row r="699" ht="15.75" customHeight="1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</row>
    <row r="700" ht="15.75" customHeight="1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</row>
    <row r="701" ht="15.75" customHeight="1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</row>
    <row r="702" ht="15.75" customHeight="1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</row>
    <row r="703" ht="15.75" customHeight="1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</row>
    <row r="704" ht="15.75" customHeight="1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</row>
    <row r="705" ht="15.75" customHeight="1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</row>
    <row r="706" ht="15.75" customHeight="1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</row>
    <row r="707" ht="15.75" customHeight="1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</row>
    <row r="708" ht="15.75" customHeight="1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</row>
    <row r="709" ht="15.75" customHeight="1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</row>
    <row r="710" ht="15.75" customHeight="1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</row>
    <row r="711" ht="15.75" customHeight="1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</row>
    <row r="712" ht="15.75" customHeight="1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</row>
    <row r="713" ht="15.75" customHeight="1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</row>
    <row r="714" ht="15.75" customHeight="1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</row>
    <row r="715" ht="15.75" customHeight="1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</row>
    <row r="716" ht="15.75" customHeight="1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</row>
    <row r="717" ht="15.75" customHeight="1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</row>
    <row r="718" ht="15.75" customHeight="1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</row>
    <row r="719" ht="15.75" customHeight="1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</row>
    <row r="720" ht="15.75" customHeight="1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</row>
    <row r="721" ht="15.75" customHeight="1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</row>
    <row r="722" ht="15.75" customHeight="1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</row>
    <row r="723" ht="15.75" customHeight="1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</row>
    <row r="724" ht="15.75" customHeight="1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</row>
    <row r="725" ht="15.75" customHeight="1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</row>
    <row r="726" ht="15.75" customHeight="1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</row>
    <row r="727" ht="15.75" customHeight="1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</row>
    <row r="728" ht="15.75" customHeight="1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</row>
    <row r="729" ht="15.75" customHeight="1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</row>
    <row r="730" ht="15.75" customHeight="1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</row>
    <row r="731" ht="15.75" customHeight="1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</row>
    <row r="732" ht="15.75" customHeight="1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</row>
    <row r="733" ht="15.75" customHeight="1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</row>
    <row r="734" ht="15.75" customHeight="1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</row>
    <row r="735" ht="15.75" customHeight="1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</row>
    <row r="736" ht="15.75" customHeight="1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</row>
    <row r="737" ht="15.75" customHeight="1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</row>
    <row r="738" ht="15.75" customHeight="1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</row>
    <row r="739" ht="15.75" customHeight="1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</row>
    <row r="740" ht="15.75" customHeight="1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</row>
    <row r="741" ht="15.75" customHeight="1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</row>
    <row r="742" ht="15.75" customHeight="1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</row>
    <row r="743" ht="15.75" customHeight="1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</row>
    <row r="744" ht="15.75" customHeight="1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</row>
    <row r="745" ht="15.75" customHeight="1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</row>
    <row r="746" ht="15.75" customHeight="1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</row>
    <row r="747" ht="15.75" customHeight="1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</row>
    <row r="748" ht="15.75" customHeight="1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</row>
    <row r="749" ht="15.75" customHeight="1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</row>
    <row r="750" ht="15.75" customHeight="1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</row>
    <row r="751" ht="15.75" customHeight="1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</row>
    <row r="752" ht="15.75" customHeight="1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</row>
    <row r="753" ht="15.75" customHeight="1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</row>
    <row r="754" ht="15.75" customHeight="1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</row>
    <row r="755" ht="15.75" customHeight="1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</row>
    <row r="756" ht="15.75" customHeight="1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</row>
    <row r="757" ht="15.75" customHeight="1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</row>
    <row r="758" ht="15.75" customHeight="1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</row>
    <row r="759" ht="15.75" customHeight="1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</row>
    <row r="760" ht="15.75" customHeight="1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</row>
    <row r="761" ht="15.75" customHeight="1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</row>
    <row r="762" ht="15.75" customHeight="1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</row>
    <row r="763" ht="15.75" customHeight="1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</row>
    <row r="764" ht="15.75" customHeight="1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</row>
    <row r="765" ht="15.75" customHeight="1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</row>
    <row r="766" ht="15.75" customHeight="1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</row>
    <row r="767" ht="15.75" customHeight="1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</row>
    <row r="768" ht="15.75" customHeight="1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</row>
    <row r="769" ht="15.75" customHeight="1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</row>
    <row r="770" ht="15.75" customHeight="1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</row>
    <row r="771" ht="15.75" customHeight="1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</row>
    <row r="772" ht="15.75" customHeight="1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</row>
    <row r="773" ht="15.75" customHeight="1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</row>
    <row r="774" ht="15.75" customHeight="1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</row>
    <row r="775" ht="15.75" customHeight="1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</row>
    <row r="776" ht="15.75" customHeight="1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</row>
    <row r="777" ht="15.75" customHeight="1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</row>
    <row r="778" ht="15.75" customHeight="1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</row>
    <row r="779" ht="15.75" customHeight="1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</row>
    <row r="780" ht="15.75" customHeight="1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</row>
    <row r="781" ht="15.75" customHeight="1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</row>
    <row r="782" ht="15.75" customHeight="1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</row>
    <row r="783" ht="15.75" customHeight="1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</row>
    <row r="784" ht="15.75" customHeight="1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</row>
    <row r="785" ht="15.75" customHeight="1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</row>
    <row r="786" ht="15.75" customHeight="1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</row>
    <row r="787" ht="15.75" customHeight="1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</row>
    <row r="788" ht="15.75" customHeight="1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</row>
    <row r="789" ht="15.75" customHeight="1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</row>
    <row r="790" ht="15.75" customHeight="1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</row>
    <row r="791" ht="15.75" customHeight="1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</row>
    <row r="792" ht="15.75" customHeight="1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</row>
    <row r="793" ht="15.75" customHeight="1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</row>
    <row r="794" ht="15.75" customHeight="1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</row>
    <row r="795" ht="15.75" customHeight="1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</row>
    <row r="796" ht="15.75" customHeight="1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</row>
    <row r="797" ht="15.75" customHeight="1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</row>
    <row r="798" ht="15.75" customHeight="1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</row>
    <row r="799" ht="15.75" customHeight="1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</row>
    <row r="800" ht="15.75" customHeight="1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</row>
    <row r="801" ht="15.75" customHeight="1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</row>
    <row r="802" ht="15.75" customHeight="1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</row>
    <row r="803" ht="15.75" customHeight="1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</row>
    <row r="804" ht="15.75" customHeight="1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</row>
    <row r="805" ht="15.75" customHeight="1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</row>
    <row r="806" ht="15.75" customHeight="1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</row>
    <row r="807" ht="15.75" customHeight="1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</row>
    <row r="808" ht="15.75" customHeight="1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</row>
    <row r="809" ht="15.75" customHeight="1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</row>
    <row r="810" ht="15.75" customHeight="1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</row>
    <row r="811" ht="15.75" customHeight="1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</row>
    <row r="812" ht="15.75" customHeight="1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</row>
    <row r="813" ht="15.75" customHeight="1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</row>
    <row r="814" ht="15.75" customHeight="1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</row>
    <row r="815" ht="15.75" customHeight="1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</row>
    <row r="816" ht="15.75" customHeight="1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</row>
    <row r="817" ht="15.75" customHeight="1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</row>
    <row r="818" ht="15.75" customHeight="1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</row>
    <row r="819" ht="15.75" customHeight="1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</row>
    <row r="820" ht="15.75" customHeight="1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</row>
    <row r="821" ht="15.75" customHeight="1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</row>
    <row r="822" ht="15.75" customHeight="1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</row>
    <row r="823" ht="15.75" customHeight="1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</row>
    <row r="824" ht="15.75" customHeight="1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</row>
    <row r="825" ht="15.75" customHeight="1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</row>
    <row r="826" ht="15.75" customHeight="1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</row>
    <row r="827" ht="15.75" customHeight="1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</row>
    <row r="828" ht="15.75" customHeight="1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</row>
    <row r="829" ht="15.75" customHeight="1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</row>
    <row r="830" ht="15.75" customHeight="1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</row>
    <row r="831" ht="15.75" customHeight="1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</row>
    <row r="832" ht="15.75" customHeight="1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</row>
    <row r="833" ht="15.75" customHeight="1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</row>
    <row r="834" ht="15.75" customHeight="1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</row>
    <row r="835" ht="15.75" customHeight="1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</row>
    <row r="836" ht="15.75" customHeight="1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</row>
    <row r="837" ht="15.75" customHeight="1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</row>
    <row r="838" ht="15.75" customHeight="1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</row>
    <row r="839" ht="15.75" customHeight="1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</row>
    <row r="840" ht="15.75" customHeight="1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</row>
    <row r="841" ht="15.75" customHeight="1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</row>
    <row r="842" ht="15.75" customHeight="1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</row>
    <row r="843" ht="15.75" customHeight="1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</row>
    <row r="844" ht="15.75" customHeight="1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</row>
    <row r="845" ht="15.75" customHeight="1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</row>
    <row r="846" ht="15.75" customHeight="1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</row>
    <row r="847" ht="15.75" customHeight="1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</row>
    <row r="848" ht="15.75" customHeight="1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</row>
    <row r="849" ht="15.75" customHeight="1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</row>
    <row r="850" ht="15.75" customHeight="1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</row>
    <row r="851" ht="15.75" customHeight="1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</row>
    <row r="852" ht="15.75" customHeight="1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</row>
    <row r="853" ht="15.75" customHeight="1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</row>
    <row r="854" ht="15.75" customHeight="1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</row>
    <row r="855" ht="15.75" customHeight="1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</row>
    <row r="856" ht="15.75" customHeight="1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</row>
    <row r="857" ht="15.75" customHeight="1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</row>
    <row r="858" ht="15.75" customHeight="1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</row>
    <row r="859" ht="15.75" customHeight="1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</row>
    <row r="860" ht="15.75" customHeight="1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</row>
    <row r="861" ht="15.75" customHeight="1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</row>
    <row r="862" ht="15.75" customHeight="1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</row>
    <row r="863" ht="15.75" customHeight="1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</row>
    <row r="864" ht="15.75" customHeight="1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</row>
    <row r="865" ht="15.75" customHeight="1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</row>
    <row r="866" ht="15.75" customHeight="1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</row>
    <row r="867" ht="15.75" customHeight="1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</row>
    <row r="868" ht="15.75" customHeight="1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</row>
    <row r="869" ht="15.75" customHeight="1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</row>
    <row r="870" ht="15.75" customHeight="1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</row>
    <row r="871" ht="15.75" customHeight="1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</row>
    <row r="872" ht="15.75" customHeight="1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</row>
    <row r="873" ht="15.75" customHeight="1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</row>
    <row r="874" ht="15.75" customHeight="1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</row>
    <row r="875" ht="15.75" customHeight="1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</row>
    <row r="876" ht="15.75" customHeight="1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</row>
    <row r="877" ht="15.75" customHeight="1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</row>
    <row r="878" ht="15.75" customHeight="1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</row>
    <row r="879" ht="15.75" customHeight="1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</row>
    <row r="880" ht="15.75" customHeight="1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</row>
    <row r="881" ht="15.75" customHeight="1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</row>
    <row r="882" ht="15.75" customHeight="1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</row>
    <row r="883" ht="15.75" customHeight="1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</row>
    <row r="884" ht="15.75" customHeight="1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</row>
    <row r="885" ht="15.75" customHeight="1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</row>
    <row r="886" ht="15.75" customHeight="1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</row>
    <row r="887" ht="15.75" customHeight="1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</row>
    <row r="888" ht="15.75" customHeight="1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</row>
    <row r="889" ht="15.75" customHeight="1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</row>
    <row r="890" ht="15.75" customHeight="1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</row>
    <row r="891" ht="15.75" customHeight="1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</row>
    <row r="892" ht="15.75" customHeight="1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</row>
    <row r="893" ht="15.75" customHeight="1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</row>
    <row r="894" ht="15.75" customHeight="1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</row>
    <row r="895" ht="15.75" customHeight="1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</row>
    <row r="896" ht="15.75" customHeight="1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</row>
    <row r="897" ht="15.75" customHeight="1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</row>
    <row r="898" ht="15.75" customHeight="1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</row>
    <row r="899" ht="15.75" customHeight="1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</row>
    <row r="900" ht="15.75" customHeight="1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</row>
    <row r="901" ht="15.75" customHeight="1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</row>
    <row r="902" ht="15.75" customHeight="1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</row>
    <row r="903" ht="15.75" customHeight="1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</row>
    <row r="904" ht="15.75" customHeight="1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</row>
    <row r="905" ht="15.75" customHeight="1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</row>
    <row r="906" ht="15.75" customHeight="1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</row>
    <row r="907" ht="15.75" customHeight="1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</row>
    <row r="908" ht="15.75" customHeight="1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</row>
    <row r="909" ht="15.75" customHeight="1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</row>
    <row r="910" ht="15.75" customHeight="1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</row>
    <row r="911" ht="15.75" customHeight="1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</row>
    <row r="912" ht="15.75" customHeight="1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</row>
    <row r="913" ht="15.75" customHeight="1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</row>
    <row r="914" ht="15.75" customHeight="1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</row>
    <row r="915" ht="15.75" customHeight="1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</row>
    <row r="916" ht="15.75" customHeight="1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</row>
    <row r="917" ht="15.75" customHeight="1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</row>
    <row r="918" ht="15.75" customHeight="1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</row>
    <row r="919" ht="15.75" customHeight="1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</row>
    <row r="920" ht="15.75" customHeight="1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</row>
    <row r="921" ht="15.75" customHeight="1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</row>
    <row r="922" ht="15.75" customHeight="1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</row>
    <row r="923" ht="15.75" customHeight="1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</row>
    <row r="924" ht="15.75" customHeight="1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</row>
    <row r="925" ht="15.75" customHeight="1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</row>
    <row r="926" ht="15.75" customHeight="1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</row>
    <row r="927" ht="15.75" customHeight="1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</row>
    <row r="928" ht="15.75" customHeight="1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</row>
    <row r="929" ht="15.75" customHeight="1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</row>
    <row r="930" ht="15.75" customHeight="1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</row>
    <row r="931" ht="15.75" customHeight="1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</row>
    <row r="932" ht="15.75" customHeight="1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</row>
    <row r="933" ht="15.75" customHeight="1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</row>
    <row r="934" ht="15.75" customHeight="1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</row>
    <row r="935" ht="15.75" customHeight="1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</row>
    <row r="936" ht="15.75" customHeight="1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</row>
    <row r="937" ht="15.75" customHeight="1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</row>
    <row r="938" ht="15.75" customHeight="1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</row>
    <row r="939" ht="15.75" customHeight="1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</row>
    <row r="940" ht="15.75" customHeight="1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</row>
    <row r="941" ht="15.75" customHeight="1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</row>
    <row r="942" ht="15.75" customHeight="1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</row>
    <row r="943" ht="15.75" customHeight="1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</row>
    <row r="944" ht="15.75" customHeight="1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</row>
    <row r="945" ht="15.75" customHeight="1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</row>
    <row r="946" ht="15.75" customHeight="1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</row>
    <row r="947" ht="15.75" customHeight="1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</row>
    <row r="948" ht="15.75" customHeight="1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</row>
    <row r="949" ht="15.75" customHeight="1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</row>
    <row r="950" ht="15.75" customHeight="1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</row>
    <row r="951" ht="15.75" customHeight="1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</row>
    <row r="952" ht="15.75" customHeight="1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</row>
    <row r="953" ht="15.75" customHeight="1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</row>
    <row r="954" ht="15.75" customHeight="1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</row>
    <row r="955" ht="15.75" customHeight="1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</row>
    <row r="956" ht="15.75" customHeight="1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</row>
    <row r="957" ht="15.75" customHeight="1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</row>
    <row r="958" ht="15.75" customHeight="1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</row>
    <row r="959" ht="15.75" customHeight="1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</row>
    <row r="960" ht="15.75" customHeight="1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</row>
    <row r="961" ht="15.75" customHeight="1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</row>
    <row r="962" ht="15.75" customHeight="1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</row>
    <row r="963" ht="15.75" customHeight="1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</row>
    <row r="964" ht="15.75" customHeight="1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</row>
    <row r="965" ht="15.75" customHeight="1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</row>
    <row r="966" ht="15.75" customHeight="1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</row>
    <row r="967" ht="15.75" customHeight="1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</row>
    <row r="968" ht="15.75" customHeight="1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</row>
    <row r="969" ht="15.75" customHeight="1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</row>
    <row r="970" ht="15.75" customHeight="1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</row>
    <row r="971" ht="15.75" customHeight="1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</row>
    <row r="972" ht="15.75" customHeight="1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</row>
    <row r="973" ht="15.75" customHeight="1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</row>
    <row r="974" ht="15.75" customHeight="1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</row>
    <row r="975" ht="15.75" customHeight="1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</row>
    <row r="976" ht="15.75" customHeight="1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</row>
    <row r="977" ht="15.75" customHeight="1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</row>
    <row r="978" ht="15.75" customHeight="1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</row>
    <row r="979" ht="15.75" customHeight="1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</row>
    <row r="980" ht="15.75" customHeight="1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</row>
    <row r="981" ht="15.75" customHeight="1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</row>
    <row r="982" ht="15.75" customHeight="1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</row>
    <row r="983" ht="15.75" customHeight="1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</row>
    <row r="984" ht="15.75" customHeight="1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</row>
    <row r="985" ht="15.75" customHeight="1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</row>
    <row r="986" ht="15.75" customHeight="1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</row>
    <row r="987" ht="15.75" customHeight="1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</row>
    <row r="988" ht="15.75" customHeight="1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</row>
    <row r="989" ht="15.75" customHeight="1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</row>
    <row r="990" ht="15.75" customHeight="1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</row>
    <row r="991" ht="15.75" customHeight="1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</row>
    <row r="992" ht="15.75" customHeight="1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</row>
    <row r="993" ht="15.75" customHeight="1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</row>
    <row r="994" ht="15.75" customHeight="1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</row>
    <row r="995" ht="15.75" customHeight="1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</row>
    <row r="996" ht="15.75" customHeight="1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</row>
    <row r="997" ht="15.75" customHeight="1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</row>
    <row r="998" ht="15.75" customHeight="1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</row>
    <row r="999" ht="15.75" customHeight="1">
      <c r="A999" s="4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</row>
    <row r="1000" ht="15.75" customHeight="1">
      <c r="A1000" s="4"/>
      <c r="B1000" s="4"/>
      <c r="C1000" s="4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</row>
  </sheetData>
  <mergeCells count="8">
    <mergeCell ref="A1:I1"/>
    <mergeCell ref="K1:M1"/>
    <mergeCell ref="A18:I18"/>
    <mergeCell ref="K21:M21"/>
    <mergeCell ref="K22:M23"/>
    <mergeCell ref="A31:I31"/>
    <mergeCell ref="G32:I32"/>
    <mergeCell ref="A41:E41"/>
  </mergeCells>
  <conditionalFormatting sqref="E3:E17 G3:G17 I3:I17 E19:E29 G19:G29 I19:I29 E33:E40">
    <cfRule type="cellIs" dxfId="0" priority="1" operator="equal">
      <formula>"Khai Anh"</formula>
    </cfRule>
  </conditionalFormatting>
  <conditionalFormatting sqref="E3:E17 G3:G17 I3:I17 E19:E29 G19:G29 I19:I29 E33:E40">
    <cfRule type="cellIs" dxfId="1" priority="2" operator="equal">
      <formula>"Kim Bàng"</formula>
    </cfRule>
  </conditionalFormatting>
  <conditionalFormatting sqref="E3:E17 G3:G17 I3:I17 E19:E29 G19:G29 I19:I29 E33:E40">
    <cfRule type="cellIs" dxfId="2" priority="3" operator="equal">
      <formula>"Vưu Đức Phát"</formula>
    </cfRule>
  </conditionalFormatting>
  <conditionalFormatting sqref="E3:E17 G3:G17 I3:I17 E19:E29 G19:G29 I19:I29 E33:E40">
    <cfRule type="cellIs" dxfId="3" priority="4" operator="equal">
      <formula>"Phương Trang"</formula>
    </cfRule>
  </conditionalFormatting>
  <conditionalFormatting sqref="E3:E17 G3:G17 I3:I17 E19:E29 G19:G29 I19:I29 E33:E40">
    <cfRule type="cellIs" dxfId="4" priority="5" operator="equal">
      <formula>"Lúa Vàng"</formula>
    </cfRule>
  </conditionalFormatting>
  <conditionalFormatting sqref="E3:E17 G3:G17 I3:I17 E19:E29 G19:G29 I19:I29 E33:E40">
    <cfRule type="cellIs" dxfId="5" priority="6" operator="equal">
      <formula>"Hồng Nga"</formula>
    </cfRule>
  </conditionalFormatting>
  <conditionalFormatting sqref="E3:E17 G3:G17 I3:I17 E19:E29 G19:G29 I19:I29 E33:E40">
    <cfRule type="cellIs" dxfId="6" priority="7" operator="equal">
      <formula>"Thuận An"</formula>
    </cfRule>
  </conditionalFormatting>
  <conditionalFormatting sqref="E3:E17 G3:G17 I3:I17 E19:E29 G19:G29 I19:I29 E33:E40">
    <cfRule type="cellIs" dxfId="7" priority="8" operator="equal">
      <formula>"SIM"</formula>
    </cfRule>
  </conditionalFormatting>
  <conditionalFormatting sqref="E3:E17 G3:G17 I3:I17 E19:E29 G19:G29 I19:I29 E33:E40">
    <cfRule type="cellIs" dxfId="8" priority="9" operator="equal">
      <formula>"THẢO AN"</formula>
    </cfRule>
  </conditionalFormatting>
  <conditionalFormatting sqref="E3:E17 G3:G17 I3:I17 E19:E29 G19:G29 I19:I29 E33:E40">
    <cfRule type="cellIs" dxfId="9" priority="10" operator="equal">
      <formula>"Emivest"</formula>
    </cfRule>
  </conditionalFormatting>
  <conditionalFormatting sqref="E3:E17 G3:G17 I3:I17 E19:E29 G19:G29 I19:I29 E33:E40">
    <cfRule type="cellIs" dxfId="10" priority="11" operator="equal">
      <formula>"LTP"</formula>
    </cfRule>
  </conditionalFormatting>
  <conditionalFormatting sqref="E3:E17 G3:G17 I3:I17 E19:E29 G19:G29 I19:I29 E33:E40">
    <cfRule type="cellIs" dxfId="11" priority="12" operator="equal">
      <formula>"RICO"</formula>
    </cfRule>
  </conditionalFormatting>
  <conditionalFormatting sqref="E3:E17 G3:G17 I3:I17 E19:E29 G19:G29 I19:I29 E33:E40">
    <cfRule type="cellIs" dxfId="12" priority="13" operator="equal">
      <formula>"Nhất Thành"</formula>
    </cfRule>
  </conditionalFormatting>
  <conditionalFormatting sqref="E3:E17 G3:G17 I3:I17 E19:E29 G19:G29 I19:I29 E33:E40">
    <cfRule type="cellIs" dxfId="13" priority="14" operator="equal">
      <formula>"Hoàng Mạnh Thắng"</formula>
    </cfRule>
  </conditionalFormatting>
  <conditionalFormatting sqref="E3:E17 G3:G17 I3:I17 E19:E29 G19:G29 I19:I29 E33:E40">
    <cfRule type="cellIs" dxfId="14" priority="15" operator="equal">
      <formula>"TRANSIN"</formula>
    </cfRule>
  </conditionalFormatting>
  <conditionalFormatting sqref="E3:E17 G3:G17 I3:I17 E19:E29 G19:G29 I19:I29 E33:E40">
    <cfRule type="cellIs" dxfId="15" priority="16" operator="equal">
      <formula>"HDVL"</formula>
    </cfRule>
  </conditionalFormatting>
  <conditionalFormatting sqref="E3:E17 G3:G17 I3:I17 E19:E29 G19:G29 I19:I29 E33:E40">
    <cfRule type="cellIs" dxfId="16" priority="17" operator="equal">
      <formula>"TRỐNG LỊCH"</formula>
    </cfRule>
  </conditionalFormatting>
  <conditionalFormatting sqref="E3:E17 G3:G17 I3:I17 E19:E29 G19:G29 I19:I29 E33:E40">
    <cfRule type="cellIs" dxfId="0" priority="18" operator="equal">
      <formula>"CHUYỂN ĐIỂM"</formula>
    </cfRule>
  </conditionalFormatting>
  <conditionalFormatting sqref="E3:E17 G3:G17 I3:I17 E19:E29 G19:G29 I19:I29 E33:E40">
    <cfRule type="cellIs" dxfId="17" priority="19" operator="equal">
      <formula>"RỚT NHÀ MÁY"</formula>
    </cfRule>
  </conditionalFormatting>
  <conditionalFormatting sqref="E3:E17 G3:G17 I3:I17 E19:E29 G19:G29 I19:I29 E33:E40">
    <cfRule type="cellIs" dxfId="18" priority="20" operator="equal">
      <formula>"TÀI XẾ NGHỈ"</formula>
    </cfRule>
  </conditionalFormatting>
  <dataValidations>
    <dataValidation type="list" allowBlank="1" sqref="E3:E17 G3:G17 I3:I17 E19:E29 G19:G29 I19:I29 E33:E40">
      <formula1>'DANH MỤC'!$F$2:$F$22</formula1>
    </dataValidation>
    <dataValidation type="list" allowBlank="1" sqref="B33:B40">
      <formula1>'DANH MỤC'!$J$2:$J$16</formula1>
    </dataValidation>
    <dataValidation type="list" allowBlank="1" sqref="D3:D17 F3:F17 H3:H17 D19:D29 F19:F29 H19:H29 D33:D40">
      <formula1>'DANH MỤC'!$H$2:$H$9</formula1>
    </dataValidation>
  </dataValidations>
  <printOptions/>
  <pageMargins bottom="0.2" footer="0.0" header="0.0" left="0.2" right="0.2" top="0.2"/>
  <pageSetup orientation="landscape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showGridLines="0" workbookViewId="0">
      <pane ySplit="2.0" topLeftCell="A3" activePane="bottomLeft" state="frozen"/>
      <selection activeCell="B4" sqref="B4" pane="bottomLeft"/>
    </sheetView>
  </sheetViews>
  <sheetFormatPr customHeight="1" defaultColWidth="14.43" defaultRowHeight="15.0"/>
  <cols>
    <col customWidth="1" min="1" max="1" width="4.43"/>
    <col customWidth="1" min="2" max="2" width="12.0"/>
    <col customWidth="1" min="3" max="3" width="40.71"/>
    <col customWidth="1" min="4" max="4" width="9.0"/>
    <col customWidth="1" min="5" max="5" width="16.29"/>
    <col customWidth="1" min="6" max="6" width="9.0"/>
    <col customWidth="1" min="7" max="7" width="18.71"/>
    <col customWidth="1" min="8" max="9" width="0.86"/>
    <col customWidth="1" min="10" max="10" width="2.0"/>
    <col customWidth="1" min="11" max="11" width="18.0"/>
    <col customWidth="1" min="12" max="12" width="7.0"/>
    <col customWidth="1" min="13" max="13" width="6.0"/>
    <col customWidth="1" hidden="1" min="14" max="14" width="13.0"/>
    <col customWidth="1" min="15" max="15" width="13.0"/>
    <col customWidth="1" min="16" max="16" width="6.0"/>
    <col customWidth="1" min="17" max="26" width="8.71"/>
  </cols>
  <sheetData>
    <row r="1" ht="25.5" customHeight="1">
      <c r="A1" s="1" t="s">
        <v>159</v>
      </c>
      <c r="B1" s="2"/>
      <c r="C1" s="2"/>
      <c r="D1" s="2"/>
      <c r="E1" s="2"/>
      <c r="F1" s="2"/>
      <c r="G1" s="2"/>
      <c r="H1" s="2"/>
      <c r="I1" s="3"/>
      <c r="J1" s="4"/>
      <c r="K1" s="5" t="s">
        <v>3</v>
      </c>
      <c r="L1" s="2"/>
      <c r="M1" s="3"/>
      <c r="N1" s="4"/>
      <c r="O1" s="6" t="s">
        <v>4</v>
      </c>
      <c r="P1" s="6" t="s">
        <v>5</v>
      </c>
      <c r="Q1" s="7"/>
      <c r="R1" s="4"/>
      <c r="S1" s="4"/>
      <c r="T1" s="4"/>
      <c r="U1" s="4"/>
      <c r="V1" s="4"/>
      <c r="W1" s="4"/>
      <c r="X1" s="4"/>
      <c r="Y1" s="4"/>
      <c r="Z1" s="4"/>
    </row>
    <row r="2" ht="18.0" customHeight="1">
      <c r="A2" s="8" t="s">
        <v>6</v>
      </c>
      <c r="B2" s="8" t="s">
        <v>7</v>
      </c>
      <c r="C2" s="8" t="s">
        <v>8</v>
      </c>
      <c r="D2" s="8" t="s">
        <v>9</v>
      </c>
      <c r="E2" s="8" t="s">
        <v>10</v>
      </c>
      <c r="F2" s="8" t="s">
        <v>11</v>
      </c>
      <c r="G2" s="8" t="s">
        <v>12</v>
      </c>
      <c r="H2" s="8" t="s">
        <v>13</v>
      </c>
      <c r="I2" s="8" t="s">
        <v>14</v>
      </c>
      <c r="J2" s="4"/>
      <c r="K2" s="9" t="s">
        <v>15</v>
      </c>
      <c r="L2" s="9" t="s">
        <v>16</v>
      </c>
      <c r="M2" s="9" t="s">
        <v>17</v>
      </c>
      <c r="N2" s="4"/>
      <c r="O2" s="10" t="s">
        <v>18</v>
      </c>
      <c r="P2" s="10">
        <f>SUM(L3:L18)</f>
        <v>24</v>
      </c>
      <c r="Q2" s="11"/>
      <c r="R2" s="4"/>
      <c r="S2" s="4"/>
      <c r="T2" s="4"/>
      <c r="U2" s="4"/>
      <c r="V2" s="4"/>
      <c r="W2" s="4"/>
      <c r="X2" s="4"/>
      <c r="Y2" s="4"/>
      <c r="Z2" s="4"/>
    </row>
    <row r="3" ht="37.5" customHeight="1">
      <c r="A3" s="12">
        <v>1.0</v>
      </c>
      <c r="B3" s="13" t="s">
        <v>19</v>
      </c>
      <c r="C3" s="24" t="s">
        <v>160</v>
      </c>
      <c r="D3" s="15" t="s">
        <v>150</v>
      </c>
      <c r="E3" s="34" t="s">
        <v>24</v>
      </c>
      <c r="F3" s="14"/>
      <c r="G3" s="13"/>
      <c r="H3" s="14"/>
      <c r="I3" s="13"/>
      <c r="J3" s="4"/>
      <c r="K3" s="16" t="s">
        <v>25</v>
      </c>
      <c r="L3" s="13">
        <f t="shared" ref="L3:L19" si="1">COUNTIF($E$3:$E$17,K3)+COUNTIF($G$3:$G$17,K3)+COUNTIF($I$3:$I$17,K3)+COUNTIF($E$19:$E$29,K3)+COUNTIF($G$19:$G$29,K3)+COUNTIF($I$19:$I$29,K3)</f>
        <v>7</v>
      </c>
      <c r="M3" s="17">
        <f t="shared" ref="M3:M19" si="2">IF($K$22=0,"",L3/$K$22)</f>
        <v>0.2916666667</v>
      </c>
      <c r="N3" s="18">
        <f t="array" ref="N3">IF(SUMPRODUCT(COUNTIF(E3,'DANH MỤC'!$B$2:$B$17))+SUMPRODUCT(COUNTIF(G3,'DANH MỤC'!$B$2:$B$17))+SUMPRODUCT(COUNTIF(I3,'DANH MỤC'!$B$2:$B$17))&gt;=1,1,0)</f>
        <v>1</v>
      </c>
      <c r="O3" s="10" t="s">
        <v>26</v>
      </c>
      <c r="P3" s="10">
        <f>COUNTIF($E$3:$E$17,"TRỐNG LỊCH")+COUNTIF($G$3:$G$17,"TRỐNG LỊCH")+COUNTIF($I$3:$I$17,"TRỐNG LỊCH")+COUNTIF($E$19:$E$29,"TRỐNG LỊCH")+COUNTIF($G$19:$G$29,"TRỐNG LỊCH")+COUNTIF($I$19:$I$29,"TRỐNG LỊCH")</f>
        <v>0</v>
      </c>
      <c r="Q3" s="11"/>
      <c r="R3" s="4"/>
      <c r="S3" s="4"/>
      <c r="T3" s="4"/>
      <c r="U3" s="4"/>
      <c r="V3" s="4"/>
      <c r="W3" s="4"/>
      <c r="X3" s="4"/>
      <c r="Y3" s="4"/>
      <c r="Z3" s="4"/>
    </row>
    <row r="4" ht="37.5" customHeight="1">
      <c r="A4" s="19">
        <v>2.0</v>
      </c>
      <c r="B4" s="20" t="s">
        <v>27</v>
      </c>
      <c r="C4" s="21" t="s">
        <v>162</v>
      </c>
      <c r="D4" s="15" t="s">
        <v>125</v>
      </c>
      <c r="E4" s="34" t="s">
        <v>40</v>
      </c>
      <c r="F4" s="14"/>
      <c r="G4" s="20"/>
      <c r="H4" s="14"/>
      <c r="I4" s="20"/>
      <c r="J4" s="4"/>
      <c r="K4" s="22" t="s">
        <v>31</v>
      </c>
      <c r="L4" s="20">
        <f t="shared" si="1"/>
        <v>0</v>
      </c>
      <c r="M4" s="23">
        <f t="shared" si="2"/>
        <v>0</v>
      </c>
      <c r="N4" s="18">
        <f t="array" ref="N4">IF(SUMPRODUCT(COUNTIF(E4,'DANH MỤC'!$B$2:$B$17))+SUMPRODUCT(COUNTIF(G4,'DANH MỤC'!$B$2:$B$17))+SUMPRODUCT(COUNTIF(I4,'DANH MỤC'!$B$2:$B$17))&gt;=1,1,0)</f>
        <v>0</v>
      </c>
      <c r="O4" s="10" t="s">
        <v>34</v>
      </c>
      <c r="P4" s="10">
        <f>COUNTIF($E$3:$E$17,"CHUYỂN ĐIỂM")+COUNTIF($G$3:$G$17,"CHUYỂN ĐIỂM")+COUNTIF($I$3:$I$17,"CHUYỂN ĐIỂM")+COUNTIF($E$19:$E$29,"CHUYỂN ĐIỂM")+COUNTIF($G$19:$G$29,"CHUYỂN ĐIỂM")+COUNTIF($I$19:$I$29,"CHUYỂN ĐIỂM")</f>
        <v>0</v>
      </c>
      <c r="Q4" s="11"/>
      <c r="R4" s="4"/>
      <c r="S4" s="4"/>
      <c r="T4" s="4"/>
      <c r="U4" s="4"/>
      <c r="V4" s="4"/>
      <c r="W4" s="4"/>
      <c r="X4" s="4"/>
      <c r="Y4" s="4"/>
      <c r="Z4" s="4"/>
    </row>
    <row r="5" ht="37.5" customHeight="1">
      <c r="A5" s="12">
        <v>3.0</v>
      </c>
      <c r="B5" s="13" t="s">
        <v>35</v>
      </c>
      <c r="C5" s="24" t="s">
        <v>158</v>
      </c>
      <c r="D5" s="15" t="s">
        <v>33</v>
      </c>
      <c r="E5" s="34" t="s">
        <v>30</v>
      </c>
      <c r="F5" s="14"/>
      <c r="G5" s="34"/>
      <c r="H5" s="14"/>
      <c r="I5" s="13"/>
      <c r="J5" s="4"/>
      <c r="K5" s="16" t="s">
        <v>39</v>
      </c>
      <c r="L5" s="13">
        <f t="shared" si="1"/>
        <v>0</v>
      </c>
      <c r="M5" s="17">
        <f t="shared" si="2"/>
        <v>0</v>
      </c>
      <c r="N5" s="18">
        <f t="array" ref="N5">IF(SUMPRODUCT(COUNTIF(E5,'DANH MỤC'!$B$2:$B$17))+SUMPRODUCT(COUNTIF(G5,'DANH MỤC'!$B$2:$B$17))+SUMPRODUCT(COUNTIF(I5,'DANH MỤC'!$B$2:$B$17))&gt;=1,1,0)</f>
        <v>1</v>
      </c>
      <c r="O5" s="10" t="s">
        <v>40</v>
      </c>
      <c r="P5" s="10">
        <f>COUNTIF($E$3:$E$17,"RỚT NHÀ MÁY")+COUNTIF($G$3:$G$17,"RỚT NHÀ MÁY")+COUNTIF($I$3:$I$17,"RỚT NHÀ MÁY")+COUNTIF($E$19:$E$29,"RỚT NHÀ MÁY")+COUNTIF($G$19:$G$29,"RỚT NHÀ MÁY")+COUNTIF($I$19:$I$29,"RỚT NHÀ MÁY")</f>
        <v>2</v>
      </c>
      <c r="Q5" s="11"/>
      <c r="R5" s="4"/>
      <c r="S5" s="4"/>
      <c r="T5" s="4"/>
      <c r="U5" s="4"/>
      <c r="V5" s="4"/>
      <c r="W5" s="4"/>
      <c r="X5" s="4"/>
      <c r="Y5" s="4"/>
      <c r="Z5" s="4"/>
    </row>
    <row r="6" ht="37.5" customHeight="1">
      <c r="A6" s="19">
        <v>4.0</v>
      </c>
      <c r="B6" s="20" t="s">
        <v>41</v>
      </c>
      <c r="C6" s="21" t="s">
        <v>158</v>
      </c>
      <c r="D6" s="15" t="s">
        <v>33</v>
      </c>
      <c r="E6" s="34" t="s">
        <v>30</v>
      </c>
      <c r="F6" s="14"/>
      <c r="G6" s="20"/>
      <c r="H6" s="14"/>
      <c r="I6" s="20"/>
      <c r="J6" s="4"/>
      <c r="K6" s="22" t="s">
        <v>42</v>
      </c>
      <c r="L6" s="20">
        <f t="shared" si="1"/>
        <v>0</v>
      </c>
      <c r="M6" s="23">
        <f t="shared" si="2"/>
        <v>0</v>
      </c>
      <c r="N6" s="18">
        <f t="array" ref="N6">IF(SUMPRODUCT(COUNTIF(E6,'DANH MỤC'!$B$2:$B$17))+SUMPRODUCT(COUNTIF(G6,'DANH MỤC'!$B$2:$B$17))+SUMPRODUCT(COUNTIF(I6,'DANH MỤC'!$B$2:$B$17))&gt;=1,1,0)</f>
        <v>1</v>
      </c>
      <c r="O6" s="10" t="s">
        <v>43</v>
      </c>
      <c r="P6" s="10">
        <f>COUNTIF($E$3:$E$17,"TÀI XẾ NGHỈ")+COUNTIF($G$3:$G$17,"TÀI XẾ NGHỈ")+COUNTIF($I$3:$I$17,"TÀI XẾ NGHỈ")+COUNTIF($E$19:$E$29,"TÀI XẾ NGHỈ")+COUNTIF($G$19:$G$29,"TÀI XẾ NGHỈ")+COUNTIF($I$19:$I$29,"TÀI XẾ NGHỈ")</f>
        <v>2</v>
      </c>
      <c r="Q6" s="11"/>
      <c r="R6" s="4"/>
      <c r="S6" s="4"/>
      <c r="T6" s="4"/>
      <c r="U6" s="4"/>
      <c r="V6" s="4"/>
      <c r="W6" s="4"/>
      <c r="X6" s="4"/>
      <c r="Y6" s="4"/>
      <c r="Z6" s="4"/>
    </row>
    <row r="7" ht="37.5" customHeight="1">
      <c r="A7" s="12">
        <v>5.0</v>
      </c>
      <c r="B7" s="13" t="s">
        <v>44</v>
      </c>
      <c r="C7" s="12"/>
      <c r="D7" s="14"/>
      <c r="E7" s="34"/>
      <c r="F7" s="14"/>
      <c r="G7" s="34"/>
      <c r="H7" s="14"/>
      <c r="I7" s="13"/>
      <c r="J7" s="4"/>
      <c r="K7" s="16" t="s">
        <v>23</v>
      </c>
      <c r="L7" s="13">
        <f t="shared" si="1"/>
        <v>0</v>
      </c>
      <c r="M7" s="17">
        <f t="shared" si="2"/>
        <v>0</v>
      </c>
      <c r="N7" s="18">
        <f t="array" ref="N7">IF(SUMPRODUCT(COUNTIF(E7,'DANH MỤC'!$B$2:$B$17))+SUMPRODUCT(COUNTIF(G7,'DANH MỤC'!$B$2:$B$17))+SUMPRODUCT(COUNTIF(I7,'DANH MỤC'!$B$2:$B$17))&gt;=1,1,0)</f>
        <v>0</v>
      </c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 ht="37.5" customHeight="1">
      <c r="A8" s="19">
        <v>6.0</v>
      </c>
      <c r="B8" s="20" t="s">
        <v>48</v>
      </c>
      <c r="C8" s="19"/>
      <c r="D8" s="14"/>
      <c r="E8" s="48" t="s">
        <v>43</v>
      </c>
      <c r="F8" s="14"/>
      <c r="G8" s="20"/>
      <c r="H8" s="14"/>
      <c r="I8" s="20"/>
      <c r="J8" s="4"/>
      <c r="K8" s="22" t="s">
        <v>51</v>
      </c>
      <c r="L8" s="20">
        <f t="shared" si="1"/>
        <v>0</v>
      </c>
      <c r="M8" s="23">
        <f t="shared" si="2"/>
        <v>0</v>
      </c>
      <c r="N8" s="18">
        <f t="array" ref="N8">IF(SUMPRODUCT(COUNTIF(E8,'DANH MỤC'!$B$2:$B$17))+SUMPRODUCT(COUNTIF(G8,'DANH MỤC'!$B$2:$B$17))+SUMPRODUCT(COUNTIF(I8,'DANH MỤC'!$B$2:$B$17))&gt;=1,1,0)</f>
        <v>0</v>
      </c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 ht="37.5" customHeight="1">
      <c r="A9" s="12">
        <v>7.0</v>
      </c>
      <c r="B9" s="13" t="s">
        <v>68</v>
      </c>
      <c r="C9" s="12"/>
      <c r="D9" s="14"/>
      <c r="E9" s="34"/>
      <c r="F9" s="14"/>
      <c r="G9" s="34"/>
      <c r="H9" s="14"/>
      <c r="I9" s="13"/>
      <c r="J9" s="4"/>
      <c r="K9" s="16" t="s">
        <v>47</v>
      </c>
      <c r="L9" s="13">
        <f t="shared" si="1"/>
        <v>0</v>
      </c>
      <c r="M9" s="17">
        <f t="shared" si="2"/>
        <v>0</v>
      </c>
      <c r="N9" s="18">
        <f t="array" ref="N9">IF(SUMPRODUCT(COUNTIF(E9,'DANH MỤC'!$B$2:$B$17))+SUMPRODUCT(COUNTIF(G9,'DANH MỤC'!$B$2:$B$17))+SUMPRODUCT(COUNTIF(I9,'DANH MỤC'!$B$2:$B$17))&gt;=1,1,0)</f>
        <v>0</v>
      </c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 ht="37.5" customHeight="1">
      <c r="A10" s="19">
        <v>8.0</v>
      </c>
      <c r="B10" s="20" t="s">
        <v>70</v>
      </c>
      <c r="C10" s="21" t="s">
        <v>160</v>
      </c>
      <c r="D10" s="15" t="s">
        <v>150</v>
      </c>
      <c r="E10" s="34" t="s">
        <v>24</v>
      </c>
      <c r="F10" s="14"/>
      <c r="G10" s="20"/>
      <c r="H10" s="14"/>
      <c r="I10" s="20"/>
      <c r="J10" s="4"/>
      <c r="K10" s="22" t="s">
        <v>58</v>
      </c>
      <c r="L10" s="20">
        <f t="shared" si="1"/>
        <v>0</v>
      </c>
      <c r="M10" s="23">
        <f t="shared" si="2"/>
        <v>0</v>
      </c>
      <c r="N10" s="18">
        <f t="array" ref="N10">IF(SUMPRODUCT(COUNTIF(E10,'DANH MỤC'!$B$2:$B$17))+SUMPRODUCT(COUNTIF(G10,'DANH MỤC'!$B$2:$B$17))+SUMPRODUCT(COUNTIF(I10,'DANH MỤC'!$B$2:$B$17))&gt;=1,1,0)</f>
        <v>1</v>
      </c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 ht="37.5" customHeight="1">
      <c r="A11" s="12">
        <v>9.0</v>
      </c>
      <c r="B11" s="13" t="s">
        <v>71</v>
      </c>
      <c r="C11" s="24" t="s">
        <v>168</v>
      </c>
      <c r="D11" s="15" t="s">
        <v>33</v>
      </c>
      <c r="E11" s="13" t="s">
        <v>30</v>
      </c>
      <c r="F11" s="15" t="s">
        <v>150</v>
      </c>
      <c r="G11" s="34" t="s">
        <v>24</v>
      </c>
      <c r="H11" s="14"/>
      <c r="I11" s="13"/>
      <c r="J11" s="4"/>
      <c r="K11" s="16" t="s">
        <v>59</v>
      </c>
      <c r="L11" s="13">
        <f t="shared" si="1"/>
        <v>0</v>
      </c>
      <c r="M11" s="17">
        <f t="shared" si="2"/>
        <v>0</v>
      </c>
      <c r="N11" s="18">
        <f t="array" ref="N11">IF(SUMPRODUCT(COUNTIF(E11,'DANH MỤC'!$B$2:$B$17))+SUMPRODUCT(COUNTIF(G11,'DANH MỤC'!$B$2:$B$17))+SUMPRODUCT(COUNTIF(I11,'DANH MỤC'!$B$2:$B$17))&gt;=1,1,0)</f>
        <v>1</v>
      </c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 ht="37.5" customHeight="1">
      <c r="A12" s="19">
        <v>10.0</v>
      </c>
      <c r="B12" s="20" t="s">
        <v>74</v>
      </c>
      <c r="C12" s="21" t="s">
        <v>160</v>
      </c>
      <c r="D12" s="15" t="s">
        <v>150</v>
      </c>
      <c r="E12" s="34" t="s">
        <v>24</v>
      </c>
      <c r="F12" s="14"/>
      <c r="G12" s="20"/>
      <c r="H12" s="14"/>
      <c r="I12" s="20"/>
      <c r="J12" s="4"/>
      <c r="K12" s="22" t="s">
        <v>60</v>
      </c>
      <c r="L12" s="20">
        <f t="shared" si="1"/>
        <v>3</v>
      </c>
      <c r="M12" s="23">
        <f t="shared" si="2"/>
        <v>0.125</v>
      </c>
      <c r="N12" s="18">
        <f t="array" ref="N12">IF(SUMPRODUCT(COUNTIF(E12,'DANH MỤC'!$B$2:$B$17))+SUMPRODUCT(COUNTIF(G12,'DANH MỤC'!$B$2:$B$17))+SUMPRODUCT(COUNTIF(I12,'DANH MỤC'!$B$2:$B$17))&gt;=1,1,0)</f>
        <v>1</v>
      </c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 ht="37.5" customHeight="1">
      <c r="A13" s="12">
        <v>11.0</v>
      </c>
      <c r="B13" s="13" t="s">
        <v>76</v>
      </c>
      <c r="C13" s="24" t="s">
        <v>160</v>
      </c>
      <c r="D13" s="15" t="s">
        <v>150</v>
      </c>
      <c r="E13" s="34" t="s">
        <v>24</v>
      </c>
      <c r="F13" s="14"/>
      <c r="G13" s="13"/>
      <c r="H13" s="14"/>
      <c r="I13" s="13"/>
      <c r="J13" s="4"/>
      <c r="K13" s="16" t="s">
        <v>61</v>
      </c>
      <c r="L13" s="13">
        <f t="shared" si="1"/>
        <v>0</v>
      </c>
      <c r="M13" s="17">
        <f t="shared" si="2"/>
        <v>0</v>
      </c>
      <c r="N13" s="18">
        <f t="array" ref="N13">IF(SUMPRODUCT(COUNTIF(E13,'DANH MỤC'!$B$2:$B$17))+SUMPRODUCT(COUNTIF(G13,'DANH MỤC'!$B$2:$B$17))+SUMPRODUCT(COUNTIF(I13,'DANH MỤC'!$B$2:$B$17))&gt;=1,1,0)</f>
        <v>1</v>
      </c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 ht="37.5" customHeight="1">
      <c r="A14" s="19">
        <v>12.0</v>
      </c>
      <c r="B14" s="20" t="s">
        <v>78</v>
      </c>
      <c r="C14" s="21" t="s">
        <v>158</v>
      </c>
      <c r="D14" s="15" t="s">
        <v>33</v>
      </c>
      <c r="E14" s="48" t="s">
        <v>30</v>
      </c>
      <c r="F14" s="14"/>
      <c r="G14" s="20"/>
      <c r="H14" s="14"/>
      <c r="I14" s="20"/>
      <c r="J14" s="4"/>
      <c r="K14" s="22" t="s">
        <v>62</v>
      </c>
      <c r="L14" s="20">
        <f t="shared" si="1"/>
        <v>0</v>
      </c>
      <c r="M14" s="23">
        <f t="shared" si="2"/>
        <v>0</v>
      </c>
      <c r="N14" s="18">
        <f t="array" ref="N14">IF(SUMPRODUCT(COUNTIF(E14,'DANH MỤC'!$B$2:$B$17))+SUMPRODUCT(COUNTIF(G14,'DANH MỤC'!$B$2:$B$17))+SUMPRODUCT(COUNTIF(I14,'DANH MỤC'!$B$2:$B$17))&gt;=1,1,0)</f>
        <v>1</v>
      </c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 ht="37.5" customHeight="1">
      <c r="A15" s="12">
        <v>13.0</v>
      </c>
      <c r="B15" s="13" t="s">
        <v>80</v>
      </c>
      <c r="C15" s="24" t="s">
        <v>168</v>
      </c>
      <c r="D15" s="15" t="s">
        <v>33</v>
      </c>
      <c r="E15" s="13" t="s">
        <v>30</v>
      </c>
      <c r="F15" s="15" t="s">
        <v>150</v>
      </c>
      <c r="G15" s="34" t="s">
        <v>24</v>
      </c>
      <c r="H15" s="14"/>
      <c r="I15" s="13"/>
      <c r="J15" s="4"/>
      <c r="K15" s="16" t="s">
        <v>63</v>
      </c>
      <c r="L15" s="13">
        <f t="shared" si="1"/>
        <v>0</v>
      </c>
      <c r="M15" s="17">
        <f t="shared" si="2"/>
        <v>0</v>
      </c>
      <c r="N15" s="18">
        <f t="array" ref="N15">IF(SUMPRODUCT(COUNTIF(E15,'DANH MỤC'!$B$2:$B$17))+SUMPRODUCT(COUNTIF(G15,'DANH MỤC'!$B$2:$B$17))+SUMPRODUCT(COUNTIF(I15,'DANH MỤC'!$B$2:$B$17))&gt;=1,1,0)</f>
        <v>1</v>
      </c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 ht="37.5" customHeight="1">
      <c r="A16" s="19">
        <v>14.0</v>
      </c>
      <c r="B16" s="20" t="s">
        <v>83</v>
      </c>
      <c r="C16" s="21" t="s">
        <v>172</v>
      </c>
      <c r="D16" s="15" t="s">
        <v>125</v>
      </c>
      <c r="E16" s="48" t="s">
        <v>25</v>
      </c>
      <c r="F16" s="15"/>
      <c r="G16" s="48" t="s">
        <v>40</v>
      </c>
      <c r="H16" s="14"/>
      <c r="I16" s="20"/>
      <c r="J16" s="4"/>
      <c r="K16" s="22" t="s">
        <v>30</v>
      </c>
      <c r="L16" s="20">
        <f t="shared" si="1"/>
        <v>5</v>
      </c>
      <c r="M16" s="23">
        <f t="shared" si="2"/>
        <v>0.2083333333</v>
      </c>
      <c r="N16" s="18">
        <f t="array" ref="N16">IF(SUMPRODUCT(COUNTIF(E16,'DANH MỤC'!$B$2:$B$17))+SUMPRODUCT(COUNTIF(G16,'DANH MỤC'!$B$2:$B$17))+SUMPRODUCT(COUNTIF(I16,'DANH MỤC'!$B$2:$B$17))&gt;=1,1,0)</f>
        <v>1</v>
      </c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 ht="37.5" customHeight="1">
      <c r="A17" s="12">
        <v>15.0</v>
      </c>
      <c r="B17" s="13" t="s">
        <v>85</v>
      </c>
      <c r="C17" s="24" t="s">
        <v>160</v>
      </c>
      <c r="D17" s="15" t="s">
        <v>150</v>
      </c>
      <c r="E17" s="34" t="s">
        <v>24</v>
      </c>
      <c r="F17" s="14"/>
      <c r="G17" s="13"/>
      <c r="H17" s="14"/>
      <c r="I17" s="13"/>
      <c r="J17" s="4"/>
      <c r="K17" s="16" t="s">
        <v>64</v>
      </c>
      <c r="L17" s="13">
        <f t="shared" si="1"/>
        <v>0</v>
      </c>
      <c r="M17" s="17">
        <f t="shared" si="2"/>
        <v>0</v>
      </c>
      <c r="N17" s="18">
        <f t="array" ref="N17">IF(SUMPRODUCT(COUNTIF(E17,'DANH MỤC'!$B$2:$B$17))+SUMPRODUCT(COUNTIF(G17,'DANH MỤC'!$B$2:$B$17))+SUMPRODUCT(COUNTIF(I17,'DANH MỤC'!$B$2:$B$17))&gt;=1,1,0)</f>
        <v>1</v>
      </c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 ht="37.5" customHeight="1">
      <c r="A18" s="47" t="s">
        <v>174</v>
      </c>
      <c r="B18" s="2"/>
      <c r="C18" s="2"/>
      <c r="D18" s="2"/>
      <c r="E18" s="2"/>
      <c r="F18" s="2"/>
      <c r="G18" s="2"/>
      <c r="H18" s="2"/>
      <c r="I18" s="3"/>
      <c r="J18" s="4"/>
      <c r="K18" s="22" t="s">
        <v>24</v>
      </c>
      <c r="L18" s="20">
        <f t="shared" si="1"/>
        <v>9</v>
      </c>
      <c r="M18" s="23">
        <f t="shared" si="2"/>
        <v>0.375</v>
      </c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 ht="37.5" customHeight="1">
      <c r="A19" s="12">
        <v>1.0</v>
      </c>
      <c r="B19" s="13" t="s">
        <v>87</v>
      </c>
      <c r="C19" s="24" t="s">
        <v>175</v>
      </c>
      <c r="D19" s="15" t="s">
        <v>22</v>
      </c>
      <c r="E19" s="34" t="s">
        <v>60</v>
      </c>
      <c r="F19" s="14"/>
      <c r="G19" s="34"/>
      <c r="H19" s="14"/>
      <c r="I19" s="13"/>
      <c r="J19" s="4"/>
      <c r="K19" s="16" t="s">
        <v>89</v>
      </c>
      <c r="L19" s="13">
        <f t="shared" si="1"/>
        <v>0</v>
      </c>
      <c r="M19" s="17">
        <f t="shared" si="2"/>
        <v>0</v>
      </c>
      <c r="N19" s="18">
        <f t="array" ref="N19">IF(SUMPRODUCT(COUNTIF(E19,'DANH MỤC'!$B$2:$B$17))+SUMPRODUCT(COUNTIF(G19,'DANH MỤC'!$B$2:$B$17))+SUMPRODUCT(COUNTIF(I19,'DANH MỤC'!$B$2:$B$17))&gt;=1,1,0)</f>
        <v>1</v>
      </c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 ht="37.5" customHeight="1">
      <c r="A20" s="19">
        <v>2.0</v>
      </c>
      <c r="B20" s="20" t="s">
        <v>94</v>
      </c>
      <c r="C20" s="21" t="s">
        <v>175</v>
      </c>
      <c r="D20" s="15" t="s">
        <v>22</v>
      </c>
      <c r="E20" s="48" t="s">
        <v>60</v>
      </c>
      <c r="F20" s="15" t="s">
        <v>150</v>
      </c>
      <c r="G20" s="48" t="s">
        <v>24</v>
      </c>
      <c r="H20" s="14"/>
      <c r="I20" s="20"/>
      <c r="J20" s="4"/>
      <c r="K20" s="4"/>
      <c r="L20" s="4"/>
      <c r="M20" s="4"/>
      <c r="N20" s="18">
        <f t="array" ref="N20">IF(SUMPRODUCT(COUNTIF(E20,'DANH MỤC'!$B$2:$B$17))+SUMPRODUCT(COUNTIF(G20,'DANH MỤC'!$B$2:$B$17))+SUMPRODUCT(COUNTIF(I20,'DANH MỤC'!$B$2:$B$17))&gt;=1,1,0)</f>
        <v>1</v>
      </c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 ht="37.5" customHeight="1">
      <c r="A21" s="12">
        <v>3.0</v>
      </c>
      <c r="B21" s="13" t="s">
        <v>95</v>
      </c>
      <c r="C21" s="24" t="s">
        <v>178</v>
      </c>
      <c r="D21" s="15" t="s">
        <v>22</v>
      </c>
      <c r="E21" s="48" t="s">
        <v>25</v>
      </c>
      <c r="F21" s="15"/>
      <c r="G21" s="34"/>
      <c r="H21" s="14"/>
      <c r="I21" s="13"/>
      <c r="J21" s="4"/>
      <c r="K21" s="49" t="s">
        <v>96</v>
      </c>
      <c r="L21" s="2"/>
      <c r="M21" s="26"/>
      <c r="N21" s="18">
        <f t="array" ref="N21">IF(SUMPRODUCT(COUNTIF(E21,'DANH MỤC'!$B$2:$B$17))+SUMPRODUCT(COUNTIF(G21,'DANH MỤC'!$B$2:$B$17))+SUMPRODUCT(COUNTIF(I21,'DANH MỤC'!$B$2:$B$17))&gt;=1,1,0)</f>
        <v>1</v>
      </c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 ht="37.5" customHeight="1">
      <c r="A22" s="19">
        <v>4.0</v>
      </c>
      <c r="B22" s="20" t="s">
        <v>97</v>
      </c>
      <c r="C22" s="21" t="s">
        <v>180</v>
      </c>
      <c r="D22" s="14"/>
      <c r="E22" s="48" t="s">
        <v>25</v>
      </c>
      <c r="F22" s="14"/>
      <c r="G22" s="20"/>
      <c r="H22" s="14"/>
      <c r="I22" s="20"/>
      <c r="J22" s="4"/>
      <c r="K22" s="50">
        <f>SUM(L3:L18)</f>
        <v>24</v>
      </c>
      <c r="L22" s="51"/>
      <c r="M22" s="52"/>
      <c r="N22" s="18">
        <f t="array" ref="N22">IF(SUMPRODUCT(COUNTIF(E22,'DANH MỤC'!$B$2:$B$17))+SUMPRODUCT(COUNTIF(G22,'DANH MỤC'!$B$2:$B$17))+SUMPRODUCT(COUNTIF(I22,'DANH MỤC'!$B$2:$B$17))&gt;=1,1,0)</f>
        <v>1</v>
      </c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 ht="37.5" customHeight="1">
      <c r="A23" s="12">
        <v>5.0</v>
      </c>
      <c r="B23" s="13" t="s">
        <v>98</v>
      </c>
      <c r="C23" s="24" t="s">
        <v>175</v>
      </c>
      <c r="D23" s="15" t="s">
        <v>22</v>
      </c>
      <c r="E23" s="34" t="s">
        <v>60</v>
      </c>
      <c r="F23" s="15" t="s">
        <v>150</v>
      </c>
      <c r="G23" s="34" t="s">
        <v>24</v>
      </c>
      <c r="H23" s="14"/>
      <c r="I23" s="13"/>
      <c r="J23" s="4"/>
      <c r="K23" s="53"/>
      <c r="L23" s="54"/>
      <c r="M23" s="55"/>
      <c r="N23" s="18">
        <f t="array" ref="N23">IF(SUMPRODUCT(COUNTIF(E23,'DANH MỤC'!$B$2:$B$17))+SUMPRODUCT(COUNTIF(G23,'DANH MỤC'!$B$2:$B$17))+SUMPRODUCT(COUNTIF(I23,'DANH MỤC'!$B$2:$B$17))&gt;=1,1,0)</f>
        <v>1</v>
      </c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 ht="37.5" customHeight="1">
      <c r="A24" s="19">
        <v>6.0</v>
      </c>
      <c r="B24" s="20" t="s">
        <v>101</v>
      </c>
      <c r="C24" s="21" t="s">
        <v>181</v>
      </c>
      <c r="D24" s="15" t="s">
        <v>22</v>
      </c>
      <c r="E24" s="48" t="s">
        <v>25</v>
      </c>
      <c r="F24" s="14"/>
      <c r="G24" s="20"/>
      <c r="H24" s="14"/>
      <c r="I24" s="20"/>
      <c r="J24" s="4"/>
      <c r="K24" s="9" t="s">
        <v>102</v>
      </c>
      <c r="L24" s="9" t="s">
        <v>103</v>
      </c>
      <c r="M24" s="56" t="s">
        <v>17</v>
      </c>
      <c r="N24" s="18">
        <f t="array" ref="N24">IF(SUMPRODUCT(COUNTIF(E24,'DANH MỤC'!$B$2:$B$17))+SUMPRODUCT(COUNTIF(G24,'DANH MỤC'!$B$2:$B$17))+SUMPRODUCT(COUNTIF(I24,'DANH MỤC'!$B$2:$B$17))&gt;=1,1,0)</f>
        <v>1</v>
      </c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 ht="37.5" customHeight="1">
      <c r="A25" s="12">
        <v>7.0</v>
      </c>
      <c r="B25" s="13" t="s">
        <v>105</v>
      </c>
      <c r="C25" s="24" t="s">
        <v>181</v>
      </c>
      <c r="D25" s="15" t="s">
        <v>22</v>
      </c>
      <c r="E25" s="34" t="s">
        <v>25</v>
      </c>
      <c r="F25" s="14"/>
      <c r="G25" s="13"/>
      <c r="H25" s="14"/>
      <c r="I25" s="13"/>
      <c r="J25" s="4"/>
      <c r="K25" s="57" t="s">
        <v>26</v>
      </c>
      <c r="L25" s="13">
        <f t="shared" ref="L25:L28" si="3">COUNTIF($E$3:$E$17,K25)+COUNTIF($G$3:$G$17,K25)+COUNTIF($I$3:$I$17,K25)+COUNTIF($E$19:$E$29,K25)+COUNTIF($G$19:$G$29,K25)+COUNTIF($I$19:$I$29,K25)</f>
        <v>0</v>
      </c>
      <c r="M25" s="58">
        <f t="shared" ref="M25:M29" si="4">IF(SUM($L$25:$L$29)=0,0,L25/SUM($L$25:$L$29))</f>
        <v>0</v>
      </c>
      <c r="N25" s="18">
        <f t="array" ref="N25">IF(SUMPRODUCT(COUNTIF(E25,'DANH MỤC'!$B$2:$B$17))+SUMPRODUCT(COUNTIF(G25,'DANH MỤC'!$B$2:$B$17))+SUMPRODUCT(COUNTIF(I25,'DANH MỤC'!$B$2:$B$17))&gt;=1,1,0)</f>
        <v>1</v>
      </c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 ht="37.5" customHeight="1">
      <c r="A26" s="19">
        <v>8.0</v>
      </c>
      <c r="B26" s="20" t="s">
        <v>106</v>
      </c>
      <c r="C26" s="21" t="s">
        <v>181</v>
      </c>
      <c r="D26" s="15" t="s">
        <v>22</v>
      </c>
      <c r="E26" s="48" t="s">
        <v>25</v>
      </c>
      <c r="F26" s="14"/>
      <c r="G26" s="20"/>
      <c r="H26" s="14"/>
      <c r="I26" s="20"/>
      <c r="J26" s="4"/>
      <c r="K26" s="59" t="s">
        <v>34</v>
      </c>
      <c r="L26" s="13">
        <f t="shared" si="3"/>
        <v>0</v>
      </c>
      <c r="M26" s="58">
        <f t="shared" si="4"/>
        <v>0</v>
      </c>
      <c r="N26" s="18">
        <f t="array" ref="N26">IF(SUMPRODUCT(COUNTIF(E26,'DANH MỤC'!$B$2:$B$17))+SUMPRODUCT(COUNTIF(G26,'DANH MỤC'!$B$2:$B$17))+SUMPRODUCT(COUNTIF(I26,'DANH MỤC'!$B$2:$B$17))&gt;=1,1,0)</f>
        <v>1</v>
      </c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 ht="37.5" customHeight="1">
      <c r="A27" s="12">
        <v>9.0</v>
      </c>
      <c r="B27" s="13" t="s">
        <v>107</v>
      </c>
      <c r="C27" s="12"/>
      <c r="D27" s="14"/>
      <c r="E27" s="34" t="s">
        <v>43</v>
      </c>
      <c r="F27" s="14"/>
      <c r="G27" s="13"/>
      <c r="H27" s="14"/>
      <c r="I27" s="13"/>
      <c r="J27" s="4"/>
      <c r="K27" s="60" t="s">
        <v>40</v>
      </c>
      <c r="L27" s="13">
        <f t="shared" si="3"/>
        <v>2</v>
      </c>
      <c r="M27" s="58">
        <f t="shared" si="4"/>
        <v>0.07142857143</v>
      </c>
      <c r="N27" s="18">
        <f t="array" ref="N27">IF(SUMPRODUCT(COUNTIF(E27,'DANH MỤC'!$B$2:$B$17))+SUMPRODUCT(COUNTIF(G27,'DANH MỤC'!$B$2:$B$17))+SUMPRODUCT(COUNTIF(I27,'DANH MỤC'!$B$2:$B$17))&gt;=1,1,0)</f>
        <v>0</v>
      </c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 ht="37.5" customHeight="1">
      <c r="A28" s="19">
        <v>10.0</v>
      </c>
      <c r="B28" s="20" t="s">
        <v>108</v>
      </c>
      <c r="C28" s="21" t="s">
        <v>181</v>
      </c>
      <c r="D28" s="15" t="s">
        <v>22</v>
      </c>
      <c r="E28" s="48" t="s">
        <v>25</v>
      </c>
      <c r="F28" s="14"/>
      <c r="G28" s="20"/>
      <c r="H28" s="14"/>
      <c r="I28" s="20"/>
      <c r="J28" s="4"/>
      <c r="K28" s="61" t="s">
        <v>43</v>
      </c>
      <c r="L28" s="13">
        <f t="shared" si="3"/>
        <v>2</v>
      </c>
      <c r="M28" s="58">
        <f t="shared" si="4"/>
        <v>0.07142857143</v>
      </c>
      <c r="N28" s="18">
        <f t="array" ref="N28">IF(SUMPRODUCT(COUNTIF(E28,'DANH MỤC'!$B$2:$B$17))+SUMPRODUCT(COUNTIF(G28,'DANH MỤC'!$B$2:$B$17))+SUMPRODUCT(COUNTIF(I28,'DANH MỤC'!$B$2:$B$17))&gt;=1,1,0)</f>
        <v>1</v>
      </c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 ht="37.5" customHeight="1">
      <c r="A29" s="12"/>
      <c r="B29" s="13"/>
      <c r="C29" s="12"/>
      <c r="D29" s="10"/>
      <c r="E29" s="13"/>
      <c r="F29" s="10"/>
      <c r="G29" s="13"/>
      <c r="H29" s="10"/>
      <c r="I29" s="13"/>
      <c r="J29" s="4"/>
      <c r="K29" s="62" t="s">
        <v>18</v>
      </c>
      <c r="L29" s="90">
        <f>P2</f>
        <v>24</v>
      </c>
      <c r="M29" s="91">
        <f t="shared" si="4"/>
        <v>0.8571428571</v>
      </c>
      <c r="N29" s="18">
        <f t="array" ref="N29">IF(SUMPRODUCT(COUNTIF(E29,'DANH MỤC'!$B$2:$B$17))+SUMPRODUCT(COUNTIF(G29,'DANH MỤC'!$B$2:$B$17))+SUMPRODUCT(COUNTIF(I29,'DANH MỤC'!$B$2:$B$17))&gt;=1,1,0)</f>
        <v>0</v>
      </c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 ht="37.5" customHeight="1">
      <c r="A30" s="4"/>
      <c r="B30" s="4"/>
      <c r="C30" s="4"/>
      <c r="D30" s="4"/>
      <c r="E30" s="4"/>
      <c r="F30" s="4"/>
      <c r="G30" s="4"/>
      <c r="H30" s="4"/>
      <c r="I30" s="4"/>
      <c r="J30" s="4"/>
      <c r="K30" s="65" t="s">
        <v>110</v>
      </c>
      <c r="L30" s="92">
        <f>MAX(0,COUNTA($B$3:$B$29)-SUM($L$25:$L$29))</f>
        <v>0</v>
      </c>
      <c r="M30" s="93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 ht="15.0" customHeight="1">
      <c r="A31" s="68" t="s">
        <v>111</v>
      </c>
      <c r="B31" s="2"/>
      <c r="C31" s="2"/>
      <c r="D31" s="2"/>
      <c r="E31" s="2"/>
      <c r="F31" s="2"/>
      <c r="G31" s="2"/>
      <c r="H31" s="2"/>
      <c r="I31" s="3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 ht="18.75" customHeight="1">
      <c r="A32" s="9" t="s">
        <v>6</v>
      </c>
      <c r="B32" s="9" t="s">
        <v>7</v>
      </c>
      <c r="C32" s="9" t="s">
        <v>8</v>
      </c>
      <c r="D32" s="9" t="s">
        <v>112</v>
      </c>
      <c r="E32" s="9" t="s">
        <v>15</v>
      </c>
      <c r="F32" s="9" t="s">
        <v>113</v>
      </c>
      <c r="G32" s="69" t="s">
        <v>114</v>
      </c>
      <c r="H32" s="2"/>
      <c r="I32" s="26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 ht="21.0" customHeight="1">
      <c r="A33" s="12">
        <v>1.0</v>
      </c>
      <c r="B33" s="13"/>
      <c r="C33" s="12"/>
      <c r="D33" s="10"/>
      <c r="E33" s="13"/>
      <c r="F33" s="13"/>
      <c r="G33" s="70"/>
      <c r="H33" s="70"/>
      <c r="I33" s="70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 ht="21.0" customHeight="1">
      <c r="A34" s="71">
        <v>2.0</v>
      </c>
      <c r="B34" s="72"/>
      <c r="C34" s="71"/>
      <c r="D34" s="73"/>
      <c r="E34" s="72"/>
      <c r="F34" s="72"/>
      <c r="G34" s="75"/>
      <c r="H34" s="75"/>
      <c r="I34" s="75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 ht="21.0" customHeight="1">
      <c r="A35" s="12">
        <v>3.0</v>
      </c>
      <c r="B35" s="13"/>
      <c r="C35" s="12"/>
      <c r="D35" s="10"/>
      <c r="E35" s="13"/>
      <c r="F35" s="13"/>
      <c r="G35" s="70"/>
      <c r="H35" s="70"/>
      <c r="I35" s="70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 ht="21.0" customHeight="1">
      <c r="A36" s="71">
        <v>4.0</v>
      </c>
      <c r="B36" s="72"/>
      <c r="C36" s="71"/>
      <c r="D36" s="73"/>
      <c r="E36" s="72"/>
      <c r="F36" s="72"/>
      <c r="G36" s="75"/>
      <c r="H36" s="75"/>
      <c r="I36" s="75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 ht="21.0" customHeight="1">
      <c r="A37" s="12">
        <v>5.0</v>
      </c>
      <c r="B37" s="13"/>
      <c r="C37" s="12"/>
      <c r="D37" s="10"/>
      <c r="E37" s="13"/>
      <c r="F37" s="13"/>
      <c r="G37" s="70"/>
      <c r="H37" s="70"/>
      <c r="I37" s="70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 ht="21.0" customHeight="1">
      <c r="A38" s="71">
        <v>6.0</v>
      </c>
      <c r="B38" s="72"/>
      <c r="C38" s="71"/>
      <c r="D38" s="73"/>
      <c r="E38" s="72"/>
      <c r="F38" s="72"/>
      <c r="G38" s="75"/>
      <c r="H38" s="75"/>
      <c r="I38" s="75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 ht="21.0" customHeight="1">
      <c r="A39" s="12">
        <v>7.0</v>
      </c>
      <c r="B39" s="13"/>
      <c r="C39" s="12"/>
      <c r="D39" s="10"/>
      <c r="E39" s="13"/>
      <c r="F39" s="13"/>
      <c r="G39" s="70"/>
      <c r="H39" s="70"/>
      <c r="I39" s="70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 ht="21.0" customHeight="1">
      <c r="A40" s="71">
        <v>8.0</v>
      </c>
      <c r="B40" s="72"/>
      <c r="C40" s="71"/>
      <c r="D40" s="73"/>
      <c r="E40" s="72"/>
      <c r="F40" s="72"/>
      <c r="G40" s="75"/>
      <c r="H40" s="75"/>
      <c r="I40" s="75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 ht="15.0" customHeight="1">
      <c r="A41" s="76" t="s">
        <v>116</v>
      </c>
      <c r="B41" s="2"/>
      <c r="C41" s="2"/>
      <c r="D41" s="2"/>
      <c r="E41" s="3"/>
      <c r="F41" s="77">
        <f>SUM(F33:F40)</f>
        <v>0</v>
      </c>
      <c r="G41" s="78"/>
      <c r="H41" s="78"/>
      <c r="I41" s="78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 ht="15.75" customHeight="1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 ht="15.75" customHeight="1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 ht="15.75" customHeight="1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 ht="15.75" customHeight="1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 ht="15.75" customHeight="1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 ht="15.75" customHeight="1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 ht="15.75" customHeight="1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 ht="15.75" customHeight="1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 ht="15.75" customHeight="1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 ht="15.75" customHeight="1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 ht="15.75" customHeight="1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 ht="15.75" customHeight="1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 ht="15.75" customHeight="1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 ht="15.75" customHeight="1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 ht="15.75" customHeight="1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 ht="15.75" customHeight="1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 ht="15.75" customHeight="1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 ht="15.75" customHeight="1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 ht="15.75" customHeight="1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 ht="15.75" customHeight="1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 ht="15.75" customHeight="1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 ht="15.75" customHeight="1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 ht="15.75" customHeight="1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 ht="15.75" customHeight="1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 ht="15.75" customHeight="1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 ht="15.75" customHeight="1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 ht="15.75" customHeight="1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 ht="15.75" customHeight="1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 ht="15.75" customHeight="1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 ht="15.75" customHeight="1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 ht="15.75" customHeight="1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 ht="15.75" customHeight="1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 ht="15.75" customHeight="1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 ht="15.75" customHeight="1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 ht="15.75" customHeight="1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 ht="15.75" customHeight="1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 ht="15.75" customHeight="1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 ht="15.75" customHeight="1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 ht="15.75" customHeight="1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 ht="15.75" customHeight="1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 ht="15.75" customHeight="1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 ht="15.75" customHeight="1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 ht="15.75" customHeight="1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 ht="15.75" customHeight="1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 ht="15.75" customHeight="1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 ht="15.75" customHeight="1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 ht="15.75" customHeight="1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 ht="15.75" customHeight="1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 ht="15.75" customHeight="1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 ht="15.75" customHeight="1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 ht="15.75" customHeight="1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 ht="15.75" customHeight="1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 ht="15.75" customHeight="1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 ht="15.75" customHeight="1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 ht="15.75" customHeight="1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 ht="15.75" customHeight="1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 ht="15.75" customHeight="1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 ht="15.75" customHeight="1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 ht="15.75" customHeight="1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 ht="15.75" customHeight="1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 ht="15.75" customHeight="1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 ht="15.75" customHeight="1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 ht="15.75" customHeight="1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 ht="15.75" customHeight="1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 ht="15.75" customHeight="1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 ht="15.75" customHeight="1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 ht="15.75" customHeight="1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 ht="15.75" customHeight="1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 ht="15.75" customHeight="1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 ht="15.75" customHeight="1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 ht="15.75" customHeight="1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 ht="15.75" customHeight="1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 ht="15.75" customHeight="1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 ht="15.75" customHeight="1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 ht="15.75" customHeight="1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 ht="15.75" customHeight="1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 ht="15.75" customHeight="1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 ht="15.75" customHeight="1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 ht="15.75" customHeight="1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 ht="15.75" customHeight="1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 ht="15.75" customHeight="1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 ht="15.75" customHeight="1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 ht="15.75" customHeight="1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 ht="15.75" customHeight="1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 ht="15.75" customHeight="1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 ht="15.75" customHeight="1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 ht="15.75" customHeight="1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 ht="15.75" customHeight="1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 ht="15.75" customHeight="1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 ht="15.75" customHeight="1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 ht="15.75" customHeight="1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 ht="15.75" customHeight="1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 ht="15.75" customHeight="1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 ht="15.75" customHeight="1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 ht="15.75" customHeight="1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 ht="15.75" customHeight="1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 ht="15.75" customHeight="1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 ht="15.75" customHeight="1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 ht="15.75" customHeight="1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 ht="15.75" customHeight="1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 ht="15.75" customHeight="1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 ht="15.75" customHeight="1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 ht="15.75" customHeight="1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 ht="15.75" customHeight="1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 ht="15.75" customHeight="1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 ht="15.75" customHeight="1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 ht="15.75" customHeight="1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 ht="15.75" customHeight="1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 ht="15.75" customHeight="1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 ht="15.75" customHeight="1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 ht="15.75" customHeight="1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 ht="15.75" customHeight="1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 ht="15.75" customHeight="1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 ht="15.75" customHeight="1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 ht="15.75" customHeight="1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 ht="15.75" customHeight="1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 ht="15.75" customHeight="1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 ht="15.75" customHeight="1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 ht="15.75" customHeight="1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 ht="15.75" customHeight="1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 ht="15.75" customHeight="1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 ht="15.75" customHeight="1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 ht="15.75" customHeight="1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 ht="15.75" customHeight="1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 ht="15.75" customHeight="1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 ht="15.75" customHeight="1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 ht="15.75" customHeight="1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 ht="15.75" customHeight="1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 ht="15.75" customHeight="1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 ht="15.75" customHeight="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 ht="15.75" customHeight="1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 ht="15.75" customHeight="1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 ht="15.75" customHeight="1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 ht="15.75" customHeight="1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 ht="15.75" customHeight="1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 ht="15.75" customHeight="1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 ht="15.75" customHeight="1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 ht="15.75" customHeight="1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 ht="15.75" customHeight="1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 ht="15.75" customHeight="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 ht="15.75" customHeight="1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 ht="15.75" customHeight="1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 ht="15.75" customHeight="1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 ht="15.75" customHeight="1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 ht="15.75" customHeight="1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 ht="15.75" customHeight="1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 ht="15.75" customHeight="1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 ht="15.75" customHeight="1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 ht="15.75" customHeight="1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 ht="15.75" customHeight="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 ht="15.75" customHeight="1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 ht="15.75" customHeight="1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 ht="15.75" customHeight="1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 ht="15.75" customHeight="1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 ht="15.75" customHeight="1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 ht="15.75" customHeight="1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 ht="15.75" customHeight="1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 ht="15.75" customHeight="1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 ht="15.75" customHeight="1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 ht="15.75" customHeight="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 ht="15.75" customHeight="1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 ht="15.75" customHeight="1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 ht="15.75" customHeight="1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 ht="15.75" customHeight="1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 ht="15.75" customHeight="1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 ht="15.75" customHeight="1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 ht="15.75" customHeight="1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 ht="15.75" customHeight="1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 ht="15.75" customHeight="1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 ht="15.75" customHeight="1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 ht="15.75" customHeight="1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 ht="15.75" customHeight="1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 ht="15.75" customHeight="1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 ht="15.75" customHeight="1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 ht="15.75" customHeight="1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 ht="15.75" customHeight="1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 ht="15.75" customHeight="1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 ht="15.75" customHeight="1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 ht="15.75" customHeight="1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 ht="15.75" customHeight="1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 ht="15.75" customHeight="1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 ht="15.75" customHeight="1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 ht="15.75" customHeight="1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 ht="15.75" customHeight="1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 ht="15.75" customHeight="1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 ht="15.75" customHeight="1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 ht="15.75" customHeight="1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 ht="15.75" customHeight="1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 ht="15.75" customHeight="1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 ht="15.75" customHeight="1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 ht="15.75" customHeight="1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 ht="15.75" customHeight="1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 ht="15.75" customHeight="1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 ht="15.75" customHeight="1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 ht="15.75" customHeight="1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 ht="15.75" customHeight="1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 ht="15.75" customHeight="1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 ht="15.75" customHeight="1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 ht="15.75" customHeight="1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 ht="15.75" customHeight="1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 ht="15.75" customHeight="1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 ht="15.75" customHeight="1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 ht="15.75" customHeight="1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 ht="15.75" customHeight="1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 ht="15.75" customHeight="1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r="247" ht="15.75" customHeight="1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r="248" ht="15.75" customHeight="1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</row>
    <row r="249" ht="15.75" customHeight="1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 ht="15.75" customHeight="1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</row>
    <row r="251" ht="15.75" customHeight="1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</row>
    <row r="252" ht="15.75" customHeight="1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 ht="15.75" customHeight="1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</row>
    <row r="254" ht="15.75" customHeight="1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</row>
    <row r="255" ht="15.75" customHeight="1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</row>
    <row r="256" ht="15.75" customHeight="1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</row>
    <row r="257" ht="15.75" customHeight="1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</row>
    <row r="258" ht="15.75" customHeight="1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</row>
    <row r="259" ht="15.75" customHeight="1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</row>
    <row r="260" ht="15.75" customHeight="1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</row>
    <row r="261" ht="15.75" customHeight="1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</row>
    <row r="262" ht="15.75" customHeight="1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</row>
    <row r="263" ht="15.75" customHeight="1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</row>
    <row r="264" ht="15.75" customHeight="1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</row>
    <row r="265" ht="15.75" customHeight="1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</row>
    <row r="266" ht="15.75" customHeight="1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</row>
    <row r="267" ht="15.75" customHeight="1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</row>
    <row r="268" ht="15.75" customHeight="1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</row>
    <row r="269" ht="15.75" customHeight="1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</row>
    <row r="270" ht="15.75" customHeight="1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</row>
    <row r="271" ht="15.75" customHeight="1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</row>
    <row r="272" ht="15.75" customHeight="1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</row>
    <row r="273" ht="15.75" customHeight="1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</row>
    <row r="274" ht="15.75" customHeight="1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</row>
    <row r="275" ht="15.75" customHeight="1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</row>
    <row r="276" ht="15.75" customHeight="1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</row>
    <row r="277" ht="15.75" customHeight="1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</row>
    <row r="278" ht="15.75" customHeight="1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</row>
    <row r="279" ht="15.75" customHeight="1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</row>
    <row r="280" ht="15.75" customHeight="1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</row>
    <row r="281" ht="15.75" customHeight="1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</row>
    <row r="282" ht="15.75" customHeight="1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</row>
    <row r="283" ht="15.75" customHeight="1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</row>
    <row r="284" ht="15.75" customHeight="1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</row>
    <row r="285" ht="15.75" customHeight="1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</row>
    <row r="286" ht="15.75" customHeight="1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</row>
    <row r="287" ht="15.75" customHeight="1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</row>
    <row r="288" ht="15.75" customHeight="1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</row>
    <row r="289" ht="15.75" customHeight="1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</row>
    <row r="290" ht="15.75" customHeight="1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</row>
    <row r="291" ht="15.75" customHeight="1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</row>
    <row r="292" ht="15.75" customHeight="1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</row>
    <row r="293" ht="15.75" customHeight="1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</row>
    <row r="294" ht="15.75" customHeight="1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</row>
    <row r="295" ht="15.75" customHeight="1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</row>
    <row r="296" ht="15.75" customHeight="1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</row>
    <row r="297" ht="15.75" customHeight="1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</row>
    <row r="298" ht="15.75" customHeight="1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</row>
    <row r="299" ht="15.75" customHeight="1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</row>
    <row r="300" ht="15.75" customHeight="1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</row>
    <row r="301" ht="15.75" customHeight="1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</row>
    <row r="302" ht="15.75" customHeight="1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</row>
    <row r="303" ht="15.75" customHeight="1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</row>
    <row r="304" ht="15.75" customHeight="1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</row>
    <row r="305" ht="15.75" customHeight="1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</row>
    <row r="306" ht="15.75" customHeight="1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</row>
    <row r="307" ht="15.75" customHeight="1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</row>
    <row r="308" ht="15.75" customHeight="1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</row>
    <row r="309" ht="15.75" customHeight="1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</row>
    <row r="310" ht="15.75" customHeight="1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</row>
    <row r="311" ht="15.75" customHeight="1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</row>
    <row r="312" ht="15.75" customHeight="1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</row>
    <row r="313" ht="15.75" customHeight="1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</row>
    <row r="314" ht="15.75" customHeight="1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</row>
    <row r="315" ht="15.75" customHeight="1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</row>
    <row r="316" ht="15.75" customHeight="1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</row>
    <row r="317" ht="15.75" customHeight="1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</row>
    <row r="318" ht="15.75" customHeight="1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</row>
    <row r="319" ht="15.75" customHeight="1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</row>
    <row r="320" ht="15.75" customHeight="1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</row>
    <row r="321" ht="15.75" customHeight="1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</row>
    <row r="322" ht="15.75" customHeight="1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</row>
    <row r="323" ht="15.75" customHeight="1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</row>
    <row r="324" ht="15.75" customHeight="1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</row>
    <row r="325" ht="15.75" customHeight="1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</row>
    <row r="326" ht="15.75" customHeight="1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</row>
    <row r="327" ht="15.75" customHeight="1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</row>
    <row r="328" ht="15.75" customHeight="1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</row>
    <row r="329" ht="15.75" customHeight="1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</row>
    <row r="330" ht="15.75" customHeight="1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</row>
    <row r="331" ht="15.75" customHeight="1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</row>
    <row r="332" ht="15.75" customHeight="1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</row>
    <row r="333" ht="15.75" customHeight="1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</row>
    <row r="334" ht="15.75" customHeight="1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</row>
    <row r="335" ht="15.75" customHeight="1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</row>
    <row r="336" ht="15.75" customHeight="1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</row>
    <row r="337" ht="15.75" customHeight="1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</row>
    <row r="338" ht="15.75" customHeight="1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</row>
    <row r="339" ht="15.75" customHeight="1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</row>
    <row r="340" ht="15.75" customHeight="1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</row>
    <row r="341" ht="15.75" customHeight="1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</row>
    <row r="342" ht="15.75" customHeight="1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</row>
    <row r="343" ht="15.75" customHeight="1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</row>
    <row r="344" ht="15.75" customHeight="1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</row>
    <row r="345" ht="15.75" customHeight="1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</row>
    <row r="346" ht="15.75" customHeight="1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</row>
    <row r="347" ht="15.75" customHeight="1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</row>
    <row r="348" ht="15.75" customHeight="1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</row>
    <row r="349" ht="15.75" customHeight="1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</row>
    <row r="350" ht="15.75" customHeight="1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</row>
    <row r="351" ht="15.75" customHeight="1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</row>
    <row r="352" ht="15.75" customHeight="1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</row>
    <row r="353" ht="15.75" customHeight="1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</row>
    <row r="354" ht="15.75" customHeight="1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</row>
    <row r="355" ht="15.75" customHeight="1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</row>
    <row r="356" ht="15.75" customHeight="1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</row>
    <row r="357" ht="15.75" customHeight="1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</row>
    <row r="358" ht="15.75" customHeight="1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</row>
    <row r="359" ht="15.75" customHeight="1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</row>
    <row r="360" ht="15.75" customHeight="1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</row>
    <row r="361" ht="15.75" customHeight="1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</row>
    <row r="362" ht="15.75" customHeight="1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</row>
    <row r="363" ht="15.75" customHeight="1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</row>
    <row r="364" ht="15.75" customHeight="1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</row>
    <row r="365" ht="15.75" customHeight="1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</row>
    <row r="366" ht="15.75" customHeight="1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</row>
    <row r="367" ht="15.75" customHeight="1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</row>
    <row r="368" ht="15.75" customHeight="1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</row>
    <row r="369" ht="15.75" customHeight="1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</row>
    <row r="370" ht="15.75" customHeight="1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</row>
    <row r="371" ht="15.75" customHeight="1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</row>
    <row r="372" ht="15.75" customHeight="1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</row>
    <row r="373" ht="15.75" customHeight="1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</row>
    <row r="374" ht="15.75" customHeight="1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</row>
    <row r="375" ht="15.75" customHeight="1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</row>
    <row r="376" ht="15.75" customHeight="1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</row>
    <row r="377" ht="15.75" customHeight="1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</row>
    <row r="378" ht="15.75" customHeight="1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</row>
    <row r="379" ht="15.75" customHeight="1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</row>
    <row r="380" ht="15.75" customHeight="1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</row>
    <row r="381" ht="15.75" customHeight="1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</row>
    <row r="382" ht="15.75" customHeight="1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</row>
    <row r="383" ht="15.75" customHeight="1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</row>
    <row r="384" ht="15.75" customHeight="1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</row>
    <row r="385" ht="15.75" customHeight="1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</row>
    <row r="386" ht="15.75" customHeight="1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</row>
    <row r="387" ht="15.75" customHeight="1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</row>
    <row r="388" ht="15.75" customHeight="1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</row>
    <row r="389" ht="15.75" customHeight="1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</row>
    <row r="390" ht="15.75" customHeight="1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</row>
    <row r="391" ht="15.75" customHeight="1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</row>
    <row r="392" ht="15.75" customHeight="1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</row>
    <row r="393" ht="15.75" customHeight="1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</row>
    <row r="394" ht="15.75" customHeight="1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</row>
    <row r="395" ht="15.75" customHeight="1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</row>
    <row r="396" ht="15.75" customHeight="1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</row>
    <row r="397" ht="15.75" customHeight="1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</row>
    <row r="398" ht="15.75" customHeight="1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</row>
    <row r="399" ht="15.75" customHeight="1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</row>
    <row r="400" ht="15.75" customHeight="1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</row>
    <row r="401" ht="15.75" customHeight="1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</row>
    <row r="402" ht="15.75" customHeight="1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</row>
    <row r="403" ht="15.75" customHeight="1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</row>
    <row r="404" ht="15.75" customHeight="1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</row>
    <row r="405" ht="15.75" customHeight="1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</row>
    <row r="406" ht="15.75" customHeight="1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</row>
    <row r="407" ht="15.75" customHeight="1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</row>
    <row r="408" ht="15.75" customHeight="1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</row>
    <row r="409" ht="15.75" customHeight="1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</row>
    <row r="410" ht="15.75" customHeight="1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</row>
    <row r="411" ht="15.75" customHeight="1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</row>
    <row r="412" ht="15.75" customHeight="1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</row>
    <row r="413" ht="15.75" customHeight="1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</row>
    <row r="414" ht="15.75" customHeight="1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</row>
    <row r="415" ht="15.75" customHeight="1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</row>
    <row r="416" ht="15.75" customHeight="1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</row>
    <row r="417" ht="15.75" customHeight="1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</row>
    <row r="418" ht="15.75" customHeight="1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</row>
    <row r="419" ht="15.75" customHeight="1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</row>
    <row r="420" ht="15.75" customHeight="1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</row>
    <row r="421" ht="15.75" customHeight="1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</row>
    <row r="422" ht="15.75" customHeight="1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</row>
    <row r="423" ht="15.75" customHeight="1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</row>
    <row r="424" ht="15.75" customHeight="1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</row>
    <row r="425" ht="15.75" customHeight="1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</row>
    <row r="426" ht="15.75" customHeight="1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</row>
    <row r="427" ht="15.75" customHeight="1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</row>
    <row r="428" ht="15.75" customHeight="1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</row>
    <row r="429" ht="15.75" customHeight="1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</row>
    <row r="430" ht="15.75" customHeight="1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</row>
    <row r="431" ht="15.75" customHeight="1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</row>
    <row r="432" ht="15.75" customHeight="1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</row>
    <row r="433" ht="15.75" customHeight="1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</row>
    <row r="434" ht="15.75" customHeight="1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</row>
    <row r="435" ht="15.75" customHeight="1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</row>
    <row r="436" ht="15.75" customHeight="1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</row>
    <row r="437" ht="15.75" customHeight="1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</row>
    <row r="438" ht="15.75" customHeight="1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</row>
    <row r="439" ht="15.75" customHeight="1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</row>
    <row r="440" ht="15.75" customHeight="1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</row>
    <row r="441" ht="15.75" customHeight="1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</row>
    <row r="442" ht="15.75" customHeight="1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</row>
    <row r="443" ht="15.75" customHeight="1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</row>
    <row r="444" ht="15.75" customHeight="1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</row>
    <row r="445" ht="15.75" customHeight="1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</row>
    <row r="446" ht="15.75" customHeight="1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</row>
    <row r="447" ht="15.75" customHeight="1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</row>
    <row r="448" ht="15.75" customHeight="1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</row>
    <row r="449" ht="15.75" customHeight="1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</row>
    <row r="450" ht="15.75" customHeight="1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</row>
    <row r="451" ht="15.75" customHeight="1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</row>
    <row r="452" ht="15.75" customHeight="1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</row>
    <row r="453" ht="15.75" customHeight="1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</row>
    <row r="454" ht="15.75" customHeight="1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</row>
    <row r="455" ht="15.75" customHeight="1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</row>
    <row r="456" ht="15.75" customHeight="1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</row>
    <row r="457" ht="15.75" customHeight="1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</row>
    <row r="458" ht="15.75" customHeight="1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</row>
    <row r="459" ht="15.75" customHeight="1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</row>
    <row r="460" ht="15.75" customHeight="1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</row>
    <row r="461" ht="15.75" customHeight="1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</row>
    <row r="462" ht="15.75" customHeight="1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</row>
    <row r="463" ht="15.75" customHeight="1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</row>
    <row r="464" ht="15.75" customHeight="1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</row>
    <row r="465" ht="15.75" customHeight="1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</row>
    <row r="466" ht="15.75" customHeight="1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</row>
    <row r="467" ht="15.75" customHeight="1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</row>
    <row r="468" ht="15.75" customHeight="1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</row>
    <row r="469" ht="15.75" customHeight="1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</row>
    <row r="470" ht="15.75" customHeight="1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</row>
    <row r="471" ht="15.75" customHeight="1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</row>
    <row r="472" ht="15.75" customHeight="1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</row>
    <row r="473" ht="15.75" customHeight="1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</row>
    <row r="474" ht="15.75" customHeight="1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</row>
    <row r="475" ht="15.75" customHeight="1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</row>
    <row r="476" ht="15.75" customHeight="1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</row>
    <row r="477" ht="15.75" customHeight="1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</row>
    <row r="478" ht="15.75" customHeight="1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</row>
    <row r="479" ht="15.75" customHeight="1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</row>
    <row r="480" ht="15.75" customHeight="1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</row>
    <row r="481" ht="15.75" customHeight="1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</row>
    <row r="482" ht="15.75" customHeight="1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</row>
    <row r="483" ht="15.75" customHeight="1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</row>
    <row r="484" ht="15.75" customHeight="1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</row>
    <row r="485" ht="15.75" customHeight="1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</row>
    <row r="486" ht="15.75" customHeight="1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</row>
    <row r="487" ht="15.75" customHeight="1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</row>
    <row r="488" ht="15.75" customHeight="1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</row>
    <row r="489" ht="15.75" customHeight="1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</row>
    <row r="490" ht="15.75" customHeight="1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</row>
    <row r="491" ht="15.75" customHeight="1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</row>
    <row r="492" ht="15.75" customHeight="1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</row>
    <row r="493" ht="15.75" customHeight="1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</row>
    <row r="494" ht="15.75" customHeight="1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</row>
    <row r="495" ht="15.75" customHeight="1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</row>
    <row r="496" ht="15.75" customHeight="1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</row>
    <row r="497" ht="15.75" customHeight="1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</row>
    <row r="498" ht="15.75" customHeight="1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</row>
    <row r="499" ht="15.75" customHeight="1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</row>
    <row r="500" ht="15.75" customHeight="1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</row>
    <row r="501" ht="15.75" customHeight="1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</row>
    <row r="502" ht="15.75" customHeight="1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</row>
    <row r="503" ht="15.75" customHeight="1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</row>
    <row r="504" ht="15.75" customHeight="1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</row>
    <row r="505" ht="15.75" customHeight="1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</row>
    <row r="506" ht="15.75" customHeight="1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</row>
    <row r="507" ht="15.75" customHeight="1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</row>
    <row r="508" ht="15.75" customHeight="1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</row>
    <row r="509" ht="15.75" customHeight="1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</row>
    <row r="510" ht="15.75" customHeight="1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</row>
    <row r="511" ht="15.75" customHeight="1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</row>
    <row r="512" ht="15.75" customHeight="1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</row>
    <row r="513" ht="15.75" customHeight="1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</row>
    <row r="514" ht="15.75" customHeight="1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</row>
    <row r="515" ht="15.75" customHeight="1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</row>
    <row r="516" ht="15.75" customHeight="1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</row>
    <row r="517" ht="15.75" customHeight="1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</row>
    <row r="518" ht="15.75" customHeight="1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</row>
    <row r="519" ht="15.75" customHeight="1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</row>
    <row r="520" ht="15.75" customHeight="1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</row>
    <row r="521" ht="15.75" customHeight="1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</row>
    <row r="522" ht="15.75" customHeight="1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</row>
    <row r="523" ht="15.75" customHeight="1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</row>
    <row r="524" ht="15.75" customHeight="1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</row>
    <row r="525" ht="15.75" customHeight="1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</row>
    <row r="526" ht="15.75" customHeight="1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</row>
    <row r="527" ht="15.75" customHeight="1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</row>
    <row r="528" ht="15.75" customHeight="1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</row>
    <row r="529" ht="15.75" customHeight="1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</row>
    <row r="530" ht="15.75" customHeight="1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</row>
    <row r="531" ht="15.75" customHeight="1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</row>
    <row r="532" ht="15.75" customHeight="1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</row>
    <row r="533" ht="15.75" customHeight="1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</row>
    <row r="534" ht="15.75" customHeight="1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</row>
    <row r="535" ht="15.75" customHeight="1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</row>
    <row r="536" ht="15.75" customHeight="1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</row>
    <row r="537" ht="15.75" customHeight="1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</row>
    <row r="538" ht="15.75" customHeight="1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</row>
    <row r="539" ht="15.75" customHeight="1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</row>
    <row r="540" ht="15.75" customHeight="1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</row>
    <row r="541" ht="15.75" customHeight="1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</row>
    <row r="542" ht="15.75" customHeight="1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</row>
    <row r="543" ht="15.75" customHeight="1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</row>
    <row r="544" ht="15.75" customHeight="1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</row>
    <row r="545" ht="15.75" customHeight="1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</row>
    <row r="546" ht="15.75" customHeight="1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</row>
    <row r="547" ht="15.75" customHeight="1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</row>
    <row r="548" ht="15.75" customHeight="1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</row>
    <row r="549" ht="15.75" customHeight="1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</row>
    <row r="550" ht="15.75" customHeight="1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</row>
    <row r="551" ht="15.75" customHeight="1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</row>
    <row r="552" ht="15.75" customHeight="1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</row>
    <row r="553" ht="15.75" customHeight="1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</row>
    <row r="554" ht="15.75" customHeight="1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</row>
    <row r="555" ht="15.75" customHeight="1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</row>
    <row r="556" ht="15.75" customHeight="1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</row>
    <row r="557" ht="15.75" customHeight="1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</row>
    <row r="558" ht="15.75" customHeight="1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</row>
    <row r="559" ht="15.75" customHeight="1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</row>
    <row r="560" ht="15.75" customHeight="1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</row>
    <row r="561" ht="15.75" customHeight="1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</row>
    <row r="562" ht="15.75" customHeight="1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</row>
    <row r="563" ht="15.75" customHeight="1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</row>
    <row r="564" ht="15.75" customHeight="1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</row>
    <row r="565" ht="15.75" customHeight="1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</row>
    <row r="566" ht="15.75" customHeight="1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</row>
    <row r="567" ht="15.75" customHeight="1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</row>
    <row r="568" ht="15.75" customHeight="1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</row>
    <row r="569" ht="15.75" customHeight="1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</row>
    <row r="570" ht="15.75" customHeight="1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</row>
    <row r="571" ht="15.75" customHeight="1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</row>
    <row r="572" ht="15.75" customHeight="1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</row>
    <row r="573" ht="15.75" customHeight="1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</row>
    <row r="574" ht="15.75" customHeight="1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</row>
    <row r="575" ht="15.75" customHeight="1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</row>
    <row r="576" ht="15.75" customHeight="1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</row>
    <row r="577" ht="15.75" customHeight="1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</row>
    <row r="578" ht="15.75" customHeight="1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</row>
    <row r="579" ht="15.75" customHeight="1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</row>
    <row r="580" ht="15.75" customHeight="1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</row>
    <row r="581" ht="15.75" customHeight="1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</row>
    <row r="582" ht="15.75" customHeight="1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</row>
    <row r="583" ht="15.75" customHeight="1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</row>
    <row r="584" ht="15.75" customHeight="1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</row>
    <row r="585" ht="15.75" customHeight="1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</row>
    <row r="586" ht="15.75" customHeight="1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</row>
    <row r="587" ht="15.75" customHeight="1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</row>
    <row r="588" ht="15.75" customHeight="1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</row>
    <row r="589" ht="15.75" customHeight="1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</row>
    <row r="590" ht="15.75" customHeight="1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</row>
    <row r="591" ht="15.75" customHeight="1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</row>
    <row r="592" ht="15.75" customHeight="1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</row>
    <row r="593" ht="15.75" customHeight="1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</row>
    <row r="594" ht="15.75" customHeight="1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</row>
    <row r="595" ht="15.75" customHeight="1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</row>
    <row r="596" ht="15.75" customHeight="1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</row>
    <row r="597" ht="15.75" customHeight="1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</row>
    <row r="598" ht="15.75" customHeight="1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</row>
    <row r="599" ht="15.75" customHeight="1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</row>
    <row r="600" ht="15.75" customHeight="1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</row>
    <row r="601" ht="15.75" customHeight="1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</row>
    <row r="602" ht="15.75" customHeight="1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</row>
    <row r="603" ht="15.75" customHeight="1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</row>
    <row r="604" ht="15.75" customHeight="1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</row>
    <row r="605" ht="15.75" customHeight="1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</row>
    <row r="606" ht="15.75" customHeight="1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</row>
    <row r="607" ht="15.75" customHeight="1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</row>
    <row r="608" ht="15.75" customHeight="1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</row>
    <row r="609" ht="15.75" customHeight="1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</row>
    <row r="610" ht="15.75" customHeight="1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</row>
    <row r="611" ht="15.75" customHeight="1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</row>
    <row r="612" ht="15.75" customHeight="1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</row>
    <row r="613" ht="15.75" customHeight="1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</row>
    <row r="614" ht="15.75" customHeight="1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</row>
    <row r="615" ht="15.75" customHeight="1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</row>
    <row r="616" ht="15.75" customHeight="1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</row>
    <row r="617" ht="15.75" customHeight="1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</row>
    <row r="618" ht="15.75" customHeight="1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</row>
    <row r="619" ht="15.75" customHeight="1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</row>
    <row r="620" ht="15.75" customHeight="1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</row>
    <row r="621" ht="15.75" customHeight="1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</row>
    <row r="622" ht="15.75" customHeight="1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</row>
    <row r="623" ht="15.75" customHeight="1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</row>
    <row r="624" ht="15.75" customHeight="1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</row>
    <row r="625" ht="15.75" customHeight="1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</row>
    <row r="626" ht="15.75" customHeight="1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</row>
    <row r="627" ht="15.75" customHeight="1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</row>
    <row r="628" ht="15.75" customHeight="1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</row>
    <row r="629" ht="15.75" customHeight="1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</row>
    <row r="630" ht="15.75" customHeight="1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</row>
    <row r="631" ht="15.75" customHeight="1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</row>
    <row r="632" ht="15.75" customHeight="1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</row>
    <row r="633" ht="15.75" customHeight="1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</row>
    <row r="634" ht="15.75" customHeight="1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</row>
    <row r="635" ht="15.75" customHeight="1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</row>
    <row r="636" ht="15.75" customHeight="1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</row>
    <row r="637" ht="15.75" customHeight="1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</row>
    <row r="638" ht="15.75" customHeight="1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</row>
    <row r="639" ht="15.75" customHeight="1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</row>
    <row r="640" ht="15.75" customHeight="1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</row>
    <row r="641" ht="15.75" customHeight="1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</row>
    <row r="642" ht="15.75" customHeight="1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</row>
    <row r="643" ht="15.75" customHeight="1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</row>
    <row r="644" ht="15.75" customHeight="1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</row>
    <row r="645" ht="15.75" customHeight="1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</row>
    <row r="646" ht="15.75" customHeight="1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</row>
    <row r="647" ht="15.75" customHeight="1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</row>
    <row r="648" ht="15.75" customHeight="1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</row>
    <row r="649" ht="15.75" customHeight="1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</row>
    <row r="650" ht="15.75" customHeight="1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</row>
    <row r="651" ht="15.75" customHeight="1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</row>
    <row r="652" ht="15.75" customHeight="1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</row>
    <row r="653" ht="15.75" customHeight="1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</row>
    <row r="654" ht="15.75" customHeight="1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</row>
    <row r="655" ht="15.75" customHeight="1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</row>
    <row r="656" ht="15.75" customHeight="1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</row>
    <row r="657" ht="15.75" customHeight="1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</row>
    <row r="658" ht="15.75" customHeight="1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</row>
    <row r="659" ht="15.75" customHeight="1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</row>
    <row r="660" ht="15.75" customHeight="1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</row>
    <row r="661" ht="15.75" customHeight="1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</row>
    <row r="662" ht="15.75" customHeight="1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</row>
    <row r="663" ht="15.75" customHeight="1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</row>
    <row r="664" ht="15.75" customHeight="1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</row>
    <row r="665" ht="15.75" customHeight="1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</row>
    <row r="666" ht="15.75" customHeight="1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</row>
    <row r="667" ht="15.75" customHeight="1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</row>
    <row r="668" ht="15.75" customHeight="1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</row>
    <row r="669" ht="15.75" customHeight="1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</row>
    <row r="670" ht="15.75" customHeight="1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</row>
    <row r="671" ht="15.75" customHeight="1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</row>
    <row r="672" ht="15.75" customHeight="1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</row>
    <row r="673" ht="15.75" customHeight="1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</row>
    <row r="674" ht="15.75" customHeight="1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</row>
    <row r="675" ht="15.75" customHeight="1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</row>
    <row r="676" ht="15.75" customHeight="1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</row>
    <row r="677" ht="15.75" customHeight="1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</row>
    <row r="678" ht="15.75" customHeight="1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</row>
    <row r="679" ht="15.75" customHeight="1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</row>
    <row r="680" ht="15.75" customHeight="1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</row>
    <row r="681" ht="15.75" customHeight="1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</row>
    <row r="682" ht="15.75" customHeight="1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</row>
    <row r="683" ht="15.75" customHeight="1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</row>
    <row r="684" ht="15.75" customHeight="1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</row>
    <row r="685" ht="15.75" customHeight="1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</row>
    <row r="686" ht="15.75" customHeight="1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</row>
    <row r="687" ht="15.75" customHeight="1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</row>
    <row r="688" ht="15.75" customHeight="1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</row>
    <row r="689" ht="15.75" customHeight="1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</row>
    <row r="690" ht="15.75" customHeight="1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</row>
    <row r="691" ht="15.75" customHeight="1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</row>
    <row r="692" ht="15.75" customHeight="1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</row>
    <row r="693" ht="15.75" customHeight="1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</row>
    <row r="694" ht="15.75" customHeight="1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</row>
    <row r="695" ht="15.75" customHeight="1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</row>
    <row r="696" ht="15.75" customHeight="1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</row>
    <row r="697" ht="15.75" customHeight="1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</row>
    <row r="698" ht="15.75" customHeight="1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</row>
    <row r="699" ht="15.75" customHeight="1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</row>
    <row r="700" ht="15.75" customHeight="1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</row>
    <row r="701" ht="15.75" customHeight="1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</row>
    <row r="702" ht="15.75" customHeight="1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</row>
    <row r="703" ht="15.75" customHeight="1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</row>
    <row r="704" ht="15.75" customHeight="1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</row>
    <row r="705" ht="15.75" customHeight="1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</row>
    <row r="706" ht="15.75" customHeight="1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</row>
    <row r="707" ht="15.75" customHeight="1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</row>
    <row r="708" ht="15.75" customHeight="1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</row>
    <row r="709" ht="15.75" customHeight="1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</row>
    <row r="710" ht="15.75" customHeight="1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</row>
    <row r="711" ht="15.75" customHeight="1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</row>
    <row r="712" ht="15.75" customHeight="1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</row>
    <row r="713" ht="15.75" customHeight="1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</row>
    <row r="714" ht="15.75" customHeight="1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</row>
    <row r="715" ht="15.75" customHeight="1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</row>
    <row r="716" ht="15.75" customHeight="1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</row>
    <row r="717" ht="15.75" customHeight="1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</row>
    <row r="718" ht="15.75" customHeight="1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</row>
    <row r="719" ht="15.75" customHeight="1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</row>
    <row r="720" ht="15.75" customHeight="1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</row>
    <row r="721" ht="15.75" customHeight="1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</row>
    <row r="722" ht="15.75" customHeight="1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</row>
    <row r="723" ht="15.75" customHeight="1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</row>
    <row r="724" ht="15.75" customHeight="1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</row>
    <row r="725" ht="15.75" customHeight="1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</row>
    <row r="726" ht="15.75" customHeight="1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</row>
    <row r="727" ht="15.75" customHeight="1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</row>
    <row r="728" ht="15.75" customHeight="1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</row>
    <row r="729" ht="15.75" customHeight="1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</row>
    <row r="730" ht="15.75" customHeight="1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</row>
    <row r="731" ht="15.75" customHeight="1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</row>
    <row r="732" ht="15.75" customHeight="1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</row>
    <row r="733" ht="15.75" customHeight="1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</row>
    <row r="734" ht="15.75" customHeight="1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</row>
    <row r="735" ht="15.75" customHeight="1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</row>
    <row r="736" ht="15.75" customHeight="1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</row>
    <row r="737" ht="15.75" customHeight="1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</row>
    <row r="738" ht="15.75" customHeight="1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</row>
    <row r="739" ht="15.75" customHeight="1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</row>
    <row r="740" ht="15.75" customHeight="1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</row>
    <row r="741" ht="15.75" customHeight="1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</row>
    <row r="742" ht="15.75" customHeight="1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</row>
    <row r="743" ht="15.75" customHeight="1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</row>
    <row r="744" ht="15.75" customHeight="1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</row>
    <row r="745" ht="15.75" customHeight="1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</row>
    <row r="746" ht="15.75" customHeight="1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</row>
    <row r="747" ht="15.75" customHeight="1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</row>
    <row r="748" ht="15.75" customHeight="1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</row>
    <row r="749" ht="15.75" customHeight="1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</row>
    <row r="750" ht="15.75" customHeight="1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</row>
    <row r="751" ht="15.75" customHeight="1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</row>
    <row r="752" ht="15.75" customHeight="1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</row>
    <row r="753" ht="15.75" customHeight="1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</row>
    <row r="754" ht="15.75" customHeight="1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</row>
    <row r="755" ht="15.75" customHeight="1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</row>
    <row r="756" ht="15.75" customHeight="1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</row>
    <row r="757" ht="15.75" customHeight="1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</row>
    <row r="758" ht="15.75" customHeight="1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</row>
    <row r="759" ht="15.75" customHeight="1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</row>
    <row r="760" ht="15.75" customHeight="1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</row>
    <row r="761" ht="15.75" customHeight="1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</row>
    <row r="762" ht="15.75" customHeight="1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</row>
    <row r="763" ht="15.75" customHeight="1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</row>
    <row r="764" ht="15.75" customHeight="1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</row>
    <row r="765" ht="15.75" customHeight="1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</row>
    <row r="766" ht="15.75" customHeight="1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</row>
    <row r="767" ht="15.75" customHeight="1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</row>
    <row r="768" ht="15.75" customHeight="1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</row>
    <row r="769" ht="15.75" customHeight="1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</row>
    <row r="770" ht="15.75" customHeight="1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</row>
    <row r="771" ht="15.75" customHeight="1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</row>
    <row r="772" ht="15.75" customHeight="1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</row>
    <row r="773" ht="15.75" customHeight="1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</row>
    <row r="774" ht="15.75" customHeight="1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</row>
    <row r="775" ht="15.75" customHeight="1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</row>
    <row r="776" ht="15.75" customHeight="1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</row>
    <row r="777" ht="15.75" customHeight="1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</row>
    <row r="778" ht="15.75" customHeight="1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</row>
    <row r="779" ht="15.75" customHeight="1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</row>
    <row r="780" ht="15.75" customHeight="1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</row>
    <row r="781" ht="15.75" customHeight="1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</row>
    <row r="782" ht="15.75" customHeight="1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</row>
    <row r="783" ht="15.75" customHeight="1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</row>
    <row r="784" ht="15.75" customHeight="1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</row>
    <row r="785" ht="15.75" customHeight="1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</row>
    <row r="786" ht="15.75" customHeight="1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</row>
    <row r="787" ht="15.75" customHeight="1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</row>
    <row r="788" ht="15.75" customHeight="1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</row>
    <row r="789" ht="15.75" customHeight="1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</row>
    <row r="790" ht="15.75" customHeight="1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</row>
    <row r="791" ht="15.75" customHeight="1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</row>
    <row r="792" ht="15.75" customHeight="1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</row>
    <row r="793" ht="15.75" customHeight="1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</row>
    <row r="794" ht="15.75" customHeight="1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</row>
    <row r="795" ht="15.75" customHeight="1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</row>
    <row r="796" ht="15.75" customHeight="1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</row>
    <row r="797" ht="15.75" customHeight="1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</row>
    <row r="798" ht="15.75" customHeight="1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</row>
    <row r="799" ht="15.75" customHeight="1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</row>
    <row r="800" ht="15.75" customHeight="1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</row>
    <row r="801" ht="15.75" customHeight="1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</row>
    <row r="802" ht="15.75" customHeight="1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</row>
    <row r="803" ht="15.75" customHeight="1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</row>
    <row r="804" ht="15.75" customHeight="1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</row>
    <row r="805" ht="15.75" customHeight="1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</row>
    <row r="806" ht="15.75" customHeight="1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</row>
    <row r="807" ht="15.75" customHeight="1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</row>
    <row r="808" ht="15.75" customHeight="1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</row>
    <row r="809" ht="15.75" customHeight="1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</row>
    <row r="810" ht="15.75" customHeight="1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</row>
    <row r="811" ht="15.75" customHeight="1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</row>
    <row r="812" ht="15.75" customHeight="1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</row>
    <row r="813" ht="15.75" customHeight="1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</row>
    <row r="814" ht="15.75" customHeight="1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</row>
    <row r="815" ht="15.75" customHeight="1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</row>
    <row r="816" ht="15.75" customHeight="1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</row>
    <row r="817" ht="15.75" customHeight="1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</row>
    <row r="818" ht="15.75" customHeight="1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</row>
    <row r="819" ht="15.75" customHeight="1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</row>
    <row r="820" ht="15.75" customHeight="1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</row>
    <row r="821" ht="15.75" customHeight="1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</row>
    <row r="822" ht="15.75" customHeight="1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</row>
    <row r="823" ht="15.75" customHeight="1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</row>
    <row r="824" ht="15.75" customHeight="1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</row>
    <row r="825" ht="15.75" customHeight="1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</row>
    <row r="826" ht="15.75" customHeight="1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</row>
    <row r="827" ht="15.75" customHeight="1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</row>
    <row r="828" ht="15.75" customHeight="1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</row>
    <row r="829" ht="15.75" customHeight="1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</row>
    <row r="830" ht="15.75" customHeight="1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</row>
    <row r="831" ht="15.75" customHeight="1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</row>
    <row r="832" ht="15.75" customHeight="1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</row>
    <row r="833" ht="15.75" customHeight="1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</row>
    <row r="834" ht="15.75" customHeight="1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</row>
    <row r="835" ht="15.75" customHeight="1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</row>
    <row r="836" ht="15.75" customHeight="1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</row>
    <row r="837" ht="15.75" customHeight="1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</row>
    <row r="838" ht="15.75" customHeight="1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</row>
    <row r="839" ht="15.75" customHeight="1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</row>
    <row r="840" ht="15.75" customHeight="1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</row>
    <row r="841" ht="15.75" customHeight="1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</row>
    <row r="842" ht="15.75" customHeight="1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</row>
    <row r="843" ht="15.75" customHeight="1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</row>
    <row r="844" ht="15.75" customHeight="1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</row>
    <row r="845" ht="15.75" customHeight="1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</row>
    <row r="846" ht="15.75" customHeight="1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</row>
    <row r="847" ht="15.75" customHeight="1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</row>
    <row r="848" ht="15.75" customHeight="1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</row>
    <row r="849" ht="15.75" customHeight="1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</row>
    <row r="850" ht="15.75" customHeight="1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</row>
    <row r="851" ht="15.75" customHeight="1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</row>
    <row r="852" ht="15.75" customHeight="1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</row>
    <row r="853" ht="15.75" customHeight="1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</row>
    <row r="854" ht="15.75" customHeight="1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</row>
    <row r="855" ht="15.75" customHeight="1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</row>
    <row r="856" ht="15.75" customHeight="1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</row>
    <row r="857" ht="15.75" customHeight="1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</row>
    <row r="858" ht="15.75" customHeight="1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</row>
    <row r="859" ht="15.75" customHeight="1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</row>
    <row r="860" ht="15.75" customHeight="1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</row>
    <row r="861" ht="15.75" customHeight="1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</row>
    <row r="862" ht="15.75" customHeight="1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</row>
    <row r="863" ht="15.75" customHeight="1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</row>
    <row r="864" ht="15.75" customHeight="1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</row>
    <row r="865" ht="15.75" customHeight="1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</row>
    <row r="866" ht="15.75" customHeight="1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</row>
    <row r="867" ht="15.75" customHeight="1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</row>
    <row r="868" ht="15.75" customHeight="1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</row>
    <row r="869" ht="15.75" customHeight="1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</row>
    <row r="870" ht="15.75" customHeight="1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</row>
    <row r="871" ht="15.75" customHeight="1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</row>
    <row r="872" ht="15.75" customHeight="1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</row>
    <row r="873" ht="15.75" customHeight="1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</row>
    <row r="874" ht="15.75" customHeight="1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</row>
    <row r="875" ht="15.75" customHeight="1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</row>
    <row r="876" ht="15.75" customHeight="1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</row>
    <row r="877" ht="15.75" customHeight="1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</row>
    <row r="878" ht="15.75" customHeight="1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</row>
    <row r="879" ht="15.75" customHeight="1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</row>
    <row r="880" ht="15.75" customHeight="1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</row>
    <row r="881" ht="15.75" customHeight="1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</row>
    <row r="882" ht="15.75" customHeight="1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</row>
    <row r="883" ht="15.75" customHeight="1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</row>
    <row r="884" ht="15.75" customHeight="1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</row>
    <row r="885" ht="15.75" customHeight="1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</row>
    <row r="886" ht="15.75" customHeight="1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</row>
    <row r="887" ht="15.75" customHeight="1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</row>
    <row r="888" ht="15.75" customHeight="1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</row>
    <row r="889" ht="15.75" customHeight="1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</row>
    <row r="890" ht="15.75" customHeight="1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</row>
    <row r="891" ht="15.75" customHeight="1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</row>
    <row r="892" ht="15.75" customHeight="1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</row>
    <row r="893" ht="15.75" customHeight="1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</row>
    <row r="894" ht="15.75" customHeight="1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</row>
    <row r="895" ht="15.75" customHeight="1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</row>
    <row r="896" ht="15.75" customHeight="1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</row>
    <row r="897" ht="15.75" customHeight="1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</row>
    <row r="898" ht="15.75" customHeight="1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</row>
    <row r="899" ht="15.75" customHeight="1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</row>
    <row r="900" ht="15.75" customHeight="1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</row>
    <row r="901" ht="15.75" customHeight="1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</row>
    <row r="902" ht="15.75" customHeight="1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</row>
    <row r="903" ht="15.75" customHeight="1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</row>
    <row r="904" ht="15.75" customHeight="1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</row>
    <row r="905" ht="15.75" customHeight="1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</row>
    <row r="906" ht="15.75" customHeight="1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</row>
    <row r="907" ht="15.75" customHeight="1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</row>
    <row r="908" ht="15.75" customHeight="1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</row>
    <row r="909" ht="15.75" customHeight="1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</row>
    <row r="910" ht="15.75" customHeight="1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</row>
    <row r="911" ht="15.75" customHeight="1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</row>
    <row r="912" ht="15.75" customHeight="1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</row>
    <row r="913" ht="15.75" customHeight="1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</row>
    <row r="914" ht="15.75" customHeight="1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</row>
    <row r="915" ht="15.75" customHeight="1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</row>
    <row r="916" ht="15.75" customHeight="1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</row>
    <row r="917" ht="15.75" customHeight="1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</row>
    <row r="918" ht="15.75" customHeight="1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</row>
    <row r="919" ht="15.75" customHeight="1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</row>
    <row r="920" ht="15.75" customHeight="1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</row>
    <row r="921" ht="15.75" customHeight="1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</row>
    <row r="922" ht="15.75" customHeight="1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</row>
    <row r="923" ht="15.75" customHeight="1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</row>
    <row r="924" ht="15.75" customHeight="1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</row>
    <row r="925" ht="15.75" customHeight="1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</row>
    <row r="926" ht="15.75" customHeight="1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</row>
    <row r="927" ht="15.75" customHeight="1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</row>
    <row r="928" ht="15.75" customHeight="1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</row>
    <row r="929" ht="15.75" customHeight="1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</row>
    <row r="930" ht="15.75" customHeight="1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</row>
    <row r="931" ht="15.75" customHeight="1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</row>
    <row r="932" ht="15.75" customHeight="1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</row>
    <row r="933" ht="15.75" customHeight="1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</row>
    <row r="934" ht="15.75" customHeight="1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</row>
    <row r="935" ht="15.75" customHeight="1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</row>
    <row r="936" ht="15.75" customHeight="1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</row>
    <row r="937" ht="15.75" customHeight="1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</row>
    <row r="938" ht="15.75" customHeight="1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</row>
    <row r="939" ht="15.75" customHeight="1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</row>
    <row r="940" ht="15.75" customHeight="1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</row>
    <row r="941" ht="15.75" customHeight="1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</row>
    <row r="942" ht="15.75" customHeight="1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</row>
    <row r="943" ht="15.75" customHeight="1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</row>
    <row r="944" ht="15.75" customHeight="1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</row>
    <row r="945" ht="15.75" customHeight="1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</row>
    <row r="946" ht="15.75" customHeight="1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</row>
    <row r="947" ht="15.75" customHeight="1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</row>
    <row r="948" ht="15.75" customHeight="1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</row>
    <row r="949" ht="15.75" customHeight="1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</row>
    <row r="950" ht="15.75" customHeight="1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</row>
    <row r="951" ht="15.75" customHeight="1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</row>
    <row r="952" ht="15.75" customHeight="1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</row>
    <row r="953" ht="15.75" customHeight="1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</row>
    <row r="954" ht="15.75" customHeight="1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</row>
    <row r="955" ht="15.75" customHeight="1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</row>
    <row r="956" ht="15.75" customHeight="1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</row>
    <row r="957" ht="15.75" customHeight="1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</row>
    <row r="958" ht="15.75" customHeight="1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</row>
    <row r="959" ht="15.75" customHeight="1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</row>
    <row r="960" ht="15.75" customHeight="1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</row>
    <row r="961" ht="15.75" customHeight="1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</row>
    <row r="962" ht="15.75" customHeight="1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</row>
    <row r="963" ht="15.75" customHeight="1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</row>
    <row r="964" ht="15.75" customHeight="1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</row>
    <row r="965" ht="15.75" customHeight="1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</row>
    <row r="966" ht="15.75" customHeight="1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</row>
    <row r="967" ht="15.75" customHeight="1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</row>
    <row r="968" ht="15.75" customHeight="1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</row>
    <row r="969" ht="15.75" customHeight="1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</row>
    <row r="970" ht="15.75" customHeight="1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</row>
    <row r="971" ht="15.75" customHeight="1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</row>
    <row r="972" ht="15.75" customHeight="1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</row>
    <row r="973" ht="15.75" customHeight="1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</row>
    <row r="974" ht="15.75" customHeight="1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</row>
    <row r="975" ht="15.75" customHeight="1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</row>
    <row r="976" ht="15.75" customHeight="1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</row>
    <row r="977" ht="15.75" customHeight="1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</row>
    <row r="978" ht="15.75" customHeight="1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</row>
    <row r="979" ht="15.75" customHeight="1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</row>
    <row r="980" ht="15.75" customHeight="1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</row>
    <row r="981" ht="15.75" customHeight="1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</row>
    <row r="982" ht="15.75" customHeight="1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</row>
    <row r="983" ht="15.75" customHeight="1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</row>
    <row r="984" ht="15.75" customHeight="1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</row>
    <row r="985" ht="15.75" customHeight="1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</row>
    <row r="986" ht="15.75" customHeight="1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</row>
    <row r="987" ht="15.75" customHeight="1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</row>
    <row r="988" ht="15.75" customHeight="1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</row>
    <row r="989" ht="15.75" customHeight="1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</row>
    <row r="990" ht="15.75" customHeight="1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</row>
    <row r="991" ht="15.75" customHeight="1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</row>
    <row r="992" ht="15.75" customHeight="1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</row>
    <row r="993" ht="15.75" customHeight="1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</row>
    <row r="994" ht="15.75" customHeight="1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</row>
    <row r="995" ht="15.75" customHeight="1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</row>
    <row r="996" ht="15.75" customHeight="1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</row>
    <row r="997" ht="15.75" customHeight="1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</row>
    <row r="998" ht="15.75" customHeight="1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</row>
    <row r="999" ht="15.75" customHeight="1">
      <c r="A999" s="4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</row>
    <row r="1000" ht="15.75" customHeight="1">
      <c r="A1000" s="4"/>
      <c r="B1000" s="4"/>
      <c r="C1000" s="4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</row>
  </sheetData>
  <mergeCells count="8">
    <mergeCell ref="A1:I1"/>
    <mergeCell ref="K1:M1"/>
    <mergeCell ref="A18:I18"/>
    <mergeCell ref="K21:M21"/>
    <mergeCell ref="K22:M23"/>
    <mergeCell ref="A31:I31"/>
    <mergeCell ref="G32:I32"/>
    <mergeCell ref="A41:E41"/>
  </mergeCells>
  <conditionalFormatting sqref="E3:E17 G3:G17 I3:I17 E19:E29 G19:G29 I19:I29 E33:E40">
    <cfRule type="cellIs" dxfId="0" priority="1" operator="equal">
      <formula>"Khai Anh"</formula>
    </cfRule>
  </conditionalFormatting>
  <conditionalFormatting sqref="E3:E17 G3:G17 I3:I17 E19:E29 G19:G29 I19:I29 E33:E40">
    <cfRule type="cellIs" dxfId="1" priority="2" operator="equal">
      <formula>"Kim Bàng"</formula>
    </cfRule>
  </conditionalFormatting>
  <conditionalFormatting sqref="E3:E17 G3:G17 I3:I17 E19:E29 G19:G29 I19:I29 E33:E40">
    <cfRule type="cellIs" dxfId="2" priority="3" operator="equal">
      <formula>"Vưu Đức Phát"</formula>
    </cfRule>
  </conditionalFormatting>
  <conditionalFormatting sqref="E3:E17 G3:G17 I3:I17 E19:E29 G19:G29 I19:I29 E33:E40">
    <cfRule type="cellIs" dxfId="3" priority="4" operator="equal">
      <formula>"Phương Trang"</formula>
    </cfRule>
  </conditionalFormatting>
  <conditionalFormatting sqref="E3:E17 G3:G17 I3:I17 E19:E29 G19:G29 I19:I29 E33:E40">
    <cfRule type="cellIs" dxfId="4" priority="5" operator="equal">
      <formula>"Lúa Vàng"</formula>
    </cfRule>
  </conditionalFormatting>
  <conditionalFormatting sqref="E3:E17 G3:G17 I3:I17 E19:E29 G19:G29 I19:I29 E33:E40">
    <cfRule type="cellIs" dxfId="5" priority="6" operator="equal">
      <formula>"Hồng Nga"</formula>
    </cfRule>
  </conditionalFormatting>
  <conditionalFormatting sqref="E3:E17 G3:G17 I3:I17 E19:E29 G19:G29 I19:I29 E33:E40">
    <cfRule type="cellIs" dxfId="6" priority="7" operator="equal">
      <formula>"Thuận An"</formula>
    </cfRule>
  </conditionalFormatting>
  <conditionalFormatting sqref="E3:E17 G3:G17 I3:I17 E19:E29 G19:G29 I19:I29 E33:E40">
    <cfRule type="cellIs" dxfId="7" priority="8" operator="equal">
      <formula>"SIM"</formula>
    </cfRule>
  </conditionalFormatting>
  <conditionalFormatting sqref="E3:E17 G3:G17 I3:I17 E19:E29 G19:G29 I19:I29 E33:E40">
    <cfRule type="cellIs" dxfId="8" priority="9" operator="equal">
      <formula>"THẢO AN"</formula>
    </cfRule>
  </conditionalFormatting>
  <conditionalFormatting sqref="E3:E17 G3:G17 I3:I17 E19:E29 G19:G29 I19:I29 E33:E40">
    <cfRule type="cellIs" dxfId="9" priority="10" operator="equal">
      <formula>"Emivest"</formula>
    </cfRule>
  </conditionalFormatting>
  <conditionalFormatting sqref="E3:E17 G3:G17 I3:I17 E19:E29 G19:G29 I19:I29 E33:E40">
    <cfRule type="cellIs" dxfId="10" priority="11" operator="equal">
      <formula>"LTP"</formula>
    </cfRule>
  </conditionalFormatting>
  <conditionalFormatting sqref="E3:E17 G3:G17 I3:I17 E19:E29 G19:G29 I19:I29 E33:E40">
    <cfRule type="cellIs" dxfId="11" priority="12" operator="equal">
      <formula>"RICO"</formula>
    </cfRule>
  </conditionalFormatting>
  <conditionalFormatting sqref="E3:E17 G3:G17 I3:I17 E19:E29 G19:G29 I19:I29 E33:E40">
    <cfRule type="cellIs" dxfId="12" priority="13" operator="equal">
      <formula>"Nhất Thành"</formula>
    </cfRule>
  </conditionalFormatting>
  <conditionalFormatting sqref="E3:E17 G3:G17 I3:I17 E19:E29 G19:G29 I19:I29 E33:E40">
    <cfRule type="cellIs" dxfId="13" priority="14" operator="equal">
      <formula>"Hoàng Mạnh Thắng"</formula>
    </cfRule>
  </conditionalFormatting>
  <conditionalFormatting sqref="E3:E17 G3:G17 I3:I17 E19:E29 G19:G29 I19:I29 E33:E40">
    <cfRule type="cellIs" dxfId="14" priority="15" operator="equal">
      <formula>"TRANSIN"</formula>
    </cfRule>
  </conditionalFormatting>
  <conditionalFormatting sqref="E3:E17 G3:G17 I3:I17 E19:E29 G19:G29 I19:I29 E33:E40">
    <cfRule type="cellIs" dxfId="15" priority="16" operator="equal">
      <formula>"HDVL"</formula>
    </cfRule>
  </conditionalFormatting>
  <conditionalFormatting sqref="E3:E17 G3:G17 I3:I17 E19:E29 G19:G29 I19:I29 E33:E40">
    <cfRule type="cellIs" dxfId="16" priority="17" operator="equal">
      <formula>"TRỐNG LỊCH"</formula>
    </cfRule>
  </conditionalFormatting>
  <conditionalFormatting sqref="E3:E17 G3:G17 I3:I17 E19:E29 G19:G29 I19:I29 E33:E40">
    <cfRule type="cellIs" dxfId="0" priority="18" operator="equal">
      <formula>"CHUYỂN ĐIỂM"</formula>
    </cfRule>
  </conditionalFormatting>
  <conditionalFormatting sqref="E3:E17 G3:G17 I3:I17 E19:E29 G19:G29 I19:I29 E33:E40">
    <cfRule type="cellIs" dxfId="17" priority="19" operator="equal">
      <formula>"RỚT NHÀ MÁY"</formula>
    </cfRule>
  </conditionalFormatting>
  <conditionalFormatting sqref="E3:E17 G3:G17 I3:I17 E19:E29 G19:G29 I19:I29 E33:E40">
    <cfRule type="cellIs" dxfId="18" priority="20" operator="equal">
      <formula>"TÀI XẾ NGHỈ"</formula>
    </cfRule>
  </conditionalFormatting>
  <dataValidations>
    <dataValidation type="list" allowBlank="1" sqref="E3:E17 G3:G17 I3:I17 E19:E29 G19:G29 I19:I29 E33:E40">
      <formula1>'DANH MỤC'!$F$2:$F$22</formula1>
    </dataValidation>
    <dataValidation type="list" allowBlank="1" sqref="B33:B40">
      <formula1>'DANH MỤC'!$J$2:$J$16</formula1>
    </dataValidation>
    <dataValidation type="list" allowBlank="1" sqref="D3:D17 F3:F17 H3:H17 D19:D29 F19:F29 H19:H29 D33:D40">
      <formula1>'DANH MỤC'!$H$2:$H$9</formula1>
    </dataValidation>
  </dataValidations>
  <printOptions/>
  <pageMargins bottom="0.2" footer="0.0" header="0.0" left="0.2" right="0.2" top="0.2"/>
  <pageSetup orientation="landscape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showGridLines="0" workbookViewId="0">
      <pane ySplit="2.0" topLeftCell="A3" activePane="bottomLeft" state="frozen"/>
      <selection activeCell="B4" sqref="B4" pane="bottomLeft"/>
    </sheetView>
  </sheetViews>
  <sheetFormatPr customHeight="1" defaultColWidth="14.43" defaultRowHeight="15.0"/>
  <cols>
    <col customWidth="1" min="1" max="1" width="4.43"/>
    <col customWidth="1" min="2" max="2" width="12.0"/>
    <col customWidth="1" min="3" max="3" width="41.29"/>
    <col customWidth="1" min="4" max="4" width="11.71"/>
    <col customWidth="1" min="5" max="5" width="19.57"/>
    <col customWidth="1" min="6" max="6" width="9.0"/>
    <col customWidth="1" min="7" max="7" width="13.0"/>
    <col customWidth="1" min="8" max="9" width="0.43"/>
    <col customWidth="1" min="10" max="10" width="2.0"/>
    <col customWidth="1" min="11" max="11" width="18.0"/>
    <col customWidth="1" min="12" max="12" width="7.0"/>
    <col customWidth="1" min="13" max="13" width="6.0"/>
    <col customWidth="1" hidden="1" min="14" max="14" width="13.0"/>
    <col customWidth="1" min="15" max="15" width="13.0"/>
    <col customWidth="1" min="16" max="16" width="6.0"/>
    <col customWidth="1" min="17" max="26" width="8.71"/>
  </cols>
  <sheetData>
    <row r="1" ht="25.5" customHeight="1">
      <c r="A1" s="1" t="s">
        <v>161</v>
      </c>
      <c r="B1" s="2"/>
      <c r="C1" s="2"/>
      <c r="D1" s="2"/>
      <c r="E1" s="2"/>
      <c r="F1" s="2"/>
      <c r="G1" s="2"/>
      <c r="H1" s="2"/>
      <c r="I1" s="3"/>
      <c r="J1" s="4"/>
      <c r="K1" s="5" t="s">
        <v>3</v>
      </c>
      <c r="L1" s="2"/>
      <c r="M1" s="3"/>
      <c r="N1" s="4"/>
      <c r="O1" s="6" t="s">
        <v>4</v>
      </c>
      <c r="P1" s="6" t="s">
        <v>5</v>
      </c>
      <c r="Q1" s="7"/>
      <c r="R1" s="4"/>
      <c r="S1" s="4"/>
      <c r="T1" s="4"/>
      <c r="U1" s="4"/>
      <c r="V1" s="4"/>
      <c r="W1" s="4"/>
      <c r="X1" s="4"/>
      <c r="Y1" s="4"/>
      <c r="Z1" s="4"/>
    </row>
    <row r="2" ht="18.0" customHeight="1">
      <c r="A2" s="8" t="s">
        <v>6</v>
      </c>
      <c r="B2" s="8" t="s">
        <v>7</v>
      </c>
      <c r="C2" s="8" t="s">
        <v>8</v>
      </c>
      <c r="D2" s="8" t="s">
        <v>9</v>
      </c>
      <c r="E2" s="8" t="s">
        <v>10</v>
      </c>
      <c r="F2" s="8" t="s">
        <v>11</v>
      </c>
      <c r="G2" s="8" t="s">
        <v>12</v>
      </c>
      <c r="H2" s="8" t="s">
        <v>13</v>
      </c>
      <c r="I2" s="8" t="s">
        <v>14</v>
      </c>
      <c r="J2" s="4"/>
      <c r="K2" s="9" t="s">
        <v>15</v>
      </c>
      <c r="L2" s="9" t="s">
        <v>16</v>
      </c>
      <c r="M2" s="9" t="s">
        <v>17</v>
      </c>
      <c r="N2" s="4"/>
      <c r="O2" s="10" t="s">
        <v>18</v>
      </c>
      <c r="P2" s="10">
        <f>SUM(L3:L18)</f>
        <v>14</v>
      </c>
      <c r="Q2" s="11"/>
      <c r="R2" s="4"/>
      <c r="S2" s="4"/>
      <c r="T2" s="4"/>
      <c r="U2" s="4"/>
      <c r="V2" s="4"/>
      <c r="W2" s="4"/>
      <c r="X2" s="4"/>
      <c r="Y2" s="4"/>
      <c r="Z2" s="4"/>
    </row>
    <row r="3" ht="35.25" customHeight="1">
      <c r="A3" s="12">
        <v>1.0</v>
      </c>
      <c r="B3" s="88" t="s">
        <v>19</v>
      </c>
      <c r="C3" s="24" t="s">
        <v>133</v>
      </c>
      <c r="D3" s="15" t="s">
        <v>38</v>
      </c>
      <c r="E3" s="34" t="s">
        <v>25</v>
      </c>
      <c r="F3" s="14"/>
      <c r="G3" s="13"/>
      <c r="H3" s="14"/>
      <c r="I3" s="13"/>
      <c r="J3" s="4"/>
      <c r="K3" s="16" t="s">
        <v>25</v>
      </c>
      <c r="L3" s="13">
        <f t="shared" ref="L3:L19" si="1">COUNTIF($E$3:$E$17,K3)+COUNTIF($G$3:$G$17,K3)+COUNTIF($I$3:$I$17,K3)+COUNTIF($E$19:$E$29,K3)+COUNTIF($G$19:$G$29,K3)+COUNTIF($I$19:$I$29,K3)</f>
        <v>8</v>
      </c>
      <c r="M3" s="17">
        <f t="shared" ref="M3:M19" si="2">IF($K$22=0,"",L3/$K$22)</f>
        <v>0.5714285714</v>
      </c>
      <c r="N3" s="18">
        <f t="array" ref="N3">IF(SUMPRODUCT(COUNTIF(E3,'DANH MỤC'!$B$2:$B$17))+SUMPRODUCT(COUNTIF(G3,'DANH MỤC'!$B$2:$B$17))+SUMPRODUCT(COUNTIF(I3,'DANH MỤC'!$B$2:$B$17))&gt;=1,1,0)</f>
        <v>1</v>
      </c>
      <c r="O3" s="10" t="s">
        <v>26</v>
      </c>
      <c r="P3" s="10">
        <f>COUNTIF($E$3:$E$17,"TRỐNG LỊCH")+COUNTIF($G$3:$G$17,"TRỐNG LỊCH")+COUNTIF($I$3:$I$17,"TRỐNG LỊCH")+COUNTIF($E$19:$E$29,"TRỐNG LỊCH")+COUNTIF($G$19:$G$29,"TRỐNG LỊCH")+COUNTIF($I$19:$I$29,"TRỐNG LỊCH")</f>
        <v>0</v>
      </c>
      <c r="Q3" s="11"/>
      <c r="R3" s="4"/>
      <c r="S3" s="4"/>
      <c r="T3" s="4"/>
      <c r="U3" s="4"/>
      <c r="V3" s="4"/>
      <c r="W3" s="4"/>
      <c r="X3" s="4"/>
      <c r="Y3" s="4"/>
      <c r="Z3" s="4"/>
    </row>
    <row r="4" ht="35.25" customHeight="1">
      <c r="A4" s="19">
        <v>2.0</v>
      </c>
      <c r="B4" s="20" t="s">
        <v>27</v>
      </c>
      <c r="C4" s="19"/>
      <c r="D4" s="14"/>
      <c r="E4" s="48" t="s">
        <v>40</v>
      </c>
      <c r="F4" s="14"/>
      <c r="G4" s="20"/>
      <c r="H4" s="14"/>
      <c r="I4" s="20"/>
      <c r="J4" s="4"/>
      <c r="K4" s="22" t="s">
        <v>31</v>
      </c>
      <c r="L4" s="20">
        <f t="shared" si="1"/>
        <v>0</v>
      </c>
      <c r="M4" s="23">
        <f t="shared" si="2"/>
        <v>0</v>
      </c>
      <c r="N4" s="18">
        <f t="array" ref="N4">IF(SUMPRODUCT(COUNTIF(E4,'DANH MỤC'!$B$2:$B$17))+SUMPRODUCT(COUNTIF(G4,'DANH MỤC'!$B$2:$B$17))+SUMPRODUCT(COUNTIF(I4,'DANH MỤC'!$B$2:$B$17))&gt;=1,1,0)</f>
        <v>0</v>
      </c>
      <c r="O4" s="10" t="s">
        <v>34</v>
      </c>
      <c r="P4" s="10">
        <f>COUNTIF($E$3:$E$17,"CHUYỂN ĐIỂM")+COUNTIF($G$3:$G$17,"CHUYỂN ĐIỂM")+COUNTIF($I$3:$I$17,"CHUYỂN ĐIỂM")+COUNTIF($E$19:$E$29,"CHUYỂN ĐIỂM")+COUNTIF($G$19:$G$29,"CHUYỂN ĐIỂM")+COUNTIF($I$19:$I$29,"CHUYỂN ĐIỂM")</f>
        <v>0</v>
      </c>
      <c r="Q4" s="11"/>
      <c r="R4" s="4"/>
      <c r="S4" s="4"/>
      <c r="T4" s="4"/>
      <c r="U4" s="4"/>
      <c r="V4" s="4"/>
      <c r="W4" s="4"/>
      <c r="X4" s="4"/>
      <c r="Y4" s="4"/>
      <c r="Z4" s="4"/>
    </row>
    <row r="5" ht="35.25" customHeight="1">
      <c r="A5" s="12">
        <v>3.0</v>
      </c>
      <c r="B5" s="88" t="s">
        <v>35</v>
      </c>
      <c r="C5" s="24" t="s">
        <v>163</v>
      </c>
      <c r="D5" s="15" t="s">
        <v>33</v>
      </c>
      <c r="E5" s="48" t="s">
        <v>30</v>
      </c>
      <c r="F5" s="14"/>
      <c r="G5" s="13"/>
      <c r="H5" s="14"/>
      <c r="I5" s="13"/>
      <c r="J5" s="4"/>
      <c r="K5" s="16" t="s">
        <v>39</v>
      </c>
      <c r="L5" s="13">
        <f t="shared" si="1"/>
        <v>0</v>
      </c>
      <c r="M5" s="17">
        <f t="shared" si="2"/>
        <v>0</v>
      </c>
      <c r="N5" s="18">
        <f t="array" ref="N5">IF(SUMPRODUCT(COUNTIF(E5,'DANH MỤC'!$B$2:$B$17))+SUMPRODUCT(COUNTIF(G5,'DANH MỤC'!$B$2:$B$17))+SUMPRODUCT(COUNTIF(I5,'DANH MỤC'!$B$2:$B$17))&gt;=1,1,0)</f>
        <v>1</v>
      </c>
      <c r="O5" s="10" t="s">
        <v>40</v>
      </c>
      <c r="P5" s="10">
        <f>COUNTIF($E$3:$E$17,"RỚT NHÀ MÁY")+COUNTIF($G$3:$G$17,"RỚT NHÀ MÁY")+COUNTIF($I$3:$I$17,"RỚT NHÀ MÁY")+COUNTIF($E$19:$E$29,"RỚT NHÀ MÁY")+COUNTIF($G$19:$G$29,"RỚT NHÀ MÁY")+COUNTIF($I$19:$I$29,"RỚT NHÀ MÁY")</f>
        <v>5</v>
      </c>
      <c r="Q5" s="11"/>
      <c r="R5" s="4"/>
      <c r="S5" s="4"/>
      <c r="T5" s="4"/>
      <c r="U5" s="4"/>
      <c r="V5" s="4"/>
      <c r="W5" s="4"/>
      <c r="X5" s="4"/>
      <c r="Y5" s="4"/>
      <c r="Z5" s="4"/>
    </row>
    <row r="6" ht="35.25" customHeight="1">
      <c r="A6" s="19">
        <v>4.0</v>
      </c>
      <c r="B6" s="88" t="s">
        <v>41</v>
      </c>
      <c r="C6" s="89" t="s">
        <v>164</v>
      </c>
      <c r="D6" s="15" t="s">
        <v>46</v>
      </c>
      <c r="E6" s="34" t="s">
        <v>25</v>
      </c>
      <c r="F6" s="14"/>
      <c r="G6" s="20"/>
      <c r="H6" s="14"/>
      <c r="I6" s="20"/>
      <c r="J6" s="4"/>
      <c r="K6" s="22" t="s">
        <v>42</v>
      </c>
      <c r="L6" s="20">
        <f t="shared" si="1"/>
        <v>0</v>
      </c>
      <c r="M6" s="23">
        <f t="shared" si="2"/>
        <v>0</v>
      </c>
      <c r="N6" s="18">
        <f t="array" ref="N6">IF(SUMPRODUCT(COUNTIF(E6,'DANH MỤC'!$B$2:$B$17))+SUMPRODUCT(COUNTIF(G6,'DANH MỤC'!$B$2:$B$17))+SUMPRODUCT(COUNTIF(I6,'DANH MỤC'!$B$2:$B$17))&gt;=1,1,0)</f>
        <v>1</v>
      </c>
      <c r="O6" s="10" t="s">
        <v>43</v>
      </c>
      <c r="P6" s="10">
        <f>COUNTIF($E$3:$E$17,"TÀI XẾ NGHỈ")+COUNTIF($G$3:$G$17,"TÀI XẾ NGHỈ")+COUNTIF($I$3:$I$17,"TÀI XẾ NGHỈ")+COUNTIF($E$19:$E$29,"TÀI XẾ NGHỈ")+COUNTIF($G$19:$G$29,"TÀI XẾ NGHỈ")+COUNTIF($I$19:$I$29,"TÀI XẾ NGHỈ")</f>
        <v>3</v>
      </c>
      <c r="Q6" s="11"/>
      <c r="R6" s="4"/>
      <c r="S6" s="4"/>
      <c r="T6" s="4"/>
      <c r="U6" s="4"/>
      <c r="V6" s="4"/>
      <c r="W6" s="4"/>
      <c r="X6" s="4"/>
      <c r="Y6" s="4"/>
      <c r="Z6" s="4"/>
    </row>
    <row r="7" ht="35.25" customHeight="1">
      <c r="A7" s="12">
        <v>5.0</v>
      </c>
      <c r="B7" s="13" t="s">
        <v>44</v>
      </c>
      <c r="C7" s="12"/>
      <c r="D7" s="14"/>
      <c r="E7" s="34" t="s">
        <v>43</v>
      </c>
      <c r="F7" s="14"/>
      <c r="G7" s="13"/>
      <c r="H7" s="14"/>
      <c r="I7" s="13"/>
      <c r="J7" s="4"/>
      <c r="K7" s="16" t="s">
        <v>23</v>
      </c>
      <c r="L7" s="13">
        <f t="shared" si="1"/>
        <v>0</v>
      </c>
      <c r="M7" s="17">
        <f t="shared" si="2"/>
        <v>0</v>
      </c>
      <c r="N7" s="18">
        <f t="array" ref="N7">IF(SUMPRODUCT(COUNTIF(E7,'DANH MỤC'!$B$2:$B$17))+SUMPRODUCT(COUNTIF(G7,'DANH MỤC'!$B$2:$B$17))+SUMPRODUCT(COUNTIF(I7,'DANH MỤC'!$B$2:$B$17))&gt;=1,1,0)</f>
        <v>0</v>
      </c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 ht="35.25" customHeight="1">
      <c r="A8" s="19">
        <v>6.0</v>
      </c>
      <c r="B8" s="20" t="s">
        <v>48</v>
      </c>
      <c r="C8" s="19"/>
      <c r="D8" s="14"/>
      <c r="E8" s="48" t="s">
        <v>43</v>
      </c>
      <c r="F8" s="14"/>
      <c r="G8" s="20"/>
      <c r="H8" s="14"/>
      <c r="I8" s="20"/>
      <c r="J8" s="4"/>
      <c r="K8" s="22" t="s">
        <v>51</v>
      </c>
      <c r="L8" s="20">
        <f t="shared" si="1"/>
        <v>0</v>
      </c>
      <c r="M8" s="23">
        <f t="shared" si="2"/>
        <v>0</v>
      </c>
      <c r="N8" s="18">
        <f t="array" ref="N8">IF(SUMPRODUCT(COUNTIF(E8,'DANH MỤC'!$B$2:$B$17))+SUMPRODUCT(COUNTIF(G8,'DANH MỤC'!$B$2:$B$17))+SUMPRODUCT(COUNTIF(I8,'DANH MỤC'!$B$2:$B$17))&gt;=1,1,0)</f>
        <v>0</v>
      </c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 ht="35.25" customHeight="1">
      <c r="A9" s="12">
        <v>7.0</v>
      </c>
      <c r="B9" s="13" t="s">
        <v>68</v>
      </c>
      <c r="C9" s="12"/>
      <c r="D9" s="14"/>
      <c r="E9" s="34" t="s">
        <v>43</v>
      </c>
      <c r="F9" s="14"/>
      <c r="G9" s="13"/>
      <c r="H9" s="14"/>
      <c r="I9" s="13"/>
      <c r="J9" s="4"/>
      <c r="K9" s="16" t="s">
        <v>47</v>
      </c>
      <c r="L9" s="13">
        <f t="shared" si="1"/>
        <v>1</v>
      </c>
      <c r="M9" s="17">
        <f t="shared" si="2"/>
        <v>0.07142857143</v>
      </c>
      <c r="N9" s="18">
        <f t="array" ref="N9">IF(SUMPRODUCT(COUNTIF(E9,'DANH MỤC'!$B$2:$B$17))+SUMPRODUCT(COUNTIF(G9,'DANH MỤC'!$B$2:$B$17))+SUMPRODUCT(COUNTIF(I9,'DANH MỤC'!$B$2:$B$17))&gt;=1,1,0)</f>
        <v>0</v>
      </c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 ht="35.25" customHeight="1">
      <c r="A10" s="19">
        <v>8.0</v>
      </c>
      <c r="B10" s="20" t="s">
        <v>70</v>
      </c>
      <c r="C10" s="21" t="s">
        <v>104</v>
      </c>
      <c r="D10" s="15" t="s">
        <v>38</v>
      </c>
      <c r="E10" s="48" t="s">
        <v>25</v>
      </c>
      <c r="F10" s="14"/>
      <c r="G10" s="20"/>
      <c r="H10" s="14"/>
      <c r="I10" s="20"/>
      <c r="J10" s="4"/>
      <c r="K10" s="22" t="s">
        <v>58</v>
      </c>
      <c r="L10" s="20">
        <f t="shared" si="1"/>
        <v>0</v>
      </c>
      <c r="M10" s="23">
        <f t="shared" si="2"/>
        <v>0</v>
      </c>
      <c r="N10" s="18">
        <f t="array" ref="N10">IF(SUMPRODUCT(COUNTIF(E10,'DANH MỤC'!$B$2:$B$17))+SUMPRODUCT(COUNTIF(G10,'DANH MỤC'!$B$2:$B$17))+SUMPRODUCT(COUNTIF(I10,'DANH MỤC'!$B$2:$B$17))&gt;=1,1,0)</f>
        <v>1</v>
      </c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 ht="35.25" customHeight="1">
      <c r="A11" s="12">
        <v>9.0</v>
      </c>
      <c r="B11" s="88" t="s">
        <v>71</v>
      </c>
      <c r="C11" s="24" t="s">
        <v>146</v>
      </c>
      <c r="D11" s="15" t="s">
        <v>38</v>
      </c>
      <c r="E11" s="48" t="s">
        <v>25</v>
      </c>
      <c r="F11" s="14"/>
      <c r="G11" s="13"/>
      <c r="H11" s="14"/>
      <c r="I11" s="13"/>
      <c r="J11" s="4"/>
      <c r="K11" s="16" t="s">
        <v>59</v>
      </c>
      <c r="L11" s="13">
        <f t="shared" si="1"/>
        <v>0</v>
      </c>
      <c r="M11" s="17">
        <f t="shared" si="2"/>
        <v>0</v>
      </c>
      <c r="N11" s="18">
        <f t="array" ref="N11">IF(SUMPRODUCT(COUNTIF(E11,'DANH MỤC'!$B$2:$B$17))+SUMPRODUCT(COUNTIF(G11,'DANH MỤC'!$B$2:$B$17))+SUMPRODUCT(COUNTIF(I11,'DANH MỤC'!$B$2:$B$17))&gt;=1,1,0)</f>
        <v>1</v>
      </c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 ht="35.25" customHeight="1">
      <c r="A12" s="19">
        <v>10.0</v>
      </c>
      <c r="B12" s="20" t="s">
        <v>74</v>
      </c>
      <c r="C12" s="21" t="s">
        <v>170</v>
      </c>
      <c r="D12" s="15" t="s">
        <v>22</v>
      </c>
      <c r="E12" s="48" t="s">
        <v>60</v>
      </c>
      <c r="F12" s="14"/>
      <c r="G12" s="20"/>
      <c r="H12" s="14"/>
      <c r="I12" s="20"/>
      <c r="J12" s="4"/>
      <c r="K12" s="22" t="s">
        <v>60</v>
      </c>
      <c r="L12" s="20">
        <f t="shared" si="1"/>
        <v>3</v>
      </c>
      <c r="M12" s="23">
        <f t="shared" si="2"/>
        <v>0.2142857143</v>
      </c>
      <c r="N12" s="18">
        <f t="array" ref="N12">IF(SUMPRODUCT(COUNTIF(E12,'DANH MỤC'!$B$2:$B$17))+SUMPRODUCT(COUNTIF(G12,'DANH MỤC'!$B$2:$B$17))+SUMPRODUCT(COUNTIF(I12,'DANH MỤC'!$B$2:$B$17))&gt;=1,1,0)</f>
        <v>1</v>
      </c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 ht="35.25" customHeight="1">
      <c r="A13" s="12">
        <v>11.0</v>
      </c>
      <c r="B13" s="88" t="s">
        <v>76</v>
      </c>
      <c r="C13" s="24"/>
      <c r="D13" s="15"/>
      <c r="E13" s="34"/>
      <c r="F13" s="14"/>
      <c r="G13" s="13"/>
      <c r="H13" s="14"/>
      <c r="I13" s="13"/>
      <c r="J13" s="4"/>
      <c r="K13" s="16" t="s">
        <v>61</v>
      </c>
      <c r="L13" s="13">
        <f t="shared" si="1"/>
        <v>0</v>
      </c>
      <c r="M13" s="17">
        <f t="shared" si="2"/>
        <v>0</v>
      </c>
      <c r="N13" s="18">
        <f t="array" ref="N13">IF(SUMPRODUCT(COUNTIF(E13,'DANH MỤC'!$B$2:$B$17))+SUMPRODUCT(COUNTIF(G13,'DANH MỤC'!$B$2:$B$17))+SUMPRODUCT(COUNTIF(I13,'DANH MỤC'!$B$2:$B$17))&gt;=1,1,0)</f>
        <v>0</v>
      </c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 ht="35.25" customHeight="1">
      <c r="A14" s="19">
        <v>12.0</v>
      </c>
      <c r="B14" s="88" t="s">
        <v>78</v>
      </c>
      <c r="C14" s="21" t="s">
        <v>158</v>
      </c>
      <c r="D14" s="15" t="s">
        <v>33</v>
      </c>
      <c r="E14" s="48" t="s">
        <v>30</v>
      </c>
      <c r="F14" s="14"/>
      <c r="G14" s="20"/>
      <c r="H14" s="14"/>
      <c r="I14" s="20"/>
      <c r="J14" s="4"/>
      <c r="K14" s="22" t="s">
        <v>62</v>
      </c>
      <c r="L14" s="20">
        <f t="shared" si="1"/>
        <v>0</v>
      </c>
      <c r="M14" s="23">
        <f t="shared" si="2"/>
        <v>0</v>
      </c>
      <c r="N14" s="18">
        <f t="array" ref="N14">IF(SUMPRODUCT(COUNTIF(E14,'DANH MỤC'!$B$2:$B$17))+SUMPRODUCT(COUNTIF(G14,'DANH MỤC'!$B$2:$B$17))+SUMPRODUCT(COUNTIF(I14,'DANH MỤC'!$B$2:$B$17))&gt;=1,1,0)</f>
        <v>1</v>
      </c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 ht="35.25" customHeight="1">
      <c r="A15" s="12">
        <v>13.0</v>
      </c>
      <c r="B15" s="88" t="s">
        <v>80</v>
      </c>
      <c r="C15" s="89" t="s">
        <v>164</v>
      </c>
      <c r="D15" s="15" t="s">
        <v>46</v>
      </c>
      <c r="E15" s="34" t="s">
        <v>25</v>
      </c>
      <c r="F15" s="14"/>
      <c r="G15" s="13"/>
      <c r="H15" s="14"/>
      <c r="I15" s="13"/>
      <c r="J15" s="4"/>
      <c r="K15" s="16" t="s">
        <v>63</v>
      </c>
      <c r="L15" s="13">
        <f t="shared" si="1"/>
        <v>0</v>
      </c>
      <c r="M15" s="17">
        <f t="shared" si="2"/>
        <v>0</v>
      </c>
      <c r="N15" s="18">
        <f t="array" ref="N15">IF(SUMPRODUCT(COUNTIF(E15,'DANH MỤC'!$B$2:$B$17))+SUMPRODUCT(COUNTIF(G15,'DANH MỤC'!$B$2:$B$17))+SUMPRODUCT(COUNTIF(I15,'DANH MỤC'!$B$2:$B$17))&gt;=1,1,0)</f>
        <v>1</v>
      </c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 ht="35.25" customHeight="1">
      <c r="A16" s="19">
        <v>14.0</v>
      </c>
      <c r="B16" s="20" t="s">
        <v>83</v>
      </c>
      <c r="C16" s="21"/>
      <c r="D16" s="15"/>
      <c r="E16" s="48" t="s">
        <v>40</v>
      </c>
      <c r="F16" s="14"/>
      <c r="G16" s="20"/>
      <c r="H16" s="14"/>
      <c r="I16" s="20"/>
      <c r="J16" s="4"/>
      <c r="K16" s="22" t="s">
        <v>30</v>
      </c>
      <c r="L16" s="20">
        <f t="shared" si="1"/>
        <v>2</v>
      </c>
      <c r="M16" s="23">
        <f t="shared" si="2"/>
        <v>0.1428571429</v>
      </c>
      <c r="N16" s="18">
        <f t="array" ref="N16">IF(SUMPRODUCT(COUNTIF(E16,'DANH MỤC'!$B$2:$B$17))+SUMPRODUCT(COUNTIF(G16,'DANH MỤC'!$B$2:$B$17))+SUMPRODUCT(COUNTIF(I16,'DANH MỤC'!$B$2:$B$17))&gt;=1,1,0)</f>
        <v>0</v>
      </c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 ht="35.25" customHeight="1">
      <c r="A17" s="12">
        <v>15.0</v>
      </c>
      <c r="B17" s="88" t="s">
        <v>85</v>
      </c>
      <c r="C17" s="89" t="s">
        <v>176</v>
      </c>
      <c r="D17" s="14"/>
      <c r="E17" s="48" t="s">
        <v>47</v>
      </c>
      <c r="F17" s="14"/>
      <c r="G17" s="13"/>
      <c r="H17" s="14"/>
      <c r="I17" s="13"/>
      <c r="J17" s="4"/>
      <c r="K17" s="16" t="s">
        <v>64</v>
      </c>
      <c r="L17" s="13">
        <f t="shared" si="1"/>
        <v>0</v>
      </c>
      <c r="M17" s="17">
        <f t="shared" si="2"/>
        <v>0</v>
      </c>
      <c r="N17" s="18">
        <f t="array" ref="N17">IF(SUMPRODUCT(COUNTIF(E17,'DANH MỤC'!$B$2:$B$17))+SUMPRODUCT(COUNTIF(G17,'DANH MỤC'!$B$2:$B$17))+SUMPRODUCT(COUNTIF(I17,'DANH MỤC'!$B$2:$B$17))&gt;=1,1,0)</f>
        <v>1</v>
      </c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 ht="35.25" customHeight="1">
      <c r="A18" s="47" t="s">
        <v>177</v>
      </c>
      <c r="B18" s="2"/>
      <c r="C18" s="2"/>
      <c r="D18" s="2"/>
      <c r="E18" s="2"/>
      <c r="F18" s="2"/>
      <c r="G18" s="2"/>
      <c r="H18" s="2"/>
      <c r="I18" s="3"/>
      <c r="J18" s="4"/>
      <c r="K18" s="22" t="s">
        <v>24</v>
      </c>
      <c r="L18" s="20">
        <f t="shared" si="1"/>
        <v>0</v>
      </c>
      <c r="M18" s="23">
        <f t="shared" si="2"/>
        <v>0</v>
      </c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 ht="35.25" customHeight="1">
      <c r="A19" s="12">
        <v>1.0</v>
      </c>
      <c r="B19" s="13" t="s">
        <v>87</v>
      </c>
      <c r="C19" s="24" t="s">
        <v>175</v>
      </c>
      <c r="D19" s="15" t="s">
        <v>22</v>
      </c>
      <c r="E19" s="34" t="s">
        <v>60</v>
      </c>
      <c r="F19" s="14"/>
      <c r="G19" s="13"/>
      <c r="H19" s="14"/>
      <c r="I19" s="13"/>
      <c r="J19" s="4"/>
      <c r="K19" s="16" t="s">
        <v>89</v>
      </c>
      <c r="L19" s="13">
        <f t="shared" si="1"/>
        <v>0</v>
      </c>
      <c r="M19" s="17">
        <f t="shared" si="2"/>
        <v>0</v>
      </c>
      <c r="N19" s="18">
        <f t="array" ref="N19">IF(SUMPRODUCT(COUNTIF(E19,'DANH MỤC'!$B$2:$B$17))+SUMPRODUCT(COUNTIF(G19,'DANH MỤC'!$B$2:$B$17))+SUMPRODUCT(COUNTIF(I19,'DANH MỤC'!$B$2:$B$17))&gt;=1,1,0)</f>
        <v>1</v>
      </c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 ht="35.25" customHeight="1">
      <c r="A20" s="19">
        <v>2.0</v>
      </c>
      <c r="B20" s="20" t="s">
        <v>94</v>
      </c>
      <c r="C20" s="19"/>
      <c r="D20" s="14"/>
      <c r="E20" s="48"/>
      <c r="F20" s="14"/>
      <c r="G20" s="20"/>
      <c r="H20" s="14"/>
      <c r="I20" s="20"/>
      <c r="J20" s="4"/>
      <c r="K20" s="4"/>
      <c r="L20" s="4"/>
      <c r="M20" s="4"/>
      <c r="N20" s="18">
        <f t="array" ref="N20">IF(SUMPRODUCT(COUNTIF(E20,'DANH MỤC'!$B$2:$B$17))+SUMPRODUCT(COUNTIF(G20,'DANH MỤC'!$B$2:$B$17))+SUMPRODUCT(COUNTIF(I20,'DANH MỤC'!$B$2:$B$17))&gt;=1,1,0)</f>
        <v>0</v>
      </c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 ht="35.25" customHeight="1">
      <c r="A21" s="12">
        <v>3.0</v>
      </c>
      <c r="B21" s="13" t="s">
        <v>95</v>
      </c>
      <c r="C21" s="24"/>
      <c r="D21" s="15"/>
      <c r="E21" s="48" t="s">
        <v>40</v>
      </c>
      <c r="F21" s="14"/>
      <c r="G21" s="13"/>
      <c r="H21" s="14"/>
      <c r="I21" s="13"/>
      <c r="J21" s="4"/>
      <c r="K21" s="49" t="s">
        <v>96</v>
      </c>
      <c r="L21" s="2"/>
      <c r="M21" s="26"/>
      <c r="N21" s="18">
        <f t="array" ref="N21">IF(SUMPRODUCT(COUNTIF(E21,'DANH MỤC'!$B$2:$B$17))+SUMPRODUCT(COUNTIF(G21,'DANH MỤC'!$B$2:$B$17))+SUMPRODUCT(COUNTIF(I21,'DANH MỤC'!$B$2:$B$17))&gt;=1,1,0)</f>
        <v>0</v>
      </c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 ht="35.25" customHeight="1">
      <c r="A22" s="19">
        <v>4.0</v>
      </c>
      <c r="B22" s="88" t="s">
        <v>97</v>
      </c>
      <c r="C22" s="89" t="s">
        <v>182</v>
      </c>
      <c r="D22" s="15" t="s">
        <v>46</v>
      </c>
      <c r="E22" s="34" t="s">
        <v>25</v>
      </c>
      <c r="F22" s="14"/>
      <c r="G22" s="20"/>
      <c r="H22" s="14"/>
      <c r="I22" s="20"/>
      <c r="J22" s="4"/>
      <c r="K22" s="50">
        <f>SUM(L3:L18)</f>
        <v>14</v>
      </c>
      <c r="L22" s="51"/>
      <c r="M22" s="52"/>
      <c r="N22" s="18">
        <f t="array" ref="N22">IF(SUMPRODUCT(COUNTIF(E22,'DANH MỤC'!$B$2:$B$17))+SUMPRODUCT(COUNTIF(G22,'DANH MỤC'!$B$2:$B$17))+SUMPRODUCT(COUNTIF(I22,'DANH MỤC'!$B$2:$B$17))&gt;=1,1,0)</f>
        <v>1</v>
      </c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 ht="35.25" customHeight="1">
      <c r="A23" s="12">
        <v>5.0</v>
      </c>
      <c r="B23" s="13" t="s">
        <v>98</v>
      </c>
      <c r="C23" s="24" t="s">
        <v>175</v>
      </c>
      <c r="D23" s="15" t="s">
        <v>22</v>
      </c>
      <c r="E23" s="34" t="s">
        <v>60</v>
      </c>
      <c r="F23" s="14"/>
      <c r="G23" s="13"/>
      <c r="H23" s="14"/>
      <c r="I23" s="13"/>
      <c r="J23" s="4"/>
      <c r="K23" s="53"/>
      <c r="L23" s="54"/>
      <c r="M23" s="55"/>
      <c r="N23" s="18">
        <f t="array" ref="N23">IF(SUMPRODUCT(COUNTIF(E23,'DANH MỤC'!$B$2:$B$17))+SUMPRODUCT(COUNTIF(G23,'DANH MỤC'!$B$2:$B$17))+SUMPRODUCT(COUNTIF(I23,'DANH MỤC'!$B$2:$B$17))&gt;=1,1,0)</f>
        <v>1</v>
      </c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 ht="35.25" customHeight="1">
      <c r="A24" s="19">
        <v>6.0</v>
      </c>
      <c r="B24" s="20" t="s">
        <v>101</v>
      </c>
      <c r="C24" s="21" t="s">
        <v>185</v>
      </c>
      <c r="D24" s="15" t="s">
        <v>38</v>
      </c>
      <c r="E24" s="48" t="s">
        <v>25</v>
      </c>
      <c r="F24" s="14"/>
      <c r="G24" s="20"/>
      <c r="H24" s="14"/>
      <c r="I24" s="20"/>
      <c r="J24" s="4"/>
      <c r="K24" s="9" t="s">
        <v>102</v>
      </c>
      <c r="L24" s="9" t="s">
        <v>103</v>
      </c>
      <c r="M24" s="56" t="s">
        <v>17</v>
      </c>
      <c r="N24" s="18">
        <f t="array" ref="N24">IF(SUMPRODUCT(COUNTIF(E24,'DANH MỤC'!$B$2:$B$17))+SUMPRODUCT(COUNTIF(G24,'DANH MỤC'!$B$2:$B$17))+SUMPRODUCT(COUNTIF(I24,'DANH MỤC'!$B$2:$B$17))&gt;=1,1,0)</f>
        <v>1</v>
      </c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 ht="35.25" customHeight="1">
      <c r="A25" s="12">
        <v>7.0</v>
      </c>
      <c r="B25" s="13" t="s">
        <v>105</v>
      </c>
      <c r="C25" s="89"/>
      <c r="D25" s="15"/>
      <c r="E25" s="34" t="s">
        <v>40</v>
      </c>
      <c r="F25" s="14"/>
      <c r="G25" s="13"/>
      <c r="H25" s="14"/>
      <c r="I25" s="13"/>
      <c r="J25" s="4"/>
      <c r="K25" s="57" t="s">
        <v>26</v>
      </c>
      <c r="L25" s="13">
        <f t="shared" ref="L25:L28" si="3">COUNTIF($E$3:$E$17,K25)+COUNTIF($G$3:$G$17,K25)+COUNTIF($I$3:$I$17,K25)+COUNTIF($E$19:$E$29,K25)+COUNTIF($G$19:$G$29,K25)+COUNTIF($I$19:$I$29,K25)</f>
        <v>0</v>
      </c>
      <c r="M25" s="58">
        <f t="shared" ref="M25:M29" si="4">IF(SUM($L$25:$L$29)=0,0,L25/SUM($L$25:$L$29))</f>
        <v>0</v>
      </c>
      <c r="N25" s="18">
        <f t="array" ref="N25">IF(SUMPRODUCT(COUNTIF(E25,'DANH MỤC'!$B$2:$B$17))+SUMPRODUCT(COUNTIF(G25,'DANH MỤC'!$B$2:$B$17))+SUMPRODUCT(COUNTIF(I25,'DANH MỤC'!$B$2:$B$17))&gt;=1,1,0)</f>
        <v>0</v>
      </c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 ht="35.25" customHeight="1">
      <c r="A26" s="19">
        <v>8.0</v>
      </c>
      <c r="B26" s="20" t="s">
        <v>106</v>
      </c>
      <c r="C26" s="21"/>
      <c r="D26" s="15"/>
      <c r="E26" s="48"/>
      <c r="F26" s="14"/>
      <c r="G26" s="20"/>
      <c r="H26" s="14"/>
      <c r="I26" s="20"/>
      <c r="J26" s="4"/>
      <c r="K26" s="59" t="s">
        <v>34</v>
      </c>
      <c r="L26" s="13">
        <f t="shared" si="3"/>
        <v>0</v>
      </c>
      <c r="M26" s="58">
        <f t="shared" si="4"/>
        <v>0</v>
      </c>
      <c r="N26" s="18">
        <f t="array" ref="N26">IF(SUMPRODUCT(COUNTIF(E26,'DANH MỤC'!$B$2:$B$17))+SUMPRODUCT(COUNTIF(G26,'DANH MỤC'!$B$2:$B$17))+SUMPRODUCT(COUNTIF(I26,'DANH MỤC'!$B$2:$B$17))&gt;=1,1,0)</f>
        <v>0</v>
      </c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 ht="35.25" customHeight="1">
      <c r="A27" s="12">
        <v>9.0</v>
      </c>
      <c r="B27" s="88" t="s">
        <v>107</v>
      </c>
      <c r="C27" s="24" t="s">
        <v>188</v>
      </c>
      <c r="D27" s="15" t="s">
        <v>38</v>
      </c>
      <c r="E27" s="34" t="s">
        <v>25</v>
      </c>
      <c r="F27" s="14"/>
      <c r="G27" s="13"/>
      <c r="H27" s="14"/>
      <c r="I27" s="13"/>
      <c r="J27" s="4"/>
      <c r="K27" s="60" t="s">
        <v>40</v>
      </c>
      <c r="L27" s="13">
        <f t="shared" si="3"/>
        <v>5</v>
      </c>
      <c r="M27" s="58">
        <f t="shared" si="4"/>
        <v>0.2272727273</v>
      </c>
      <c r="N27" s="18">
        <f t="array" ref="N27">IF(SUMPRODUCT(COUNTIF(E27,'DANH MỤC'!$B$2:$B$17))+SUMPRODUCT(COUNTIF(G27,'DANH MỤC'!$B$2:$B$17))+SUMPRODUCT(COUNTIF(I27,'DANH MỤC'!$B$2:$B$17))&gt;=1,1,0)</f>
        <v>1</v>
      </c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 ht="35.25" customHeight="1">
      <c r="A28" s="19">
        <v>10.0</v>
      </c>
      <c r="B28" s="20" t="s">
        <v>108</v>
      </c>
      <c r="C28" s="21"/>
      <c r="D28" s="15"/>
      <c r="E28" s="48" t="s">
        <v>40</v>
      </c>
      <c r="F28" s="14"/>
      <c r="G28" s="20"/>
      <c r="H28" s="14"/>
      <c r="I28" s="20"/>
      <c r="J28" s="4"/>
      <c r="K28" s="61" t="s">
        <v>43</v>
      </c>
      <c r="L28" s="13">
        <f t="shared" si="3"/>
        <v>3</v>
      </c>
      <c r="M28" s="58">
        <f t="shared" si="4"/>
        <v>0.1363636364</v>
      </c>
      <c r="N28" s="18">
        <f t="array" ref="N28">IF(SUMPRODUCT(COUNTIF(E28,'DANH MỤC'!$B$2:$B$17))+SUMPRODUCT(COUNTIF(G28,'DANH MỤC'!$B$2:$B$17))+SUMPRODUCT(COUNTIF(I28,'DANH MỤC'!$B$2:$B$17))&gt;=1,1,0)</f>
        <v>0</v>
      </c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 ht="35.25" customHeight="1">
      <c r="A29" s="12"/>
      <c r="B29" s="13"/>
      <c r="C29" s="12"/>
      <c r="D29" s="10"/>
      <c r="E29" s="13"/>
      <c r="F29" s="10"/>
      <c r="G29" s="13"/>
      <c r="H29" s="10"/>
      <c r="I29" s="13"/>
      <c r="J29" s="4"/>
      <c r="K29" s="62" t="s">
        <v>18</v>
      </c>
      <c r="L29" s="90">
        <f>P2</f>
        <v>14</v>
      </c>
      <c r="M29" s="91">
        <f t="shared" si="4"/>
        <v>0.6363636364</v>
      </c>
      <c r="N29" s="18">
        <f t="array" ref="N29">IF(SUMPRODUCT(COUNTIF(E29,'DANH MỤC'!$B$2:$B$17))+SUMPRODUCT(COUNTIF(G29,'DANH MỤC'!$B$2:$B$17))+SUMPRODUCT(COUNTIF(I29,'DANH MỤC'!$B$2:$B$17))&gt;=1,1,0)</f>
        <v>0</v>
      </c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 ht="15.75" customHeight="1">
      <c r="A30" s="4"/>
      <c r="B30" s="4"/>
      <c r="C30" s="4"/>
      <c r="D30" s="4"/>
      <c r="E30" s="4"/>
      <c r="F30" s="4"/>
      <c r="G30" s="4"/>
      <c r="H30" s="4"/>
      <c r="I30" s="4"/>
      <c r="J30" s="4"/>
      <c r="K30" s="65" t="s">
        <v>110</v>
      </c>
      <c r="L30" s="92">
        <f>MAX(0,COUNTA($B$3:$B$29)-SUM($L$25:$L$29))</f>
        <v>3</v>
      </c>
      <c r="M30" s="93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 ht="15.0" customHeight="1">
      <c r="A31" s="68" t="s">
        <v>111</v>
      </c>
      <c r="B31" s="2"/>
      <c r="C31" s="2"/>
      <c r="D31" s="2"/>
      <c r="E31" s="2"/>
      <c r="F31" s="2"/>
      <c r="G31" s="2"/>
      <c r="H31" s="2"/>
      <c r="I31" s="3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 ht="18.75" customHeight="1">
      <c r="A32" s="9" t="s">
        <v>6</v>
      </c>
      <c r="B32" s="9" t="s">
        <v>7</v>
      </c>
      <c r="C32" s="9" t="s">
        <v>8</v>
      </c>
      <c r="D32" s="9" t="s">
        <v>112</v>
      </c>
      <c r="E32" s="9" t="s">
        <v>15</v>
      </c>
      <c r="F32" s="9" t="s">
        <v>113</v>
      </c>
      <c r="G32" s="69" t="s">
        <v>114</v>
      </c>
      <c r="H32" s="2"/>
      <c r="I32" s="26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 ht="21.0" customHeight="1">
      <c r="A33" s="12">
        <v>1.0</v>
      </c>
      <c r="B33" s="13"/>
      <c r="C33" s="12"/>
      <c r="D33" s="10"/>
      <c r="E33" s="13"/>
      <c r="F33" s="13"/>
      <c r="G33" s="70"/>
      <c r="H33" s="70"/>
      <c r="I33" s="70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 ht="21.0" customHeight="1">
      <c r="A34" s="71">
        <v>2.0</v>
      </c>
      <c r="B34" s="72"/>
      <c r="C34" s="71"/>
      <c r="D34" s="73"/>
      <c r="E34" s="72"/>
      <c r="F34" s="72"/>
      <c r="G34" s="75"/>
      <c r="H34" s="75"/>
      <c r="I34" s="75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 ht="21.0" customHeight="1">
      <c r="A35" s="12">
        <v>3.0</v>
      </c>
      <c r="B35" s="13"/>
      <c r="C35" s="12"/>
      <c r="D35" s="10"/>
      <c r="E35" s="13"/>
      <c r="F35" s="13"/>
      <c r="G35" s="70"/>
      <c r="H35" s="70"/>
      <c r="I35" s="70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 ht="21.0" customHeight="1">
      <c r="A36" s="71">
        <v>4.0</v>
      </c>
      <c r="B36" s="72"/>
      <c r="C36" s="71"/>
      <c r="D36" s="73"/>
      <c r="E36" s="72"/>
      <c r="F36" s="72"/>
      <c r="G36" s="75"/>
      <c r="H36" s="75"/>
      <c r="I36" s="75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 ht="21.0" customHeight="1">
      <c r="A37" s="12">
        <v>5.0</v>
      </c>
      <c r="B37" s="13"/>
      <c r="C37" s="12"/>
      <c r="D37" s="10"/>
      <c r="E37" s="13"/>
      <c r="F37" s="13"/>
      <c r="G37" s="70"/>
      <c r="H37" s="70"/>
      <c r="I37" s="70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 ht="21.0" customHeight="1">
      <c r="A38" s="71">
        <v>6.0</v>
      </c>
      <c r="B38" s="72"/>
      <c r="C38" s="71"/>
      <c r="D38" s="73"/>
      <c r="E38" s="72"/>
      <c r="F38" s="72"/>
      <c r="G38" s="75"/>
      <c r="H38" s="75"/>
      <c r="I38" s="75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 ht="21.0" customHeight="1">
      <c r="A39" s="12">
        <v>7.0</v>
      </c>
      <c r="B39" s="13"/>
      <c r="C39" s="12"/>
      <c r="D39" s="10"/>
      <c r="E39" s="13"/>
      <c r="F39" s="13"/>
      <c r="G39" s="70"/>
      <c r="H39" s="70"/>
      <c r="I39" s="70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 ht="21.0" customHeight="1">
      <c r="A40" s="71">
        <v>8.0</v>
      </c>
      <c r="B40" s="72"/>
      <c r="C40" s="71"/>
      <c r="D40" s="73"/>
      <c r="E40" s="72"/>
      <c r="F40" s="72"/>
      <c r="G40" s="75"/>
      <c r="H40" s="75"/>
      <c r="I40" s="75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 ht="15.0" customHeight="1">
      <c r="A41" s="76" t="s">
        <v>116</v>
      </c>
      <c r="B41" s="2"/>
      <c r="C41" s="2"/>
      <c r="D41" s="2"/>
      <c r="E41" s="3"/>
      <c r="F41" s="77">
        <f>SUM(F33:F40)</f>
        <v>0</v>
      </c>
      <c r="G41" s="78"/>
      <c r="H41" s="78"/>
      <c r="I41" s="78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 ht="15.75" customHeight="1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 ht="15.75" customHeight="1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 ht="15.75" customHeight="1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 ht="15.75" customHeight="1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 ht="15.75" customHeight="1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 ht="15.75" customHeight="1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 ht="15.75" customHeight="1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 ht="15.75" customHeight="1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 ht="15.75" customHeight="1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 ht="15.75" customHeight="1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 ht="15.75" customHeight="1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 ht="15.75" customHeight="1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 ht="15.75" customHeight="1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 ht="15.75" customHeight="1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 ht="15.75" customHeight="1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 ht="15.75" customHeight="1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 ht="15.75" customHeight="1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 ht="15.75" customHeight="1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 ht="15.75" customHeight="1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 ht="15.75" customHeight="1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 ht="15.75" customHeight="1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 ht="15.75" customHeight="1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 ht="15.75" customHeight="1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 ht="15.75" customHeight="1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 ht="15.75" customHeight="1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 ht="15.75" customHeight="1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 ht="15.75" customHeight="1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 ht="15.75" customHeight="1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 ht="15.75" customHeight="1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 ht="15.75" customHeight="1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 ht="15.75" customHeight="1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 ht="15.75" customHeight="1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 ht="15.75" customHeight="1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 ht="15.75" customHeight="1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 ht="15.75" customHeight="1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 ht="15.75" customHeight="1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 ht="15.75" customHeight="1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 ht="15.75" customHeight="1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 ht="15.75" customHeight="1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 ht="15.75" customHeight="1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 ht="15.75" customHeight="1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 ht="15.75" customHeight="1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 ht="15.75" customHeight="1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 ht="15.75" customHeight="1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 ht="15.75" customHeight="1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 ht="15.75" customHeight="1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 ht="15.75" customHeight="1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 ht="15.75" customHeight="1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 ht="15.75" customHeight="1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 ht="15.75" customHeight="1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 ht="15.75" customHeight="1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 ht="15.75" customHeight="1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 ht="15.75" customHeight="1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 ht="15.75" customHeight="1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 ht="15.75" customHeight="1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 ht="15.75" customHeight="1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 ht="15.75" customHeight="1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 ht="15.75" customHeight="1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 ht="15.75" customHeight="1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 ht="15.75" customHeight="1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 ht="15.75" customHeight="1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 ht="15.75" customHeight="1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 ht="15.75" customHeight="1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 ht="15.75" customHeight="1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 ht="15.75" customHeight="1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 ht="15.75" customHeight="1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 ht="15.75" customHeight="1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 ht="15.75" customHeight="1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 ht="15.75" customHeight="1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 ht="15.75" customHeight="1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 ht="15.75" customHeight="1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 ht="15.75" customHeight="1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 ht="15.75" customHeight="1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 ht="15.75" customHeight="1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 ht="15.75" customHeight="1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 ht="15.75" customHeight="1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 ht="15.75" customHeight="1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 ht="15.75" customHeight="1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 ht="15.75" customHeight="1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 ht="15.75" customHeight="1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 ht="15.75" customHeight="1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 ht="15.75" customHeight="1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 ht="15.75" customHeight="1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 ht="15.75" customHeight="1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 ht="15.75" customHeight="1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 ht="15.75" customHeight="1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 ht="15.75" customHeight="1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 ht="15.75" customHeight="1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 ht="15.75" customHeight="1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 ht="15.75" customHeight="1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 ht="15.75" customHeight="1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 ht="15.75" customHeight="1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 ht="15.75" customHeight="1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 ht="15.75" customHeight="1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 ht="15.75" customHeight="1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 ht="15.75" customHeight="1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 ht="15.75" customHeight="1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 ht="15.75" customHeight="1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 ht="15.75" customHeight="1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 ht="15.75" customHeight="1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 ht="15.75" customHeight="1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 ht="15.75" customHeight="1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 ht="15.75" customHeight="1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 ht="15.75" customHeight="1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 ht="15.75" customHeight="1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 ht="15.75" customHeight="1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 ht="15.75" customHeight="1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 ht="15.75" customHeight="1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 ht="15.75" customHeight="1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 ht="15.75" customHeight="1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 ht="15.75" customHeight="1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 ht="15.75" customHeight="1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 ht="15.75" customHeight="1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 ht="15.75" customHeight="1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 ht="15.75" customHeight="1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 ht="15.75" customHeight="1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 ht="15.75" customHeight="1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 ht="15.75" customHeight="1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 ht="15.75" customHeight="1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 ht="15.75" customHeight="1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 ht="15.75" customHeight="1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 ht="15.75" customHeight="1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 ht="15.75" customHeight="1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 ht="15.75" customHeight="1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 ht="15.75" customHeight="1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 ht="15.75" customHeight="1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 ht="15.75" customHeight="1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 ht="15.75" customHeight="1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 ht="15.75" customHeight="1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 ht="15.75" customHeight="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 ht="15.75" customHeight="1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 ht="15.75" customHeight="1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 ht="15.75" customHeight="1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 ht="15.75" customHeight="1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 ht="15.75" customHeight="1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 ht="15.75" customHeight="1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 ht="15.75" customHeight="1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 ht="15.75" customHeight="1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 ht="15.75" customHeight="1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 ht="15.75" customHeight="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 ht="15.75" customHeight="1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 ht="15.75" customHeight="1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 ht="15.75" customHeight="1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 ht="15.75" customHeight="1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 ht="15.75" customHeight="1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 ht="15.75" customHeight="1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 ht="15.75" customHeight="1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 ht="15.75" customHeight="1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 ht="15.75" customHeight="1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 ht="15.75" customHeight="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 ht="15.75" customHeight="1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 ht="15.75" customHeight="1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 ht="15.75" customHeight="1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 ht="15.75" customHeight="1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 ht="15.75" customHeight="1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 ht="15.75" customHeight="1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 ht="15.75" customHeight="1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 ht="15.75" customHeight="1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 ht="15.75" customHeight="1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 ht="15.75" customHeight="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 ht="15.75" customHeight="1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 ht="15.75" customHeight="1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 ht="15.75" customHeight="1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 ht="15.75" customHeight="1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 ht="15.75" customHeight="1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 ht="15.75" customHeight="1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 ht="15.75" customHeight="1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 ht="15.75" customHeight="1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 ht="15.75" customHeight="1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 ht="15.75" customHeight="1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 ht="15.75" customHeight="1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 ht="15.75" customHeight="1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 ht="15.75" customHeight="1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 ht="15.75" customHeight="1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 ht="15.75" customHeight="1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 ht="15.75" customHeight="1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 ht="15.75" customHeight="1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 ht="15.75" customHeight="1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 ht="15.75" customHeight="1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 ht="15.75" customHeight="1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 ht="15.75" customHeight="1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 ht="15.75" customHeight="1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 ht="15.75" customHeight="1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 ht="15.75" customHeight="1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 ht="15.75" customHeight="1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 ht="15.75" customHeight="1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 ht="15.75" customHeight="1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 ht="15.75" customHeight="1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 ht="15.75" customHeight="1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 ht="15.75" customHeight="1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 ht="15.75" customHeight="1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 ht="15.75" customHeight="1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 ht="15.75" customHeight="1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 ht="15.75" customHeight="1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 ht="15.75" customHeight="1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 ht="15.75" customHeight="1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 ht="15.75" customHeight="1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 ht="15.75" customHeight="1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 ht="15.75" customHeight="1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 ht="15.75" customHeight="1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 ht="15.75" customHeight="1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 ht="15.75" customHeight="1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 ht="15.75" customHeight="1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 ht="15.75" customHeight="1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 ht="15.75" customHeight="1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r="247" ht="15.75" customHeight="1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r="248" ht="15.75" customHeight="1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</row>
    <row r="249" ht="15.75" customHeight="1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 ht="15.75" customHeight="1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</row>
    <row r="251" ht="15.75" customHeight="1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</row>
    <row r="252" ht="15.75" customHeight="1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 ht="15.75" customHeight="1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</row>
    <row r="254" ht="15.75" customHeight="1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</row>
    <row r="255" ht="15.75" customHeight="1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</row>
    <row r="256" ht="15.75" customHeight="1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</row>
    <row r="257" ht="15.75" customHeight="1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</row>
    <row r="258" ht="15.75" customHeight="1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</row>
    <row r="259" ht="15.75" customHeight="1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</row>
    <row r="260" ht="15.75" customHeight="1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</row>
    <row r="261" ht="15.75" customHeight="1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</row>
    <row r="262" ht="15.75" customHeight="1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</row>
    <row r="263" ht="15.75" customHeight="1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</row>
    <row r="264" ht="15.75" customHeight="1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</row>
    <row r="265" ht="15.75" customHeight="1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</row>
    <row r="266" ht="15.75" customHeight="1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</row>
    <row r="267" ht="15.75" customHeight="1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</row>
    <row r="268" ht="15.75" customHeight="1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</row>
    <row r="269" ht="15.75" customHeight="1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</row>
    <row r="270" ht="15.75" customHeight="1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</row>
    <row r="271" ht="15.75" customHeight="1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</row>
    <row r="272" ht="15.75" customHeight="1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</row>
    <row r="273" ht="15.75" customHeight="1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</row>
    <row r="274" ht="15.75" customHeight="1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</row>
    <row r="275" ht="15.75" customHeight="1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</row>
    <row r="276" ht="15.75" customHeight="1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</row>
    <row r="277" ht="15.75" customHeight="1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</row>
    <row r="278" ht="15.75" customHeight="1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</row>
    <row r="279" ht="15.75" customHeight="1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</row>
    <row r="280" ht="15.75" customHeight="1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</row>
    <row r="281" ht="15.75" customHeight="1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</row>
    <row r="282" ht="15.75" customHeight="1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</row>
    <row r="283" ht="15.75" customHeight="1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</row>
    <row r="284" ht="15.75" customHeight="1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</row>
    <row r="285" ht="15.75" customHeight="1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</row>
    <row r="286" ht="15.75" customHeight="1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</row>
    <row r="287" ht="15.75" customHeight="1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</row>
    <row r="288" ht="15.75" customHeight="1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</row>
    <row r="289" ht="15.75" customHeight="1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</row>
    <row r="290" ht="15.75" customHeight="1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</row>
    <row r="291" ht="15.75" customHeight="1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</row>
    <row r="292" ht="15.75" customHeight="1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</row>
    <row r="293" ht="15.75" customHeight="1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</row>
    <row r="294" ht="15.75" customHeight="1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</row>
    <row r="295" ht="15.75" customHeight="1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</row>
    <row r="296" ht="15.75" customHeight="1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</row>
    <row r="297" ht="15.75" customHeight="1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</row>
    <row r="298" ht="15.75" customHeight="1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</row>
    <row r="299" ht="15.75" customHeight="1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</row>
    <row r="300" ht="15.75" customHeight="1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</row>
    <row r="301" ht="15.75" customHeight="1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</row>
    <row r="302" ht="15.75" customHeight="1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</row>
    <row r="303" ht="15.75" customHeight="1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</row>
    <row r="304" ht="15.75" customHeight="1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</row>
    <row r="305" ht="15.75" customHeight="1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</row>
    <row r="306" ht="15.75" customHeight="1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</row>
    <row r="307" ht="15.75" customHeight="1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</row>
    <row r="308" ht="15.75" customHeight="1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</row>
    <row r="309" ht="15.75" customHeight="1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</row>
    <row r="310" ht="15.75" customHeight="1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</row>
    <row r="311" ht="15.75" customHeight="1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</row>
    <row r="312" ht="15.75" customHeight="1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</row>
    <row r="313" ht="15.75" customHeight="1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</row>
    <row r="314" ht="15.75" customHeight="1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</row>
    <row r="315" ht="15.75" customHeight="1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</row>
    <row r="316" ht="15.75" customHeight="1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</row>
    <row r="317" ht="15.75" customHeight="1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</row>
    <row r="318" ht="15.75" customHeight="1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</row>
    <row r="319" ht="15.75" customHeight="1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</row>
    <row r="320" ht="15.75" customHeight="1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</row>
    <row r="321" ht="15.75" customHeight="1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</row>
    <row r="322" ht="15.75" customHeight="1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</row>
    <row r="323" ht="15.75" customHeight="1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</row>
    <row r="324" ht="15.75" customHeight="1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</row>
    <row r="325" ht="15.75" customHeight="1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</row>
    <row r="326" ht="15.75" customHeight="1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</row>
    <row r="327" ht="15.75" customHeight="1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</row>
    <row r="328" ht="15.75" customHeight="1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</row>
    <row r="329" ht="15.75" customHeight="1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</row>
    <row r="330" ht="15.75" customHeight="1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</row>
    <row r="331" ht="15.75" customHeight="1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</row>
    <row r="332" ht="15.75" customHeight="1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</row>
    <row r="333" ht="15.75" customHeight="1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</row>
    <row r="334" ht="15.75" customHeight="1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</row>
    <row r="335" ht="15.75" customHeight="1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</row>
    <row r="336" ht="15.75" customHeight="1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</row>
    <row r="337" ht="15.75" customHeight="1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</row>
    <row r="338" ht="15.75" customHeight="1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</row>
    <row r="339" ht="15.75" customHeight="1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</row>
    <row r="340" ht="15.75" customHeight="1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</row>
    <row r="341" ht="15.75" customHeight="1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</row>
    <row r="342" ht="15.75" customHeight="1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</row>
    <row r="343" ht="15.75" customHeight="1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</row>
    <row r="344" ht="15.75" customHeight="1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</row>
    <row r="345" ht="15.75" customHeight="1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</row>
    <row r="346" ht="15.75" customHeight="1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</row>
    <row r="347" ht="15.75" customHeight="1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</row>
    <row r="348" ht="15.75" customHeight="1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</row>
    <row r="349" ht="15.75" customHeight="1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</row>
    <row r="350" ht="15.75" customHeight="1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</row>
    <row r="351" ht="15.75" customHeight="1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</row>
    <row r="352" ht="15.75" customHeight="1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</row>
    <row r="353" ht="15.75" customHeight="1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</row>
    <row r="354" ht="15.75" customHeight="1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</row>
    <row r="355" ht="15.75" customHeight="1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</row>
    <row r="356" ht="15.75" customHeight="1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</row>
    <row r="357" ht="15.75" customHeight="1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</row>
    <row r="358" ht="15.75" customHeight="1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</row>
    <row r="359" ht="15.75" customHeight="1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</row>
    <row r="360" ht="15.75" customHeight="1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</row>
    <row r="361" ht="15.75" customHeight="1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</row>
    <row r="362" ht="15.75" customHeight="1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</row>
    <row r="363" ht="15.75" customHeight="1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</row>
    <row r="364" ht="15.75" customHeight="1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</row>
    <row r="365" ht="15.75" customHeight="1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</row>
    <row r="366" ht="15.75" customHeight="1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</row>
    <row r="367" ht="15.75" customHeight="1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</row>
    <row r="368" ht="15.75" customHeight="1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</row>
    <row r="369" ht="15.75" customHeight="1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</row>
    <row r="370" ht="15.75" customHeight="1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</row>
    <row r="371" ht="15.75" customHeight="1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</row>
    <row r="372" ht="15.75" customHeight="1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</row>
    <row r="373" ht="15.75" customHeight="1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</row>
    <row r="374" ht="15.75" customHeight="1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</row>
    <row r="375" ht="15.75" customHeight="1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</row>
    <row r="376" ht="15.75" customHeight="1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</row>
    <row r="377" ht="15.75" customHeight="1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</row>
    <row r="378" ht="15.75" customHeight="1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</row>
    <row r="379" ht="15.75" customHeight="1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</row>
    <row r="380" ht="15.75" customHeight="1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</row>
    <row r="381" ht="15.75" customHeight="1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</row>
    <row r="382" ht="15.75" customHeight="1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</row>
    <row r="383" ht="15.75" customHeight="1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</row>
    <row r="384" ht="15.75" customHeight="1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</row>
    <row r="385" ht="15.75" customHeight="1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</row>
    <row r="386" ht="15.75" customHeight="1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</row>
    <row r="387" ht="15.75" customHeight="1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</row>
    <row r="388" ht="15.75" customHeight="1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</row>
    <row r="389" ht="15.75" customHeight="1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</row>
    <row r="390" ht="15.75" customHeight="1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</row>
    <row r="391" ht="15.75" customHeight="1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</row>
    <row r="392" ht="15.75" customHeight="1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</row>
    <row r="393" ht="15.75" customHeight="1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</row>
    <row r="394" ht="15.75" customHeight="1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</row>
    <row r="395" ht="15.75" customHeight="1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</row>
    <row r="396" ht="15.75" customHeight="1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</row>
    <row r="397" ht="15.75" customHeight="1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</row>
    <row r="398" ht="15.75" customHeight="1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</row>
    <row r="399" ht="15.75" customHeight="1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</row>
    <row r="400" ht="15.75" customHeight="1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</row>
    <row r="401" ht="15.75" customHeight="1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</row>
    <row r="402" ht="15.75" customHeight="1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</row>
    <row r="403" ht="15.75" customHeight="1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</row>
    <row r="404" ht="15.75" customHeight="1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</row>
    <row r="405" ht="15.75" customHeight="1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</row>
    <row r="406" ht="15.75" customHeight="1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</row>
    <row r="407" ht="15.75" customHeight="1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</row>
    <row r="408" ht="15.75" customHeight="1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</row>
    <row r="409" ht="15.75" customHeight="1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</row>
    <row r="410" ht="15.75" customHeight="1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</row>
    <row r="411" ht="15.75" customHeight="1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</row>
    <row r="412" ht="15.75" customHeight="1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</row>
    <row r="413" ht="15.75" customHeight="1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</row>
    <row r="414" ht="15.75" customHeight="1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</row>
    <row r="415" ht="15.75" customHeight="1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</row>
    <row r="416" ht="15.75" customHeight="1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</row>
    <row r="417" ht="15.75" customHeight="1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</row>
    <row r="418" ht="15.75" customHeight="1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</row>
    <row r="419" ht="15.75" customHeight="1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</row>
    <row r="420" ht="15.75" customHeight="1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</row>
    <row r="421" ht="15.75" customHeight="1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</row>
    <row r="422" ht="15.75" customHeight="1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</row>
    <row r="423" ht="15.75" customHeight="1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</row>
    <row r="424" ht="15.75" customHeight="1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</row>
    <row r="425" ht="15.75" customHeight="1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</row>
    <row r="426" ht="15.75" customHeight="1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</row>
    <row r="427" ht="15.75" customHeight="1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</row>
    <row r="428" ht="15.75" customHeight="1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</row>
    <row r="429" ht="15.75" customHeight="1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</row>
    <row r="430" ht="15.75" customHeight="1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</row>
    <row r="431" ht="15.75" customHeight="1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</row>
    <row r="432" ht="15.75" customHeight="1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</row>
    <row r="433" ht="15.75" customHeight="1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</row>
    <row r="434" ht="15.75" customHeight="1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</row>
    <row r="435" ht="15.75" customHeight="1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</row>
    <row r="436" ht="15.75" customHeight="1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</row>
    <row r="437" ht="15.75" customHeight="1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</row>
    <row r="438" ht="15.75" customHeight="1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</row>
    <row r="439" ht="15.75" customHeight="1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</row>
    <row r="440" ht="15.75" customHeight="1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</row>
    <row r="441" ht="15.75" customHeight="1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</row>
    <row r="442" ht="15.75" customHeight="1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</row>
    <row r="443" ht="15.75" customHeight="1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</row>
    <row r="444" ht="15.75" customHeight="1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</row>
    <row r="445" ht="15.75" customHeight="1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</row>
    <row r="446" ht="15.75" customHeight="1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</row>
    <row r="447" ht="15.75" customHeight="1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</row>
    <row r="448" ht="15.75" customHeight="1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</row>
    <row r="449" ht="15.75" customHeight="1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</row>
    <row r="450" ht="15.75" customHeight="1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</row>
    <row r="451" ht="15.75" customHeight="1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</row>
    <row r="452" ht="15.75" customHeight="1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</row>
    <row r="453" ht="15.75" customHeight="1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</row>
    <row r="454" ht="15.75" customHeight="1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</row>
    <row r="455" ht="15.75" customHeight="1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</row>
    <row r="456" ht="15.75" customHeight="1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</row>
    <row r="457" ht="15.75" customHeight="1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</row>
    <row r="458" ht="15.75" customHeight="1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</row>
    <row r="459" ht="15.75" customHeight="1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</row>
    <row r="460" ht="15.75" customHeight="1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</row>
    <row r="461" ht="15.75" customHeight="1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</row>
    <row r="462" ht="15.75" customHeight="1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</row>
    <row r="463" ht="15.75" customHeight="1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</row>
    <row r="464" ht="15.75" customHeight="1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</row>
    <row r="465" ht="15.75" customHeight="1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</row>
    <row r="466" ht="15.75" customHeight="1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</row>
    <row r="467" ht="15.75" customHeight="1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</row>
    <row r="468" ht="15.75" customHeight="1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</row>
    <row r="469" ht="15.75" customHeight="1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</row>
    <row r="470" ht="15.75" customHeight="1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</row>
    <row r="471" ht="15.75" customHeight="1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</row>
    <row r="472" ht="15.75" customHeight="1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</row>
    <row r="473" ht="15.75" customHeight="1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</row>
    <row r="474" ht="15.75" customHeight="1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</row>
    <row r="475" ht="15.75" customHeight="1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</row>
    <row r="476" ht="15.75" customHeight="1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</row>
    <row r="477" ht="15.75" customHeight="1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</row>
    <row r="478" ht="15.75" customHeight="1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</row>
    <row r="479" ht="15.75" customHeight="1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</row>
    <row r="480" ht="15.75" customHeight="1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</row>
    <row r="481" ht="15.75" customHeight="1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</row>
    <row r="482" ht="15.75" customHeight="1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</row>
    <row r="483" ht="15.75" customHeight="1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</row>
    <row r="484" ht="15.75" customHeight="1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</row>
    <row r="485" ht="15.75" customHeight="1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</row>
    <row r="486" ht="15.75" customHeight="1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</row>
    <row r="487" ht="15.75" customHeight="1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</row>
    <row r="488" ht="15.75" customHeight="1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</row>
    <row r="489" ht="15.75" customHeight="1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</row>
    <row r="490" ht="15.75" customHeight="1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</row>
    <row r="491" ht="15.75" customHeight="1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</row>
    <row r="492" ht="15.75" customHeight="1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</row>
    <row r="493" ht="15.75" customHeight="1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</row>
    <row r="494" ht="15.75" customHeight="1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</row>
    <row r="495" ht="15.75" customHeight="1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</row>
    <row r="496" ht="15.75" customHeight="1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</row>
    <row r="497" ht="15.75" customHeight="1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</row>
    <row r="498" ht="15.75" customHeight="1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</row>
    <row r="499" ht="15.75" customHeight="1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</row>
    <row r="500" ht="15.75" customHeight="1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</row>
    <row r="501" ht="15.75" customHeight="1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</row>
    <row r="502" ht="15.75" customHeight="1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</row>
    <row r="503" ht="15.75" customHeight="1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</row>
    <row r="504" ht="15.75" customHeight="1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</row>
    <row r="505" ht="15.75" customHeight="1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</row>
    <row r="506" ht="15.75" customHeight="1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</row>
    <row r="507" ht="15.75" customHeight="1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</row>
    <row r="508" ht="15.75" customHeight="1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</row>
    <row r="509" ht="15.75" customHeight="1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</row>
    <row r="510" ht="15.75" customHeight="1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</row>
    <row r="511" ht="15.75" customHeight="1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</row>
    <row r="512" ht="15.75" customHeight="1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</row>
    <row r="513" ht="15.75" customHeight="1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</row>
    <row r="514" ht="15.75" customHeight="1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</row>
    <row r="515" ht="15.75" customHeight="1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</row>
    <row r="516" ht="15.75" customHeight="1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</row>
    <row r="517" ht="15.75" customHeight="1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</row>
    <row r="518" ht="15.75" customHeight="1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</row>
    <row r="519" ht="15.75" customHeight="1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</row>
    <row r="520" ht="15.75" customHeight="1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</row>
    <row r="521" ht="15.75" customHeight="1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</row>
    <row r="522" ht="15.75" customHeight="1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</row>
    <row r="523" ht="15.75" customHeight="1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</row>
    <row r="524" ht="15.75" customHeight="1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</row>
    <row r="525" ht="15.75" customHeight="1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</row>
    <row r="526" ht="15.75" customHeight="1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</row>
    <row r="527" ht="15.75" customHeight="1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</row>
    <row r="528" ht="15.75" customHeight="1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</row>
    <row r="529" ht="15.75" customHeight="1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</row>
    <row r="530" ht="15.75" customHeight="1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</row>
    <row r="531" ht="15.75" customHeight="1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</row>
    <row r="532" ht="15.75" customHeight="1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</row>
    <row r="533" ht="15.75" customHeight="1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</row>
    <row r="534" ht="15.75" customHeight="1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</row>
    <row r="535" ht="15.75" customHeight="1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</row>
    <row r="536" ht="15.75" customHeight="1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</row>
    <row r="537" ht="15.75" customHeight="1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</row>
    <row r="538" ht="15.75" customHeight="1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</row>
    <row r="539" ht="15.75" customHeight="1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</row>
    <row r="540" ht="15.75" customHeight="1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</row>
    <row r="541" ht="15.75" customHeight="1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</row>
    <row r="542" ht="15.75" customHeight="1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</row>
    <row r="543" ht="15.75" customHeight="1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</row>
    <row r="544" ht="15.75" customHeight="1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</row>
    <row r="545" ht="15.75" customHeight="1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</row>
    <row r="546" ht="15.75" customHeight="1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</row>
    <row r="547" ht="15.75" customHeight="1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</row>
    <row r="548" ht="15.75" customHeight="1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</row>
    <row r="549" ht="15.75" customHeight="1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</row>
    <row r="550" ht="15.75" customHeight="1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</row>
    <row r="551" ht="15.75" customHeight="1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</row>
    <row r="552" ht="15.75" customHeight="1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</row>
    <row r="553" ht="15.75" customHeight="1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</row>
    <row r="554" ht="15.75" customHeight="1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</row>
    <row r="555" ht="15.75" customHeight="1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</row>
    <row r="556" ht="15.75" customHeight="1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</row>
    <row r="557" ht="15.75" customHeight="1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</row>
    <row r="558" ht="15.75" customHeight="1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</row>
    <row r="559" ht="15.75" customHeight="1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</row>
    <row r="560" ht="15.75" customHeight="1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</row>
    <row r="561" ht="15.75" customHeight="1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</row>
    <row r="562" ht="15.75" customHeight="1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</row>
    <row r="563" ht="15.75" customHeight="1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</row>
    <row r="564" ht="15.75" customHeight="1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</row>
    <row r="565" ht="15.75" customHeight="1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</row>
    <row r="566" ht="15.75" customHeight="1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</row>
    <row r="567" ht="15.75" customHeight="1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</row>
    <row r="568" ht="15.75" customHeight="1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</row>
    <row r="569" ht="15.75" customHeight="1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</row>
    <row r="570" ht="15.75" customHeight="1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</row>
    <row r="571" ht="15.75" customHeight="1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</row>
    <row r="572" ht="15.75" customHeight="1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</row>
    <row r="573" ht="15.75" customHeight="1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</row>
    <row r="574" ht="15.75" customHeight="1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</row>
    <row r="575" ht="15.75" customHeight="1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</row>
    <row r="576" ht="15.75" customHeight="1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</row>
    <row r="577" ht="15.75" customHeight="1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</row>
    <row r="578" ht="15.75" customHeight="1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</row>
    <row r="579" ht="15.75" customHeight="1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</row>
    <row r="580" ht="15.75" customHeight="1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</row>
    <row r="581" ht="15.75" customHeight="1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</row>
    <row r="582" ht="15.75" customHeight="1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</row>
    <row r="583" ht="15.75" customHeight="1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</row>
    <row r="584" ht="15.75" customHeight="1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</row>
    <row r="585" ht="15.75" customHeight="1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</row>
    <row r="586" ht="15.75" customHeight="1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</row>
    <row r="587" ht="15.75" customHeight="1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</row>
    <row r="588" ht="15.75" customHeight="1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</row>
    <row r="589" ht="15.75" customHeight="1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</row>
    <row r="590" ht="15.75" customHeight="1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</row>
    <row r="591" ht="15.75" customHeight="1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</row>
    <row r="592" ht="15.75" customHeight="1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</row>
    <row r="593" ht="15.75" customHeight="1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</row>
    <row r="594" ht="15.75" customHeight="1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</row>
    <row r="595" ht="15.75" customHeight="1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</row>
    <row r="596" ht="15.75" customHeight="1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</row>
    <row r="597" ht="15.75" customHeight="1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</row>
    <row r="598" ht="15.75" customHeight="1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</row>
    <row r="599" ht="15.75" customHeight="1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</row>
    <row r="600" ht="15.75" customHeight="1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</row>
    <row r="601" ht="15.75" customHeight="1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</row>
    <row r="602" ht="15.75" customHeight="1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</row>
    <row r="603" ht="15.75" customHeight="1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</row>
    <row r="604" ht="15.75" customHeight="1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</row>
    <row r="605" ht="15.75" customHeight="1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</row>
    <row r="606" ht="15.75" customHeight="1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</row>
    <row r="607" ht="15.75" customHeight="1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</row>
    <row r="608" ht="15.75" customHeight="1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</row>
    <row r="609" ht="15.75" customHeight="1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</row>
    <row r="610" ht="15.75" customHeight="1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</row>
    <row r="611" ht="15.75" customHeight="1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</row>
    <row r="612" ht="15.75" customHeight="1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</row>
    <row r="613" ht="15.75" customHeight="1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</row>
    <row r="614" ht="15.75" customHeight="1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</row>
    <row r="615" ht="15.75" customHeight="1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</row>
    <row r="616" ht="15.75" customHeight="1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</row>
    <row r="617" ht="15.75" customHeight="1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</row>
    <row r="618" ht="15.75" customHeight="1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</row>
    <row r="619" ht="15.75" customHeight="1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</row>
    <row r="620" ht="15.75" customHeight="1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</row>
    <row r="621" ht="15.75" customHeight="1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</row>
    <row r="622" ht="15.75" customHeight="1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</row>
    <row r="623" ht="15.75" customHeight="1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</row>
    <row r="624" ht="15.75" customHeight="1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</row>
    <row r="625" ht="15.75" customHeight="1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</row>
    <row r="626" ht="15.75" customHeight="1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</row>
    <row r="627" ht="15.75" customHeight="1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</row>
    <row r="628" ht="15.75" customHeight="1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</row>
    <row r="629" ht="15.75" customHeight="1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</row>
    <row r="630" ht="15.75" customHeight="1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</row>
    <row r="631" ht="15.75" customHeight="1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</row>
    <row r="632" ht="15.75" customHeight="1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</row>
    <row r="633" ht="15.75" customHeight="1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</row>
    <row r="634" ht="15.75" customHeight="1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</row>
    <row r="635" ht="15.75" customHeight="1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</row>
    <row r="636" ht="15.75" customHeight="1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</row>
    <row r="637" ht="15.75" customHeight="1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</row>
    <row r="638" ht="15.75" customHeight="1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</row>
    <row r="639" ht="15.75" customHeight="1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</row>
    <row r="640" ht="15.75" customHeight="1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</row>
    <row r="641" ht="15.75" customHeight="1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</row>
    <row r="642" ht="15.75" customHeight="1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</row>
    <row r="643" ht="15.75" customHeight="1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</row>
    <row r="644" ht="15.75" customHeight="1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</row>
    <row r="645" ht="15.75" customHeight="1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</row>
    <row r="646" ht="15.75" customHeight="1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</row>
    <row r="647" ht="15.75" customHeight="1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</row>
    <row r="648" ht="15.75" customHeight="1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</row>
    <row r="649" ht="15.75" customHeight="1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</row>
    <row r="650" ht="15.75" customHeight="1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</row>
    <row r="651" ht="15.75" customHeight="1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</row>
    <row r="652" ht="15.75" customHeight="1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</row>
    <row r="653" ht="15.75" customHeight="1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</row>
    <row r="654" ht="15.75" customHeight="1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</row>
    <row r="655" ht="15.75" customHeight="1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</row>
    <row r="656" ht="15.75" customHeight="1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</row>
    <row r="657" ht="15.75" customHeight="1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</row>
    <row r="658" ht="15.75" customHeight="1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</row>
    <row r="659" ht="15.75" customHeight="1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</row>
    <row r="660" ht="15.75" customHeight="1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</row>
    <row r="661" ht="15.75" customHeight="1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</row>
    <row r="662" ht="15.75" customHeight="1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</row>
    <row r="663" ht="15.75" customHeight="1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</row>
    <row r="664" ht="15.75" customHeight="1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</row>
    <row r="665" ht="15.75" customHeight="1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</row>
    <row r="666" ht="15.75" customHeight="1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</row>
    <row r="667" ht="15.75" customHeight="1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</row>
    <row r="668" ht="15.75" customHeight="1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</row>
    <row r="669" ht="15.75" customHeight="1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</row>
    <row r="670" ht="15.75" customHeight="1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</row>
    <row r="671" ht="15.75" customHeight="1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</row>
    <row r="672" ht="15.75" customHeight="1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</row>
    <row r="673" ht="15.75" customHeight="1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</row>
    <row r="674" ht="15.75" customHeight="1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</row>
    <row r="675" ht="15.75" customHeight="1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</row>
    <row r="676" ht="15.75" customHeight="1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</row>
    <row r="677" ht="15.75" customHeight="1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</row>
    <row r="678" ht="15.75" customHeight="1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</row>
    <row r="679" ht="15.75" customHeight="1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</row>
    <row r="680" ht="15.75" customHeight="1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</row>
    <row r="681" ht="15.75" customHeight="1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</row>
    <row r="682" ht="15.75" customHeight="1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</row>
    <row r="683" ht="15.75" customHeight="1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</row>
    <row r="684" ht="15.75" customHeight="1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</row>
    <row r="685" ht="15.75" customHeight="1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</row>
    <row r="686" ht="15.75" customHeight="1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</row>
    <row r="687" ht="15.75" customHeight="1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</row>
    <row r="688" ht="15.75" customHeight="1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</row>
    <row r="689" ht="15.75" customHeight="1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</row>
    <row r="690" ht="15.75" customHeight="1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</row>
    <row r="691" ht="15.75" customHeight="1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</row>
    <row r="692" ht="15.75" customHeight="1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</row>
    <row r="693" ht="15.75" customHeight="1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</row>
    <row r="694" ht="15.75" customHeight="1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</row>
    <row r="695" ht="15.75" customHeight="1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</row>
    <row r="696" ht="15.75" customHeight="1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</row>
    <row r="697" ht="15.75" customHeight="1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</row>
    <row r="698" ht="15.75" customHeight="1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</row>
    <row r="699" ht="15.75" customHeight="1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</row>
    <row r="700" ht="15.75" customHeight="1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</row>
    <row r="701" ht="15.75" customHeight="1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</row>
    <row r="702" ht="15.75" customHeight="1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</row>
    <row r="703" ht="15.75" customHeight="1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</row>
    <row r="704" ht="15.75" customHeight="1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</row>
    <row r="705" ht="15.75" customHeight="1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</row>
    <row r="706" ht="15.75" customHeight="1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</row>
    <row r="707" ht="15.75" customHeight="1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</row>
    <row r="708" ht="15.75" customHeight="1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</row>
    <row r="709" ht="15.75" customHeight="1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</row>
    <row r="710" ht="15.75" customHeight="1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</row>
    <row r="711" ht="15.75" customHeight="1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</row>
    <row r="712" ht="15.75" customHeight="1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</row>
    <row r="713" ht="15.75" customHeight="1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</row>
    <row r="714" ht="15.75" customHeight="1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</row>
    <row r="715" ht="15.75" customHeight="1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</row>
    <row r="716" ht="15.75" customHeight="1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</row>
    <row r="717" ht="15.75" customHeight="1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</row>
    <row r="718" ht="15.75" customHeight="1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</row>
    <row r="719" ht="15.75" customHeight="1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</row>
    <row r="720" ht="15.75" customHeight="1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</row>
    <row r="721" ht="15.75" customHeight="1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</row>
    <row r="722" ht="15.75" customHeight="1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</row>
    <row r="723" ht="15.75" customHeight="1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</row>
    <row r="724" ht="15.75" customHeight="1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</row>
    <row r="725" ht="15.75" customHeight="1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</row>
    <row r="726" ht="15.75" customHeight="1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</row>
    <row r="727" ht="15.75" customHeight="1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</row>
    <row r="728" ht="15.75" customHeight="1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</row>
    <row r="729" ht="15.75" customHeight="1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</row>
    <row r="730" ht="15.75" customHeight="1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</row>
    <row r="731" ht="15.75" customHeight="1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</row>
    <row r="732" ht="15.75" customHeight="1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</row>
    <row r="733" ht="15.75" customHeight="1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</row>
    <row r="734" ht="15.75" customHeight="1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</row>
    <row r="735" ht="15.75" customHeight="1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</row>
    <row r="736" ht="15.75" customHeight="1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</row>
    <row r="737" ht="15.75" customHeight="1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</row>
    <row r="738" ht="15.75" customHeight="1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</row>
    <row r="739" ht="15.75" customHeight="1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</row>
    <row r="740" ht="15.75" customHeight="1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</row>
    <row r="741" ht="15.75" customHeight="1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</row>
    <row r="742" ht="15.75" customHeight="1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</row>
    <row r="743" ht="15.75" customHeight="1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</row>
    <row r="744" ht="15.75" customHeight="1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</row>
    <row r="745" ht="15.75" customHeight="1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</row>
    <row r="746" ht="15.75" customHeight="1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</row>
    <row r="747" ht="15.75" customHeight="1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</row>
    <row r="748" ht="15.75" customHeight="1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</row>
    <row r="749" ht="15.75" customHeight="1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</row>
    <row r="750" ht="15.75" customHeight="1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</row>
    <row r="751" ht="15.75" customHeight="1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</row>
    <row r="752" ht="15.75" customHeight="1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</row>
    <row r="753" ht="15.75" customHeight="1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</row>
    <row r="754" ht="15.75" customHeight="1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</row>
    <row r="755" ht="15.75" customHeight="1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</row>
    <row r="756" ht="15.75" customHeight="1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</row>
    <row r="757" ht="15.75" customHeight="1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</row>
    <row r="758" ht="15.75" customHeight="1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</row>
    <row r="759" ht="15.75" customHeight="1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</row>
    <row r="760" ht="15.75" customHeight="1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</row>
    <row r="761" ht="15.75" customHeight="1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</row>
    <row r="762" ht="15.75" customHeight="1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</row>
    <row r="763" ht="15.75" customHeight="1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</row>
    <row r="764" ht="15.75" customHeight="1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</row>
    <row r="765" ht="15.75" customHeight="1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</row>
    <row r="766" ht="15.75" customHeight="1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</row>
    <row r="767" ht="15.75" customHeight="1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</row>
    <row r="768" ht="15.75" customHeight="1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</row>
    <row r="769" ht="15.75" customHeight="1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</row>
    <row r="770" ht="15.75" customHeight="1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</row>
    <row r="771" ht="15.75" customHeight="1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</row>
    <row r="772" ht="15.75" customHeight="1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</row>
    <row r="773" ht="15.75" customHeight="1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</row>
    <row r="774" ht="15.75" customHeight="1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</row>
    <row r="775" ht="15.75" customHeight="1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</row>
    <row r="776" ht="15.75" customHeight="1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</row>
    <row r="777" ht="15.75" customHeight="1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</row>
    <row r="778" ht="15.75" customHeight="1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</row>
    <row r="779" ht="15.75" customHeight="1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</row>
    <row r="780" ht="15.75" customHeight="1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</row>
    <row r="781" ht="15.75" customHeight="1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</row>
    <row r="782" ht="15.75" customHeight="1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</row>
    <row r="783" ht="15.75" customHeight="1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</row>
    <row r="784" ht="15.75" customHeight="1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</row>
    <row r="785" ht="15.75" customHeight="1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</row>
    <row r="786" ht="15.75" customHeight="1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</row>
    <row r="787" ht="15.75" customHeight="1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</row>
    <row r="788" ht="15.75" customHeight="1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</row>
    <row r="789" ht="15.75" customHeight="1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</row>
    <row r="790" ht="15.75" customHeight="1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</row>
    <row r="791" ht="15.75" customHeight="1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</row>
    <row r="792" ht="15.75" customHeight="1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</row>
    <row r="793" ht="15.75" customHeight="1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</row>
    <row r="794" ht="15.75" customHeight="1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</row>
    <row r="795" ht="15.75" customHeight="1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</row>
    <row r="796" ht="15.75" customHeight="1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</row>
    <row r="797" ht="15.75" customHeight="1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</row>
    <row r="798" ht="15.75" customHeight="1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</row>
    <row r="799" ht="15.75" customHeight="1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</row>
    <row r="800" ht="15.75" customHeight="1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</row>
    <row r="801" ht="15.75" customHeight="1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</row>
    <row r="802" ht="15.75" customHeight="1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</row>
    <row r="803" ht="15.75" customHeight="1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</row>
    <row r="804" ht="15.75" customHeight="1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</row>
    <row r="805" ht="15.75" customHeight="1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</row>
    <row r="806" ht="15.75" customHeight="1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</row>
    <row r="807" ht="15.75" customHeight="1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</row>
    <row r="808" ht="15.75" customHeight="1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</row>
    <row r="809" ht="15.75" customHeight="1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</row>
    <row r="810" ht="15.75" customHeight="1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</row>
    <row r="811" ht="15.75" customHeight="1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</row>
    <row r="812" ht="15.75" customHeight="1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</row>
    <row r="813" ht="15.75" customHeight="1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</row>
    <row r="814" ht="15.75" customHeight="1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</row>
    <row r="815" ht="15.75" customHeight="1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</row>
    <row r="816" ht="15.75" customHeight="1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</row>
    <row r="817" ht="15.75" customHeight="1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</row>
    <row r="818" ht="15.75" customHeight="1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</row>
    <row r="819" ht="15.75" customHeight="1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</row>
    <row r="820" ht="15.75" customHeight="1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</row>
    <row r="821" ht="15.75" customHeight="1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</row>
    <row r="822" ht="15.75" customHeight="1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</row>
    <row r="823" ht="15.75" customHeight="1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</row>
    <row r="824" ht="15.75" customHeight="1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</row>
    <row r="825" ht="15.75" customHeight="1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</row>
    <row r="826" ht="15.75" customHeight="1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</row>
    <row r="827" ht="15.75" customHeight="1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</row>
    <row r="828" ht="15.75" customHeight="1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</row>
    <row r="829" ht="15.75" customHeight="1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</row>
    <row r="830" ht="15.75" customHeight="1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</row>
    <row r="831" ht="15.75" customHeight="1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</row>
    <row r="832" ht="15.75" customHeight="1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</row>
    <row r="833" ht="15.75" customHeight="1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</row>
    <row r="834" ht="15.75" customHeight="1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</row>
    <row r="835" ht="15.75" customHeight="1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</row>
    <row r="836" ht="15.75" customHeight="1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</row>
    <row r="837" ht="15.75" customHeight="1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</row>
    <row r="838" ht="15.75" customHeight="1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</row>
    <row r="839" ht="15.75" customHeight="1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</row>
    <row r="840" ht="15.75" customHeight="1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</row>
    <row r="841" ht="15.75" customHeight="1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</row>
    <row r="842" ht="15.75" customHeight="1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</row>
    <row r="843" ht="15.75" customHeight="1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</row>
    <row r="844" ht="15.75" customHeight="1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</row>
    <row r="845" ht="15.75" customHeight="1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</row>
    <row r="846" ht="15.75" customHeight="1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</row>
    <row r="847" ht="15.75" customHeight="1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</row>
    <row r="848" ht="15.75" customHeight="1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</row>
    <row r="849" ht="15.75" customHeight="1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</row>
    <row r="850" ht="15.75" customHeight="1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</row>
    <row r="851" ht="15.75" customHeight="1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</row>
    <row r="852" ht="15.75" customHeight="1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</row>
    <row r="853" ht="15.75" customHeight="1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</row>
    <row r="854" ht="15.75" customHeight="1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</row>
    <row r="855" ht="15.75" customHeight="1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</row>
    <row r="856" ht="15.75" customHeight="1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</row>
    <row r="857" ht="15.75" customHeight="1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</row>
    <row r="858" ht="15.75" customHeight="1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</row>
    <row r="859" ht="15.75" customHeight="1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</row>
    <row r="860" ht="15.75" customHeight="1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</row>
    <row r="861" ht="15.75" customHeight="1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</row>
    <row r="862" ht="15.75" customHeight="1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</row>
    <row r="863" ht="15.75" customHeight="1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</row>
    <row r="864" ht="15.75" customHeight="1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</row>
    <row r="865" ht="15.75" customHeight="1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</row>
    <row r="866" ht="15.75" customHeight="1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</row>
    <row r="867" ht="15.75" customHeight="1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</row>
    <row r="868" ht="15.75" customHeight="1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</row>
    <row r="869" ht="15.75" customHeight="1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</row>
    <row r="870" ht="15.75" customHeight="1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</row>
    <row r="871" ht="15.75" customHeight="1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</row>
    <row r="872" ht="15.75" customHeight="1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</row>
    <row r="873" ht="15.75" customHeight="1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</row>
    <row r="874" ht="15.75" customHeight="1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</row>
    <row r="875" ht="15.75" customHeight="1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</row>
    <row r="876" ht="15.75" customHeight="1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</row>
    <row r="877" ht="15.75" customHeight="1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</row>
    <row r="878" ht="15.75" customHeight="1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</row>
    <row r="879" ht="15.75" customHeight="1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</row>
    <row r="880" ht="15.75" customHeight="1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</row>
    <row r="881" ht="15.75" customHeight="1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</row>
    <row r="882" ht="15.75" customHeight="1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</row>
    <row r="883" ht="15.75" customHeight="1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</row>
    <row r="884" ht="15.75" customHeight="1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</row>
    <row r="885" ht="15.75" customHeight="1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</row>
    <row r="886" ht="15.75" customHeight="1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</row>
    <row r="887" ht="15.75" customHeight="1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</row>
    <row r="888" ht="15.75" customHeight="1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</row>
    <row r="889" ht="15.75" customHeight="1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</row>
    <row r="890" ht="15.75" customHeight="1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</row>
    <row r="891" ht="15.75" customHeight="1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</row>
    <row r="892" ht="15.75" customHeight="1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</row>
    <row r="893" ht="15.75" customHeight="1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</row>
    <row r="894" ht="15.75" customHeight="1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</row>
    <row r="895" ht="15.75" customHeight="1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</row>
    <row r="896" ht="15.75" customHeight="1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</row>
    <row r="897" ht="15.75" customHeight="1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</row>
    <row r="898" ht="15.75" customHeight="1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</row>
    <row r="899" ht="15.75" customHeight="1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</row>
    <row r="900" ht="15.75" customHeight="1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</row>
    <row r="901" ht="15.75" customHeight="1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</row>
    <row r="902" ht="15.75" customHeight="1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</row>
    <row r="903" ht="15.75" customHeight="1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</row>
    <row r="904" ht="15.75" customHeight="1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</row>
    <row r="905" ht="15.75" customHeight="1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</row>
    <row r="906" ht="15.75" customHeight="1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</row>
    <row r="907" ht="15.75" customHeight="1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</row>
    <row r="908" ht="15.75" customHeight="1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</row>
    <row r="909" ht="15.75" customHeight="1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</row>
    <row r="910" ht="15.75" customHeight="1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</row>
    <row r="911" ht="15.75" customHeight="1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</row>
    <row r="912" ht="15.75" customHeight="1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</row>
    <row r="913" ht="15.75" customHeight="1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</row>
    <row r="914" ht="15.75" customHeight="1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</row>
    <row r="915" ht="15.75" customHeight="1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</row>
    <row r="916" ht="15.75" customHeight="1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</row>
    <row r="917" ht="15.75" customHeight="1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</row>
    <row r="918" ht="15.75" customHeight="1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</row>
    <row r="919" ht="15.75" customHeight="1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</row>
    <row r="920" ht="15.75" customHeight="1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</row>
    <row r="921" ht="15.75" customHeight="1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</row>
    <row r="922" ht="15.75" customHeight="1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</row>
    <row r="923" ht="15.75" customHeight="1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</row>
    <row r="924" ht="15.75" customHeight="1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</row>
    <row r="925" ht="15.75" customHeight="1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</row>
    <row r="926" ht="15.75" customHeight="1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</row>
    <row r="927" ht="15.75" customHeight="1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</row>
    <row r="928" ht="15.75" customHeight="1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</row>
    <row r="929" ht="15.75" customHeight="1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</row>
    <row r="930" ht="15.75" customHeight="1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</row>
    <row r="931" ht="15.75" customHeight="1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</row>
    <row r="932" ht="15.75" customHeight="1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</row>
    <row r="933" ht="15.75" customHeight="1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</row>
    <row r="934" ht="15.75" customHeight="1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</row>
    <row r="935" ht="15.75" customHeight="1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</row>
    <row r="936" ht="15.75" customHeight="1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</row>
    <row r="937" ht="15.75" customHeight="1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</row>
    <row r="938" ht="15.75" customHeight="1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</row>
    <row r="939" ht="15.75" customHeight="1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</row>
    <row r="940" ht="15.75" customHeight="1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</row>
    <row r="941" ht="15.75" customHeight="1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</row>
    <row r="942" ht="15.75" customHeight="1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</row>
    <row r="943" ht="15.75" customHeight="1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</row>
    <row r="944" ht="15.75" customHeight="1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</row>
    <row r="945" ht="15.75" customHeight="1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</row>
    <row r="946" ht="15.75" customHeight="1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</row>
    <row r="947" ht="15.75" customHeight="1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</row>
    <row r="948" ht="15.75" customHeight="1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</row>
    <row r="949" ht="15.75" customHeight="1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</row>
    <row r="950" ht="15.75" customHeight="1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</row>
    <row r="951" ht="15.75" customHeight="1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</row>
    <row r="952" ht="15.75" customHeight="1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</row>
    <row r="953" ht="15.75" customHeight="1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</row>
    <row r="954" ht="15.75" customHeight="1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</row>
    <row r="955" ht="15.75" customHeight="1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</row>
    <row r="956" ht="15.75" customHeight="1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</row>
    <row r="957" ht="15.75" customHeight="1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</row>
    <row r="958" ht="15.75" customHeight="1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</row>
    <row r="959" ht="15.75" customHeight="1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</row>
    <row r="960" ht="15.75" customHeight="1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</row>
    <row r="961" ht="15.75" customHeight="1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</row>
    <row r="962" ht="15.75" customHeight="1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</row>
    <row r="963" ht="15.75" customHeight="1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</row>
    <row r="964" ht="15.75" customHeight="1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</row>
    <row r="965" ht="15.75" customHeight="1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</row>
    <row r="966" ht="15.75" customHeight="1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</row>
    <row r="967" ht="15.75" customHeight="1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</row>
    <row r="968" ht="15.75" customHeight="1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</row>
    <row r="969" ht="15.75" customHeight="1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</row>
    <row r="970" ht="15.75" customHeight="1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</row>
    <row r="971" ht="15.75" customHeight="1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</row>
    <row r="972" ht="15.75" customHeight="1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</row>
    <row r="973" ht="15.75" customHeight="1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</row>
    <row r="974" ht="15.75" customHeight="1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</row>
    <row r="975" ht="15.75" customHeight="1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</row>
    <row r="976" ht="15.75" customHeight="1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</row>
    <row r="977" ht="15.75" customHeight="1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</row>
    <row r="978" ht="15.75" customHeight="1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</row>
    <row r="979" ht="15.75" customHeight="1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</row>
    <row r="980" ht="15.75" customHeight="1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</row>
    <row r="981" ht="15.75" customHeight="1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</row>
    <row r="982" ht="15.75" customHeight="1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</row>
    <row r="983" ht="15.75" customHeight="1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</row>
    <row r="984" ht="15.75" customHeight="1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</row>
    <row r="985" ht="15.75" customHeight="1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</row>
    <row r="986" ht="15.75" customHeight="1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</row>
    <row r="987" ht="15.75" customHeight="1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</row>
    <row r="988" ht="15.75" customHeight="1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</row>
    <row r="989" ht="15.75" customHeight="1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</row>
    <row r="990" ht="15.75" customHeight="1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</row>
    <row r="991" ht="15.75" customHeight="1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</row>
    <row r="992" ht="15.75" customHeight="1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</row>
    <row r="993" ht="15.75" customHeight="1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</row>
    <row r="994" ht="15.75" customHeight="1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</row>
    <row r="995" ht="15.75" customHeight="1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</row>
    <row r="996" ht="15.75" customHeight="1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</row>
    <row r="997" ht="15.75" customHeight="1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</row>
    <row r="998" ht="15.75" customHeight="1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</row>
    <row r="999" ht="15.75" customHeight="1">
      <c r="A999" s="4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</row>
    <row r="1000" ht="15.75" customHeight="1">
      <c r="A1000" s="4"/>
      <c r="B1000" s="4"/>
      <c r="C1000" s="4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</row>
  </sheetData>
  <mergeCells count="8">
    <mergeCell ref="A1:I1"/>
    <mergeCell ref="K1:M1"/>
    <mergeCell ref="A18:I18"/>
    <mergeCell ref="K21:M21"/>
    <mergeCell ref="K22:M23"/>
    <mergeCell ref="A31:I31"/>
    <mergeCell ref="G32:I32"/>
    <mergeCell ref="A41:E41"/>
  </mergeCells>
  <conditionalFormatting sqref="E3:E17 G3:G17 I3:I17 E19:E29 G19:G29 I19:I29 E33:E40">
    <cfRule type="cellIs" dxfId="0" priority="1" operator="equal">
      <formula>"Khai Anh"</formula>
    </cfRule>
  </conditionalFormatting>
  <conditionalFormatting sqref="E3:E17 G3:G17 I3:I17 E19:E29 G19:G29 I19:I29 E33:E40">
    <cfRule type="cellIs" dxfId="1" priority="2" operator="equal">
      <formula>"Kim Bàng"</formula>
    </cfRule>
  </conditionalFormatting>
  <conditionalFormatting sqref="E3:E17 G3:G17 I3:I17 E19:E29 G19:G29 I19:I29 E33:E40">
    <cfRule type="cellIs" dxfId="2" priority="3" operator="equal">
      <formula>"Vưu Đức Phát"</formula>
    </cfRule>
  </conditionalFormatting>
  <conditionalFormatting sqref="E3:E17 G3:G17 I3:I17 E19:E29 G19:G29 I19:I29 E33:E40">
    <cfRule type="cellIs" dxfId="3" priority="4" operator="equal">
      <formula>"Phương Trang"</formula>
    </cfRule>
  </conditionalFormatting>
  <conditionalFormatting sqref="E3:E17 G3:G17 I3:I17 E19:E29 G19:G29 I19:I29 E33:E40">
    <cfRule type="cellIs" dxfId="4" priority="5" operator="equal">
      <formula>"Lúa Vàng"</formula>
    </cfRule>
  </conditionalFormatting>
  <conditionalFormatting sqref="E3:E17 G3:G17 I3:I17 E19:E29 G19:G29 I19:I29 E33:E40">
    <cfRule type="cellIs" dxfId="5" priority="6" operator="equal">
      <formula>"Hồng Nga"</formula>
    </cfRule>
  </conditionalFormatting>
  <conditionalFormatting sqref="E3:E17 G3:G17 I3:I17 E19:E29 G19:G29 I19:I29 E33:E40">
    <cfRule type="cellIs" dxfId="6" priority="7" operator="equal">
      <formula>"Thuận An"</formula>
    </cfRule>
  </conditionalFormatting>
  <conditionalFormatting sqref="E3:E17 G3:G17 I3:I17 E19:E29 G19:G29 I19:I29 E33:E40">
    <cfRule type="cellIs" dxfId="7" priority="8" operator="equal">
      <formula>"SIM"</formula>
    </cfRule>
  </conditionalFormatting>
  <conditionalFormatting sqref="E3:E17 G3:G17 I3:I17 E19:E29 G19:G29 I19:I29 E33:E40">
    <cfRule type="cellIs" dxfId="8" priority="9" operator="equal">
      <formula>"THẢO AN"</formula>
    </cfRule>
  </conditionalFormatting>
  <conditionalFormatting sqref="E3:E17 G3:G17 I3:I17 E19:E29 G19:G29 I19:I29 E33:E40">
    <cfRule type="cellIs" dxfId="9" priority="10" operator="equal">
      <formula>"Emivest"</formula>
    </cfRule>
  </conditionalFormatting>
  <conditionalFormatting sqref="E3:E17 G3:G17 I3:I17 E19:E29 G19:G29 I19:I29 E33:E40">
    <cfRule type="cellIs" dxfId="10" priority="11" operator="equal">
      <formula>"LTP"</formula>
    </cfRule>
  </conditionalFormatting>
  <conditionalFormatting sqref="E3:E17 G3:G17 I3:I17 E19:E29 G19:G29 I19:I29 E33:E40">
    <cfRule type="cellIs" dxfId="11" priority="12" operator="equal">
      <formula>"RICO"</formula>
    </cfRule>
  </conditionalFormatting>
  <conditionalFormatting sqref="E3:E17 G3:G17 I3:I17 E19:E29 G19:G29 I19:I29 E33:E40">
    <cfRule type="cellIs" dxfId="12" priority="13" operator="equal">
      <formula>"Nhất Thành"</formula>
    </cfRule>
  </conditionalFormatting>
  <conditionalFormatting sqref="E3:E17 G3:G17 I3:I17 E19:E29 G19:G29 I19:I29 E33:E40">
    <cfRule type="cellIs" dxfId="13" priority="14" operator="equal">
      <formula>"Hoàng Mạnh Thắng"</formula>
    </cfRule>
  </conditionalFormatting>
  <conditionalFormatting sqref="E3:E17 G3:G17 I3:I17 E19:E29 G19:G29 I19:I29 E33:E40">
    <cfRule type="cellIs" dxfId="14" priority="15" operator="equal">
      <formula>"TRANSIN"</formula>
    </cfRule>
  </conditionalFormatting>
  <conditionalFormatting sqref="E3:E17 G3:G17 I3:I17 E19:E29 G19:G29 I19:I29 E33:E40">
    <cfRule type="cellIs" dxfId="15" priority="16" operator="equal">
      <formula>"HDVL"</formula>
    </cfRule>
  </conditionalFormatting>
  <conditionalFormatting sqref="E3:E17 G3:G17 I3:I17 E19:E29 G19:G29 I19:I29 E33:E40">
    <cfRule type="cellIs" dxfId="16" priority="17" operator="equal">
      <formula>"TRỐNG LỊCH"</formula>
    </cfRule>
  </conditionalFormatting>
  <conditionalFormatting sqref="E3:E17 G3:G17 I3:I17 E19:E29 G19:G29 I19:I29 E33:E40">
    <cfRule type="cellIs" dxfId="0" priority="18" operator="equal">
      <formula>"CHUYỂN ĐIỂM"</formula>
    </cfRule>
  </conditionalFormatting>
  <conditionalFormatting sqref="E3:E17 G3:G17 I3:I17 E19:E29 G19:G29 I19:I29 E33:E40">
    <cfRule type="cellIs" dxfId="17" priority="19" operator="equal">
      <formula>"RỚT NHÀ MÁY"</formula>
    </cfRule>
  </conditionalFormatting>
  <conditionalFormatting sqref="E3:E17 G3:G17 I3:I17 E19:E29 G19:G29 I19:I29 E33:E40">
    <cfRule type="cellIs" dxfId="18" priority="20" operator="equal">
      <formula>"TÀI XẾ NGHỈ"</formula>
    </cfRule>
  </conditionalFormatting>
  <dataValidations>
    <dataValidation type="list" allowBlank="1" sqref="E3:E17 G3:G17 I3:I17 E19:E29 G19:G29 I19:I29 E33:E40">
      <formula1>'DANH MỤC'!$F$2:$F$22</formula1>
    </dataValidation>
    <dataValidation type="list" allowBlank="1" sqref="B33:B40">
      <formula1>'DANH MỤC'!$J$2:$J$16</formula1>
    </dataValidation>
    <dataValidation type="list" allowBlank="1" sqref="D3:D17 F3:F17 H3:H17 D19:D29 F19:F29 H19:H29 D33:D40">
      <formula1>'DANH MỤC'!$H$2:$H$9</formula1>
    </dataValidation>
  </dataValidations>
  <printOptions/>
  <pageMargins bottom="0.2" footer="0.0" header="0.0" left="0.2" right="0.2" top="0.2"/>
  <pageSetup orientation="landscape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showGridLines="0" workbookViewId="0">
      <pane ySplit="2.0" topLeftCell="A3" activePane="bottomLeft" state="frozen"/>
      <selection activeCell="B4" sqref="B4" pane="bottomLeft"/>
    </sheetView>
  </sheetViews>
  <sheetFormatPr customHeight="1" defaultColWidth="14.43" defaultRowHeight="15.0"/>
  <cols>
    <col customWidth="1" min="1" max="1" width="4.43"/>
    <col customWidth="1" min="2" max="2" width="12.0"/>
    <col customWidth="1" min="3" max="3" width="40.0"/>
    <col customWidth="1" min="4" max="4" width="9.0"/>
    <col customWidth="1" min="5" max="5" width="15.43"/>
    <col customWidth="1" min="6" max="6" width="9.0"/>
    <col customWidth="1" min="7" max="7" width="17.0"/>
    <col customWidth="1" min="8" max="9" width="0.43"/>
    <col customWidth="1" min="10" max="10" width="2.0"/>
    <col customWidth="1" min="11" max="11" width="18.0"/>
    <col customWidth="1" min="12" max="12" width="7.0"/>
    <col customWidth="1" min="13" max="13" width="6.0"/>
    <col customWidth="1" hidden="1" min="14" max="14" width="13.0"/>
    <col customWidth="1" min="15" max="15" width="13.0"/>
    <col customWidth="1" min="16" max="16" width="6.0"/>
    <col customWidth="1" min="17" max="26" width="8.71"/>
  </cols>
  <sheetData>
    <row r="1" ht="25.5" customHeight="1">
      <c r="A1" s="1" t="s">
        <v>183</v>
      </c>
      <c r="B1" s="2"/>
      <c r="C1" s="2"/>
      <c r="D1" s="2"/>
      <c r="E1" s="2"/>
      <c r="F1" s="2"/>
      <c r="G1" s="2"/>
      <c r="H1" s="2"/>
      <c r="I1" s="3"/>
      <c r="J1" s="4"/>
      <c r="K1" s="5" t="s">
        <v>3</v>
      </c>
      <c r="L1" s="2"/>
      <c r="M1" s="3"/>
      <c r="N1" s="4"/>
      <c r="O1" s="6" t="s">
        <v>4</v>
      </c>
      <c r="P1" s="6" t="s">
        <v>5</v>
      </c>
      <c r="Q1" s="7"/>
      <c r="R1" s="4"/>
      <c r="S1" s="4"/>
      <c r="T1" s="4"/>
      <c r="U1" s="4"/>
      <c r="V1" s="4"/>
      <c r="W1" s="4"/>
      <c r="X1" s="4"/>
      <c r="Y1" s="4"/>
      <c r="Z1" s="4"/>
    </row>
    <row r="2" ht="18.0" customHeight="1">
      <c r="A2" s="8" t="s">
        <v>6</v>
      </c>
      <c r="B2" s="8" t="s">
        <v>7</v>
      </c>
      <c r="C2" s="8" t="s">
        <v>8</v>
      </c>
      <c r="D2" s="8" t="s">
        <v>9</v>
      </c>
      <c r="E2" s="8" t="s">
        <v>10</v>
      </c>
      <c r="F2" s="8" t="s">
        <v>11</v>
      </c>
      <c r="G2" s="8" t="s">
        <v>12</v>
      </c>
      <c r="H2" s="8" t="s">
        <v>13</v>
      </c>
      <c r="I2" s="8" t="s">
        <v>14</v>
      </c>
      <c r="J2" s="4"/>
      <c r="K2" s="9" t="s">
        <v>15</v>
      </c>
      <c r="L2" s="9" t="s">
        <v>16</v>
      </c>
      <c r="M2" s="9" t="s">
        <v>17</v>
      </c>
      <c r="N2" s="4"/>
      <c r="O2" s="10" t="s">
        <v>18</v>
      </c>
      <c r="P2" s="10">
        <f>SUM(L3:L18)</f>
        <v>28</v>
      </c>
      <c r="Q2" s="11"/>
      <c r="R2" s="4"/>
      <c r="S2" s="4"/>
      <c r="T2" s="4"/>
      <c r="U2" s="4"/>
      <c r="V2" s="4"/>
      <c r="W2" s="4"/>
      <c r="X2" s="4"/>
      <c r="Y2" s="4"/>
      <c r="Z2" s="4"/>
    </row>
    <row r="3" ht="42.75" customHeight="1">
      <c r="A3" s="12">
        <v>1.0</v>
      </c>
      <c r="B3" s="13" t="s">
        <v>19</v>
      </c>
      <c r="C3" s="21" t="s">
        <v>184</v>
      </c>
      <c r="D3" s="15"/>
      <c r="E3" s="48" t="s">
        <v>34</v>
      </c>
      <c r="F3" s="14"/>
      <c r="G3" s="13"/>
      <c r="H3" s="14"/>
      <c r="I3" s="13"/>
      <c r="J3" s="4"/>
      <c r="K3" s="16" t="s">
        <v>25</v>
      </c>
      <c r="L3" s="13">
        <f t="shared" ref="L3:L19" si="1">COUNTIF($E$3:$E$17,K3)+COUNTIF($G$3:$G$17,K3)+COUNTIF($I$3:$I$17,K3)+COUNTIF($E$19:$E$29,K3)+COUNTIF($G$19:$G$29,K3)+COUNTIF($I$19:$I$29,K3)</f>
        <v>18</v>
      </c>
      <c r="M3" s="17">
        <f t="shared" ref="M3:M19" si="2">IF($K$22=0,"",L3/$K$22)</f>
        <v>0.6428571429</v>
      </c>
      <c r="N3" s="18">
        <f t="array" ref="N3">IF(SUMPRODUCT(COUNTIF(E3,'DANH MỤC'!$B$2:$B$17))+SUMPRODUCT(COUNTIF(G3,'DANH MỤC'!$B$2:$B$17))+SUMPRODUCT(COUNTIF(I3,'DANH MỤC'!$B$2:$B$17))&gt;=1,1,0)</f>
        <v>0</v>
      </c>
      <c r="O3" s="10" t="s">
        <v>26</v>
      </c>
      <c r="P3" s="10">
        <f>COUNTIF($E$3:$E$17,"TRỐNG LỊCH")+COUNTIF($G$3:$G$17,"TRỐNG LỊCH")+COUNTIF($I$3:$I$17,"TRỐNG LỊCH")+COUNTIF($E$19:$E$29,"TRỐNG LỊCH")+COUNTIF($G$19:$G$29,"TRỐNG LỊCH")+COUNTIF($I$19:$I$29,"TRỐNG LỊCH")</f>
        <v>0</v>
      </c>
      <c r="Q3" s="11"/>
      <c r="R3" s="4"/>
      <c r="S3" s="4"/>
      <c r="T3" s="4"/>
      <c r="U3" s="4"/>
      <c r="V3" s="4"/>
      <c r="W3" s="4"/>
      <c r="X3" s="4"/>
      <c r="Y3" s="4"/>
      <c r="Z3" s="4"/>
    </row>
    <row r="4" ht="42.75" customHeight="1">
      <c r="A4" s="19">
        <v>2.0</v>
      </c>
      <c r="B4" s="20" t="s">
        <v>27</v>
      </c>
      <c r="C4" s="21" t="s">
        <v>186</v>
      </c>
      <c r="D4" s="15" t="s">
        <v>33</v>
      </c>
      <c r="E4" s="48" t="s">
        <v>30</v>
      </c>
      <c r="F4" s="15" t="s">
        <v>33</v>
      </c>
      <c r="G4" s="48" t="s">
        <v>25</v>
      </c>
      <c r="H4" s="14"/>
      <c r="I4" s="20"/>
      <c r="J4" s="4"/>
      <c r="K4" s="22" t="s">
        <v>31</v>
      </c>
      <c r="L4" s="20">
        <f t="shared" si="1"/>
        <v>0</v>
      </c>
      <c r="M4" s="23">
        <f t="shared" si="2"/>
        <v>0</v>
      </c>
      <c r="N4" s="18">
        <f t="array" ref="N4">IF(SUMPRODUCT(COUNTIF(E4,'DANH MỤC'!$B$2:$B$17))+SUMPRODUCT(COUNTIF(G4,'DANH MỤC'!$B$2:$B$17))+SUMPRODUCT(COUNTIF(I4,'DANH MỤC'!$B$2:$B$17))&gt;=1,1,0)</f>
        <v>1</v>
      </c>
      <c r="O4" s="10" t="s">
        <v>34</v>
      </c>
      <c r="P4" s="10">
        <f>COUNTIF($E$3:$E$17,"CHUYỂN ĐIỂM")+COUNTIF($G$3:$G$17,"CHUYỂN ĐIỂM")+COUNTIF($I$3:$I$17,"CHUYỂN ĐIỂM")+COUNTIF($E$19:$E$29,"CHUYỂN ĐIỂM")+COUNTIF($G$19:$G$29,"CHUYỂN ĐIỂM")+COUNTIF($I$19:$I$29,"CHUYỂN ĐIỂM")</f>
        <v>1</v>
      </c>
      <c r="Q4" s="11"/>
      <c r="R4" s="4"/>
      <c r="S4" s="4"/>
      <c r="T4" s="4"/>
      <c r="U4" s="4"/>
      <c r="V4" s="4"/>
      <c r="W4" s="4"/>
      <c r="X4" s="4"/>
      <c r="Y4" s="4"/>
      <c r="Z4" s="4"/>
    </row>
    <row r="5" ht="42.75" customHeight="1">
      <c r="A5" s="12">
        <v>3.0</v>
      </c>
      <c r="B5" s="13" t="s">
        <v>35</v>
      </c>
      <c r="C5" s="21" t="s">
        <v>187</v>
      </c>
      <c r="D5" s="15" t="s">
        <v>33</v>
      </c>
      <c r="E5" s="48" t="s">
        <v>25</v>
      </c>
      <c r="F5" s="14"/>
      <c r="G5" s="13"/>
      <c r="H5" s="14"/>
      <c r="I5" s="13"/>
      <c r="J5" s="4"/>
      <c r="K5" s="16" t="s">
        <v>39</v>
      </c>
      <c r="L5" s="13">
        <f t="shared" si="1"/>
        <v>0</v>
      </c>
      <c r="M5" s="17">
        <f t="shared" si="2"/>
        <v>0</v>
      </c>
      <c r="N5" s="18">
        <f t="array" ref="N5">IF(SUMPRODUCT(COUNTIF(E5,'DANH MỤC'!$B$2:$B$17))+SUMPRODUCT(COUNTIF(G5,'DANH MỤC'!$B$2:$B$17))+SUMPRODUCT(COUNTIF(I5,'DANH MỤC'!$B$2:$B$17))&gt;=1,1,0)</f>
        <v>1</v>
      </c>
      <c r="O5" s="10" t="s">
        <v>40</v>
      </c>
      <c r="P5" s="10">
        <f>COUNTIF($E$3:$E$17,"RỚT NHÀ MÁY")+COUNTIF($G$3:$G$17,"RỚT NHÀ MÁY")+COUNTIF($I$3:$I$17,"RỚT NHÀ MÁY")+COUNTIF($E$19:$E$29,"RỚT NHÀ MÁY")+COUNTIF($G$19:$G$29,"RỚT NHÀ MÁY")+COUNTIF($I$19:$I$29,"RỚT NHÀ MÁY")</f>
        <v>0</v>
      </c>
      <c r="Q5" s="11"/>
      <c r="R5" s="4"/>
      <c r="S5" s="4"/>
      <c r="T5" s="4"/>
      <c r="U5" s="4"/>
      <c r="V5" s="4"/>
      <c r="W5" s="4"/>
      <c r="X5" s="4"/>
      <c r="Y5" s="4"/>
      <c r="Z5" s="4"/>
    </row>
    <row r="6" ht="42.75" customHeight="1">
      <c r="A6" s="19">
        <v>4.0</v>
      </c>
      <c r="B6" s="20" t="s">
        <v>41</v>
      </c>
      <c r="C6" s="21" t="s">
        <v>84</v>
      </c>
      <c r="D6" s="15" t="s">
        <v>38</v>
      </c>
      <c r="E6" s="34" t="s">
        <v>25</v>
      </c>
      <c r="F6" s="14"/>
      <c r="G6" s="20"/>
      <c r="H6" s="14"/>
      <c r="I6" s="20"/>
      <c r="J6" s="4"/>
      <c r="K6" s="22" t="s">
        <v>42</v>
      </c>
      <c r="L6" s="20">
        <f t="shared" si="1"/>
        <v>0</v>
      </c>
      <c r="M6" s="23">
        <f t="shared" si="2"/>
        <v>0</v>
      </c>
      <c r="N6" s="18">
        <f t="array" ref="N6">IF(SUMPRODUCT(COUNTIF(E6,'DANH MỤC'!$B$2:$B$17))+SUMPRODUCT(COUNTIF(G6,'DANH MỤC'!$B$2:$B$17))+SUMPRODUCT(COUNTIF(I6,'DANH MỤC'!$B$2:$B$17))&gt;=1,1,0)</f>
        <v>1</v>
      </c>
      <c r="O6" s="10" t="s">
        <v>43</v>
      </c>
      <c r="P6" s="10">
        <f>COUNTIF($E$3:$E$17,"TÀI XẾ NGHỈ")+COUNTIF($G$3:$G$17,"TÀI XẾ NGHỈ")+COUNTIF($I$3:$I$17,"TÀI XẾ NGHỈ")+COUNTIF($E$19:$E$29,"TÀI XẾ NGHỈ")+COUNTIF($G$19:$G$29,"TÀI XẾ NGHỈ")+COUNTIF($I$19:$I$29,"TÀI XẾ NGHỈ")</f>
        <v>2</v>
      </c>
      <c r="Q6" s="11"/>
      <c r="R6" s="4"/>
      <c r="S6" s="4"/>
      <c r="T6" s="4"/>
      <c r="U6" s="4"/>
      <c r="V6" s="4"/>
      <c r="W6" s="4"/>
      <c r="X6" s="4"/>
      <c r="Y6" s="4"/>
      <c r="Z6" s="4"/>
    </row>
    <row r="7" ht="42.75" customHeight="1">
      <c r="A7" s="12">
        <v>5.0</v>
      </c>
      <c r="B7" s="13" t="s">
        <v>44</v>
      </c>
      <c r="C7" s="12"/>
      <c r="D7" s="14"/>
      <c r="E7" s="34" t="s">
        <v>43</v>
      </c>
      <c r="F7" s="14"/>
      <c r="G7" s="13"/>
      <c r="H7" s="14"/>
      <c r="I7" s="13"/>
      <c r="J7" s="4"/>
      <c r="K7" s="16" t="s">
        <v>23</v>
      </c>
      <c r="L7" s="13">
        <f t="shared" si="1"/>
        <v>0</v>
      </c>
      <c r="M7" s="17">
        <f t="shared" si="2"/>
        <v>0</v>
      </c>
      <c r="N7" s="18">
        <f t="array" ref="N7">IF(SUMPRODUCT(COUNTIF(E7,'DANH MỤC'!$B$2:$B$17))+SUMPRODUCT(COUNTIF(G7,'DANH MỤC'!$B$2:$B$17))+SUMPRODUCT(COUNTIF(I7,'DANH MỤC'!$B$2:$B$17))&gt;=1,1,0)</f>
        <v>0</v>
      </c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 ht="42.75" customHeight="1">
      <c r="A8" s="19">
        <v>6.0</v>
      </c>
      <c r="B8" s="20" t="s">
        <v>48</v>
      </c>
      <c r="C8" s="21" t="s">
        <v>189</v>
      </c>
      <c r="D8" s="15" t="s">
        <v>38</v>
      </c>
      <c r="E8" s="34" t="s">
        <v>25</v>
      </c>
      <c r="F8" s="14"/>
      <c r="G8" s="20"/>
      <c r="H8" s="14"/>
      <c r="I8" s="20"/>
      <c r="J8" s="4"/>
      <c r="K8" s="22" t="s">
        <v>51</v>
      </c>
      <c r="L8" s="20">
        <f t="shared" si="1"/>
        <v>0</v>
      </c>
      <c r="M8" s="23">
        <f t="shared" si="2"/>
        <v>0</v>
      </c>
      <c r="N8" s="18">
        <f t="array" ref="N8">IF(SUMPRODUCT(COUNTIF(E8,'DANH MỤC'!$B$2:$B$17))+SUMPRODUCT(COUNTIF(G8,'DANH MỤC'!$B$2:$B$17))+SUMPRODUCT(COUNTIF(I8,'DANH MỤC'!$B$2:$B$17))&gt;=1,1,0)</f>
        <v>1</v>
      </c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 ht="42.75" customHeight="1">
      <c r="A9" s="12">
        <v>7.0</v>
      </c>
      <c r="B9" s="13" t="s">
        <v>68</v>
      </c>
      <c r="C9" s="21" t="s">
        <v>186</v>
      </c>
      <c r="D9" s="15" t="s">
        <v>33</v>
      </c>
      <c r="E9" s="48" t="s">
        <v>30</v>
      </c>
      <c r="F9" s="15" t="s">
        <v>33</v>
      </c>
      <c r="G9" s="48" t="s">
        <v>25</v>
      </c>
      <c r="H9" s="14"/>
      <c r="I9" s="13"/>
      <c r="J9" s="4"/>
      <c r="K9" s="16" t="s">
        <v>47</v>
      </c>
      <c r="L9" s="13">
        <f t="shared" si="1"/>
        <v>2</v>
      </c>
      <c r="M9" s="17">
        <f t="shared" si="2"/>
        <v>0.07142857143</v>
      </c>
      <c r="N9" s="18">
        <f t="array" ref="N9">IF(SUMPRODUCT(COUNTIF(E9,'DANH MỤC'!$B$2:$B$17))+SUMPRODUCT(COUNTIF(G9,'DANH MỤC'!$B$2:$B$17))+SUMPRODUCT(COUNTIF(I9,'DANH MỤC'!$B$2:$B$17))&gt;=1,1,0)</f>
        <v>1</v>
      </c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 ht="42.75" customHeight="1">
      <c r="A10" s="19">
        <v>8.0</v>
      </c>
      <c r="B10" s="20" t="s">
        <v>70</v>
      </c>
      <c r="C10" s="21" t="s">
        <v>190</v>
      </c>
      <c r="D10" s="15" t="s">
        <v>38</v>
      </c>
      <c r="E10" s="34" t="s">
        <v>25</v>
      </c>
      <c r="F10" s="14"/>
      <c r="G10" s="20"/>
      <c r="H10" s="14"/>
      <c r="I10" s="20"/>
      <c r="J10" s="4"/>
      <c r="K10" s="22" t="s">
        <v>58</v>
      </c>
      <c r="L10" s="20">
        <f t="shared" si="1"/>
        <v>0</v>
      </c>
      <c r="M10" s="23">
        <f t="shared" si="2"/>
        <v>0</v>
      </c>
      <c r="N10" s="18">
        <f t="array" ref="N10">IF(SUMPRODUCT(COUNTIF(E10,'DANH MỤC'!$B$2:$B$17))+SUMPRODUCT(COUNTIF(G10,'DANH MỤC'!$B$2:$B$17))+SUMPRODUCT(COUNTIF(I10,'DANH MỤC'!$B$2:$B$17))&gt;=1,1,0)</f>
        <v>1</v>
      </c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 ht="42.75" customHeight="1">
      <c r="A11" s="12">
        <v>9.0</v>
      </c>
      <c r="B11" s="13" t="s">
        <v>71</v>
      </c>
      <c r="C11" s="21" t="s">
        <v>187</v>
      </c>
      <c r="D11" s="15" t="s">
        <v>33</v>
      </c>
      <c r="E11" s="48" t="s">
        <v>25</v>
      </c>
      <c r="F11" s="14"/>
      <c r="G11" s="13"/>
      <c r="H11" s="14"/>
      <c r="I11" s="13"/>
      <c r="J11" s="4"/>
      <c r="K11" s="16" t="s">
        <v>59</v>
      </c>
      <c r="L11" s="13">
        <f t="shared" si="1"/>
        <v>0</v>
      </c>
      <c r="M11" s="17">
        <f t="shared" si="2"/>
        <v>0</v>
      </c>
      <c r="N11" s="18">
        <f t="array" ref="N11">IF(SUMPRODUCT(COUNTIF(E11,'DANH MỤC'!$B$2:$B$17))+SUMPRODUCT(COUNTIF(G11,'DANH MỤC'!$B$2:$B$17))+SUMPRODUCT(COUNTIF(I11,'DANH MỤC'!$B$2:$B$17))&gt;=1,1,0)</f>
        <v>1</v>
      </c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 ht="42.75" customHeight="1">
      <c r="A12" s="19">
        <v>10.0</v>
      </c>
      <c r="B12" s="20" t="s">
        <v>74</v>
      </c>
      <c r="C12" s="24" t="s">
        <v>191</v>
      </c>
      <c r="D12" s="15" t="s">
        <v>22</v>
      </c>
      <c r="E12" s="34" t="s">
        <v>60</v>
      </c>
      <c r="F12" s="15" t="s">
        <v>22</v>
      </c>
      <c r="G12" s="34" t="s">
        <v>60</v>
      </c>
      <c r="H12" s="14"/>
      <c r="I12" s="20"/>
      <c r="J12" s="4"/>
      <c r="K12" s="22" t="s">
        <v>60</v>
      </c>
      <c r="L12" s="20">
        <f t="shared" si="1"/>
        <v>5</v>
      </c>
      <c r="M12" s="23">
        <f t="shared" si="2"/>
        <v>0.1785714286</v>
      </c>
      <c r="N12" s="18">
        <f t="array" ref="N12">IF(SUMPRODUCT(COUNTIF(E12,'DANH MỤC'!$B$2:$B$17))+SUMPRODUCT(COUNTIF(G12,'DANH MỤC'!$B$2:$B$17))+SUMPRODUCT(COUNTIF(I12,'DANH MỤC'!$B$2:$B$17))&gt;=1,1,0)</f>
        <v>1</v>
      </c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 ht="42.75" customHeight="1">
      <c r="A13" s="12">
        <v>11.0</v>
      </c>
      <c r="B13" s="13" t="s">
        <v>76</v>
      </c>
      <c r="C13" s="24" t="s">
        <v>164</v>
      </c>
      <c r="D13" s="15" t="s">
        <v>46</v>
      </c>
      <c r="E13" s="34" t="s">
        <v>25</v>
      </c>
      <c r="F13" s="14"/>
      <c r="G13" s="13"/>
      <c r="H13" s="14"/>
      <c r="I13" s="13"/>
      <c r="J13" s="4"/>
      <c r="K13" s="16" t="s">
        <v>61</v>
      </c>
      <c r="L13" s="13">
        <f t="shared" si="1"/>
        <v>0</v>
      </c>
      <c r="M13" s="17">
        <f t="shared" si="2"/>
        <v>0</v>
      </c>
      <c r="N13" s="18">
        <f t="array" ref="N13">IF(SUMPRODUCT(COUNTIF(E13,'DANH MỤC'!$B$2:$B$17))+SUMPRODUCT(COUNTIF(G13,'DANH MỤC'!$B$2:$B$17))+SUMPRODUCT(COUNTIF(I13,'DANH MỤC'!$B$2:$B$17))&gt;=1,1,0)</f>
        <v>1</v>
      </c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 ht="42.75" customHeight="1">
      <c r="A14" s="19">
        <v>12.0</v>
      </c>
      <c r="B14" s="20" t="s">
        <v>78</v>
      </c>
      <c r="C14" s="24" t="s">
        <v>192</v>
      </c>
      <c r="D14" s="15" t="s">
        <v>33</v>
      </c>
      <c r="E14" s="48" t="s">
        <v>30</v>
      </c>
      <c r="F14" s="15" t="s">
        <v>46</v>
      </c>
      <c r="G14" s="34" t="s">
        <v>47</v>
      </c>
      <c r="H14" s="14"/>
      <c r="I14" s="20"/>
      <c r="J14" s="4"/>
      <c r="K14" s="22" t="s">
        <v>62</v>
      </c>
      <c r="L14" s="20">
        <f t="shared" si="1"/>
        <v>0</v>
      </c>
      <c r="M14" s="23">
        <f t="shared" si="2"/>
        <v>0</v>
      </c>
      <c r="N14" s="18">
        <f t="array" ref="N14">IF(SUMPRODUCT(COUNTIF(E14,'DANH MỤC'!$B$2:$B$17))+SUMPRODUCT(COUNTIF(G14,'DANH MỤC'!$B$2:$B$17))+SUMPRODUCT(COUNTIF(I14,'DANH MỤC'!$B$2:$B$17))&gt;=1,1,0)</f>
        <v>1</v>
      </c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 ht="42.75" customHeight="1">
      <c r="A15" s="12">
        <v>13.0</v>
      </c>
      <c r="B15" s="13" t="s">
        <v>80</v>
      </c>
      <c r="C15" s="21" t="s">
        <v>20</v>
      </c>
      <c r="D15" s="15" t="s">
        <v>193</v>
      </c>
      <c r="E15" s="34" t="s">
        <v>47</v>
      </c>
      <c r="F15" s="14"/>
      <c r="G15" s="13"/>
      <c r="H15" s="14"/>
      <c r="I15" s="13"/>
      <c r="J15" s="4"/>
      <c r="K15" s="16" t="s">
        <v>63</v>
      </c>
      <c r="L15" s="13">
        <f t="shared" si="1"/>
        <v>0</v>
      </c>
      <c r="M15" s="17">
        <f t="shared" si="2"/>
        <v>0</v>
      </c>
      <c r="N15" s="18">
        <f t="array" ref="N15">IF(SUMPRODUCT(COUNTIF(E15,'DANH MỤC'!$B$2:$B$17))+SUMPRODUCT(COUNTIF(G15,'DANH MỤC'!$B$2:$B$17))+SUMPRODUCT(COUNTIF(I15,'DANH MỤC'!$B$2:$B$17))&gt;=1,1,0)</f>
        <v>1</v>
      </c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 ht="42.75" customHeight="1">
      <c r="A16" s="19">
        <v>14.0</v>
      </c>
      <c r="B16" s="20" t="s">
        <v>83</v>
      </c>
      <c r="C16" s="21" t="s">
        <v>194</v>
      </c>
      <c r="D16" s="15" t="s">
        <v>125</v>
      </c>
      <c r="E16" s="48" t="s">
        <v>25</v>
      </c>
      <c r="F16" s="14"/>
      <c r="G16" s="20"/>
      <c r="H16" s="14"/>
      <c r="I16" s="20"/>
      <c r="J16" s="4"/>
      <c r="K16" s="22" t="s">
        <v>30</v>
      </c>
      <c r="L16" s="20">
        <f t="shared" si="1"/>
        <v>3</v>
      </c>
      <c r="M16" s="23">
        <f t="shared" si="2"/>
        <v>0.1071428571</v>
      </c>
      <c r="N16" s="18">
        <f t="array" ref="N16">IF(SUMPRODUCT(COUNTIF(E16,'DANH MỤC'!$B$2:$B$17))+SUMPRODUCT(COUNTIF(G16,'DANH MỤC'!$B$2:$B$17))+SUMPRODUCT(COUNTIF(I16,'DANH MỤC'!$B$2:$B$17))&gt;=1,1,0)</f>
        <v>1</v>
      </c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 ht="42.75" customHeight="1">
      <c r="A17" s="12">
        <v>15.0</v>
      </c>
      <c r="B17" s="13" t="s">
        <v>85</v>
      </c>
      <c r="C17" s="24" t="s">
        <v>181</v>
      </c>
      <c r="D17" s="15" t="s">
        <v>22</v>
      </c>
      <c r="E17" s="34" t="s">
        <v>25</v>
      </c>
      <c r="F17" s="14"/>
      <c r="G17" s="13"/>
      <c r="H17" s="14"/>
      <c r="I17" s="13"/>
      <c r="J17" s="4"/>
      <c r="K17" s="16" t="s">
        <v>64</v>
      </c>
      <c r="L17" s="13">
        <f t="shared" si="1"/>
        <v>0</v>
      </c>
      <c r="M17" s="17">
        <f t="shared" si="2"/>
        <v>0</v>
      </c>
      <c r="N17" s="18">
        <f t="array" ref="N17">IF(SUMPRODUCT(COUNTIF(E17,'DANH MỤC'!$B$2:$B$17))+SUMPRODUCT(COUNTIF(G17,'DANH MỤC'!$B$2:$B$17))+SUMPRODUCT(COUNTIF(I17,'DANH MỤC'!$B$2:$B$17))&gt;=1,1,0)</f>
        <v>1</v>
      </c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 ht="42.75" customHeight="1">
      <c r="A18" s="47" t="s">
        <v>195</v>
      </c>
      <c r="B18" s="2"/>
      <c r="C18" s="2"/>
      <c r="D18" s="2"/>
      <c r="E18" s="2"/>
      <c r="F18" s="2"/>
      <c r="G18" s="2"/>
      <c r="H18" s="2"/>
      <c r="I18" s="3"/>
      <c r="J18" s="4"/>
      <c r="K18" s="22" t="s">
        <v>24</v>
      </c>
      <c r="L18" s="20">
        <f t="shared" si="1"/>
        <v>0</v>
      </c>
      <c r="M18" s="23">
        <f t="shared" si="2"/>
        <v>0</v>
      </c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 ht="42.75" customHeight="1">
      <c r="A19" s="12">
        <v>1.0</v>
      </c>
      <c r="B19" s="13" t="s">
        <v>87</v>
      </c>
      <c r="C19" s="24" t="s">
        <v>191</v>
      </c>
      <c r="D19" s="15" t="s">
        <v>22</v>
      </c>
      <c r="E19" s="34" t="s">
        <v>60</v>
      </c>
      <c r="F19" s="15" t="s">
        <v>22</v>
      </c>
      <c r="G19" s="34" t="s">
        <v>60</v>
      </c>
      <c r="H19" s="14"/>
      <c r="I19" s="13"/>
      <c r="J19" s="4"/>
      <c r="K19" s="16" t="s">
        <v>89</v>
      </c>
      <c r="L19" s="13">
        <f t="shared" si="1"/>
        <v>0</v>
      </c>
      <c r="M19" s="17">
        <f t="shared" si="2"/>
        <v>0</v>
      </c>
      <c r="N19" s="18">
        <f t="array" ref="N19">IF(SUMPRODUCT(COUNTIF(E19,'DANH MỤC'!$B$2:$B$17))+SUMPRODUCT(COUNTIF(G19,'DANH MỤC'!$B$2:$B$17))+SUMPRODUCT(COUNTIF(I19,'DANH MỤC'!$B$2:$B$17))&gt;=1,1,0)</f>
        <v>1</v>
      </c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 ht="42.75" customHeight="1">
      <c r="A20" s="19">
        <v>2.0</v>
      </c>
      <c r="B20" s="20" t="s">
        <v>94</v>
      </c>
      <c r="C20" s="19"/>
      <c r="D20" s="14"/>
      <c r="E20" s="48" t="s">
        <v>43</v>
      </c>
      <c r="F20" s="14"/>
      <c r="G20" s="20"/>
      <c r="H20" s="14"/>
      <c r="I20" s="20"/>
      <c r="J20" s="4"/>
      <c r="K20" s="4"/>
      <c r="L20" s="4"/>
      <c r="M20" s="4"/>
      <c r="N20" s="18">
        <f t="array" ref="N20">IF(SUMPRODUCT(COUNTIF(E20,'DANH MỤC'!$B$2:$B$17))+SUMPRODUCT(COUNTIF(G20,'DANH MỤC'!$B$2:$B$17))+SUMPRODUCT(COUNTIF(I20,'DANH MỤC'!$B$2:$B$17))&gt;=1,1,0)</f>
        <v>0</v>
      </c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 ht="42.75" customHeight="1">
      <c r="A21" s="12">
        <v>3.0</v>
      </c>
      <c r="B21" s="13" t="s">
        <v>95</v>
      </c>
      <c r="C21" s="21" t="s">
        <v>196</v>
      </c>
      <c r="D21" s="15" t="s">
        <v>38</v>
      </c>
      <c r="E21" s="48" t="s">
        <v>25</v>
      </c>
      <c r="F21" s="14"/>
      <c r="G21" s="13"/>
      <c r="H21" s="14"/>
      <c r="I21" s="13"/>
      <c r="J21" s="4"/>
      <c r="K21" s="49" t="s">
        <v>96</v>
      </c>
      <c r="L21" s="2"/>
      <c r="M21" s="26"/>
      <c r="N21" s="18">
        <f t="array" ref="N21">IF(SUMPRODUCT(COUNTIF(E21,'DANH MỤC'!$B$2:$B$17))+SUMPRODUCT(COUNTIF(G21,'DANH MỤC'!$B$2:$B$17))+SUMPRODUCT(COUNTIF(I21,'DANH MỤC'!$B$2:$B$17))&gt;=1,1,0)</f>
        <v>1</v>
      </c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 ht="42.75" customHeight="1">
      <c r="A22" s="19">
        <v>4.0</v>
      </c>
      <c r="B22" s="20" t="s">
        <v>97</v>
      </c>
      <c r="C22" s="21" t="s">
        <v>187</v>
      </c>
      <c r="D22" s="15" t="s">
        <v>33</v>
      </c>
      <c r="E22" s="48" t="s">
        <v>25</v>
      </c>
      <c r="F22" s="14"/>
      <c r="G22" s="20"/>
      <c r="H22" s="14"/>
      <c r="I22" s="20"/>
      <c r="J22" s="4"/>
      <c r="K22" s="50">
        <f>SUM(L3:L18)</f>
        <v>28</v>
      </c>
      <c r="L22" s="51"/>
      <c r="M22" s="52"/>
      <c r="N22" s="18">
        <f t="array" ref="N22">IF(SUMPRODUCT(COUNTIF(E22,'DANH MỤC'!$B$2:$B$17))+SUMPRODUCT(COUNTIF(G22,'DANH MỤC'!$B$2:$B$17))+SUMPRODUCT(COUNTIF(I22,'DANH MỤC'!$B$2:$B$17))&gt;=1,1,0)</f>
        <v>1</v>
      </c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 ht="42.75" customHeight="1">
      <c r="A23" s="12">
        <v>5.0</v>
      </c>
      <c r="B23" s="13" t="s">
        <v>98</v>
      </c>
      <c r="C23" s="24" t="s">
        <v>175</v>
      </c>
      <c r="D23" s="15" t="s">
        <v>22</v>
      </c>
      <c r="E23" s="34" t="s">
        <v>60</v>
      </c>
      <c r="F23" s="14"/>
      <c r="G23" s="13"/>
      <c r="H23" s="14"/>
      <c r="I23" s="13"/>
      <c r="J23" s="4"/>
      <c r="K23" s="53"/>
      <c r="L23" s="54"/>
      <c r="M23" s="55"/>
      <c r="N23" s="18">
        <f t="array" ref="N23">IF(SUMPRODUCT(COUNTIF(E23,'DANH MỤC'!$B$2:$B$17))+SUMPRODUCT(COUNTIF(G23,'DANH MỤC'!$B$2:$B$17))+SUMPRODUCT(COUNTIF(I23,'DANH MỤC'!$B$2:$B$17))&gt;=1,1,0)</f>
        <v>1</v>
      </c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 ht="42.75" customHeight="1">
      <c r="A24" s="19">
        <v>6.0</v>
      </c>
      <c r="B24" s="20" t="s">
        <v>101</v>
      </c>
      <c r="C24" s="21" t="s">
        <v>194</v>
      </c>
      <c r="D24" s="15" t="s">
        <v>125</v>
      </c>
      <c r="E24" s="48" t="s">
        <v>25</v>
      </c>
      <c r="F24" s="14"/>
      <c r="G24" s="20"/>
      <c r="H24" s="14"/>
      <c r="I24" s="20"/>
      <c r="J24" s="4"/>
      <c r="K24" s="9" t="s">
        <v>102</v>
      </c>
      <c r="L24" s="9" t="s">
        <v>103</v>
      </c>
      <c r="M24" s="56" t="s">
        <v>17</v>
      </c>
      <c r="N24" s="18">
        <f t="array" ref="N24">IF(SUMPRODUCT(COUNTIF(E24,'DANH MỤC'!$B$2:$B$17))+SUMPRODUCT(COUNTIF(G24,'DANH MỤC'!$B$2:$B$17))+SUMPRODUCT(COUNTIF(I24,'DANH MỤC'!$B$2:$B$17))&gt;=1,1,0)</f>
        <v>1</v>
      </c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 ht="42.75" customHeight="1">
      <c r="A25" s="12">
        <v>7.0</v>
      </c>
      <c r="B25" s="13" t="s">
        <v>105</v>
      </c>
      <c r="C25" s="21" t="s">
        <v>197</v>
      </c>
      <c r="D25" s="15" t="s">
        <v>38</v>
      </c>
      <c r="E25" s="48" t="s">
        <v>25</v>
      </c>
      <c r="F25" s="14"/>
      <c r="G25" s="13"/>
      <c r="H25" s="14"/>
      <c r="I25" s="13"/>
      <c r="J25" s="4"/>
      <c r="K25" s="57" t="s">
        <v>26</v>
      </c>
      <c r="L25" s="13">
        <f t="shared" ref="L25:L28" si="3">COUNTIF($E$3:$E$17,K25)+COUNTIF($G$3:$G$17,K25)+COUNTIF($I$3:$I$17,K25)+COUNTIF($E$19:$E$29,K25)+COUNTIF($G$19:$G$29,K25)+COUNTIF($I$19:$I$29,K25)</f>
        <v>0</v>
      </c>
      <c r="M25" s="58">
        <f t="shared" ref="M25:M29" si="4">IF(SUM($L$25:$L$29)=0,0,L25/SUM($L$25:$L$29))</f>
        <v>0</v>
      </c>
      <c r="N25" s="18">
        <f t="array" ref="N25">IF(SUMPRODUCT(COUNTIF(E25,'DANH MỤC'!$B$2:$B$17))+SUMPRODUCT(COUNTIF(G25,'DANH MỤC'!$B$2:$B$17))+SUMPRODUCT(COUNTIF(I25,'DANH MỤC'!$B$2:$B$17))&gt;=1,1,0)</f>
        <v>1</v>
      </c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 ht="42.75" customHeight="1">
      <c r="A26" s="19">
        <v>8.0</v>
      </c>
      <c r="B26" s="20" t="s">
        <v>106</v>
      </c>
      <c r="C26" s="21" t="s">
        <v>197</v>
      </c>
      <c r="D26" s="15" t="s">
        <v>38</v>
      </c>
      <c r="E26" s="48" t="s">
        <v>25</v>
      </c>
      <c r="F26" s="14"/>
      <c r="G26" s="20"/>
      <c r="H26" s="14"/>
      <c r="I26" s="20"/>
      <c r="J26" s="4"/>
      <c r="K26" s="59" t="s">
        <v>34</v>
      </c>
      <c r="L26" s="13">
        <f t="shared" si="3"/>
        <v>1</v>
      </c>
      <c r="M26" s="58">
        <f t="shared" si="4"/>
        <v>0.03225806452</v>
      </c>
      <c r="N26" s="18">
        <f t="array" ref="N26">IF(SUMPRODUCT(COUNTIF(E26,'DANH MỤC'!$B$2:$B$17))+SUMPRODUCT(COUNTIF(G26,'DANH MỤC'!$B$2:$B$17))+SUMPRODUCT(COUNTIF(I26,'DANH MỤC'!$B$2:$B$17))&gt;=1,1,0)</f>
        <v>1</v>
      </c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 ht="42.75" customHeight="1">
      <c r="A27" s="12">
        <v>9.0</v>
      </c>
      <c r="B27" s="13" t="s">
        <v>107</v>
      </c>
      <c r="C27" s="24" t="s">
        <v>181</v>
      </c>
      <c r="D27" s="15" t="s">
        <v>22</v>
      </c>
      <c r="E27" s="34" t="s">
        <v>25</v>
      </c>
      <c r="F27" s="14"/>
      <c r="G27" s="13"/>
      <c r="H27" s="14"/>
      <c r="I27" s="13"/>
      <c r="J27" s="4"/>
      <c r="K27" s="60" t="s">
        <v>40</v>
      </c>
      <c r="L27" s="13">
        <f t="shared" si="3"/>
        <v>0</v>
      </c>
      <c r="M27" s="58">
        <f t="shared" si="4"/>
        <v>0</v>
      </c>
      <c r="N27" s="18">
        <f t="array" ref="N27">IF(SUMPRODUCT(COUNTIF(E27,'DANH MỤC'!$B$2:$B$17))+SUMPRODUCT(COUNTIF(G27,'DANH MỤC'!$B$2:$B$17))+SUMPRODUCT(COUNTIF(I27,'DANH MỤC'!$B$2:$B$17))&gt;=1,1,0)</f>
        <v>1</v>
      </c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 ht="42.75" customHeight="1">
      <c r="A28" s="19">
        <v>10.0</v>
      </c>
      <c r="B28" s="20" t="s">
        <v>108</v>
      </c>
      <c r="C28" s="21" t="s">
        <v>198</v>
      </c>
      <c r="D28" s="15" t="s">
        <v>38</v>
      </c>
      <c r="E28" s="48" t="s">
        <v>25</v>
      </c>
      <c r="F28" s="15" t="s">
        <v>33</v>
      </c>
      <c r="G28" s="48" t="s">
        <v>25</v>
      </c>
      <c r="H28" s="14"/>
      <c r="I28" s="20"/>
      <c r="J28" s="4"/>
      <c r="K28" s="61" t="s">
        <v>43</v>
      </c>
      <c r="L28" s="13">
        <f t="shared" si="3"/>
        <v>2</v>
      </c>
      <c r="M28" s="58">
        <f t="shared" si="4"/>
        <v>0.06451612903</v>
      </c>
      <c r="N28" s="18">
        <f t="array" ref="N28">IF(SUMPRODUCT(COUNTIF(E28,'DANH MỤC'!$B$2:$B$17))+SUMPRODUCT(COUNTIF(G28,'DANH MỤC'!$B$2:$B$17))+SUMPRODUCT(COUNTIF(I28,'DANH MỤC'!$B$2:$B$17))&gt;=1,1,0)</f>
        <v>1</v>
      </c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 ht="42.75" customHeight="1">
      <c r="A29" s="12"/>
      <c r="B29" s="13"/>
      <c r="C29" s="12"/>
      <c r="D29" s="10"/>
      <c r="E29" s="13"/>
      <c r="F29" s="10"/>
      <c r="G29" s="13"/>
      <c r="H29" s="10"/>
      <c r="I29" s="13"/>
      <c r="J29" s="4"/>
      <c r="K29" s="62" t="s">
        <v>18</v>
      </c>
      <c r="L29" s="90">
        <f>P2</f>
        <v>28</v>
      </c>
      <c r="M29" s="91">
        <f t="shared" si="4"/>
        <v>0.9032258065</v>
      </c>
      <c r="N29" s="18">
        <f t="array" ref="N29">IF(SUMPRODUCT(COUNTIF(E29,'DANH MỤC'!$B$2:$B$17))+SUMPRODUCT(COUNTIF(G29,'DANH MỤC'!$B$2:$B$17))+SUMPRODUCT(COUNTIF(I29,'DANH MỤC'!$B$2:$B$17))&gt;=1,1,0)</f>
        <v>0</v>
      </c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 ht="15.75" customHeight="1">
      <c r="A30" s="4"/>
      <c r="B30" s="4"/>
      <c r="C30" s="4"/>
      <c r="D30" s="4"/>
      <c r="E30" s="4"/>
      <c r="F30" s="4"/>
      <c r="G30" s="4"/>
      <c r="H30" s="4"/>
      <c r="I30" s="4"/>
      <c r="J30" s="4"/>
      <c r="K30" s="65" t="s">
        <v>110</v>
      </c>
      <c r="L30" s="92">
        <f>MAX(0,COUNTA($B$3:$B$29)-SUM($L$25:$L$29))</f>
        <v>0</v>
      </c>
      <c r="M30" s="93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 ht="15.0" customHeight="1">
      <c r="A31" s="68" t="s">
        <v>111</v>
      </c>
      <c r="B31" s="2"/>
      <c r="C31" s="2"/>
      <c r="D31" s="2"/>
      <c r="E31" s="2"/>
      <c r="F31" s="2"/>
      <c r="G31" s="2"/>
      <c r="H31" s="2"/>
      <c r="I31" s="3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 ht="18.75" customHeight="1">
      <c r="A32" s="9" t="s">
        <v>6</v>
      </c>
      <c r="B32" s="9" t="s">
        <v>7</v>
      </c>
      <c r="C32" s="9" t="s">
        <v>8</v>
      </c>
      <c r="D32" s="9" t="s">
        <v>112</v>
      </c>
      <c r="E32" s="9" t="s">
        <v>15</v>
      </c>
      <c r="F32" s="9" t="s">
        <v>113</v>
      </c>
      <c r="G32" s="69" t="s">
        <v>114</v>
      </c>
      <c r="H32" s="2"/>
      <c r="I32" s="26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 ht="21.0" customHeight="1">
      <c r="A33" s="12">
        <v>1.0</v>
      </c>
      <c r="B33" s="13"/>
      <c r="C33" s="12"/>
      <c r="D33" s="10"/>
      <c r="E33" s="13"/>
      <c r="F33" s="13"/>
      <c r="G33" s="70"/>
      <c r="H33" s="70"/>
      <c r="I33" s="70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 ht="21.0" customHeight="1">
      <c r="A34" s="71">
        <v>2.0</v>
      </c>
      <c r="B34" s="72"/>
      <c r="C34" s="71"/>
      <c r="D34" s="73"/>
      <c r="E34" s="72"/>
      <c r="F34" s="72"/>
      <c r="G34" s="75"/>
      <c r="H34" s="75"/>
      <c r="I34" s="75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 ht="21.0" customHeight="1">
      <c r="A35" s="12">
        <v>3.0</v>
      </c>
      <c r="B35" s="13"/>
      <c r="C35" s="12"/>
      <c r="D35" s="10"/>
      <c r="E35" s="13"/>
      <c r="F35" s="13"/>
      <c r="G35" s="70"/>
      <c r="H35" s="70"/>
      <c r="I35" s="70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 ht="21.0" customHeight="1">
      <c r="A36" s="71">
        <v>4.0</v>
      </c>
      <c r="B36" s="72"/>
      <c r="C36" s="71"/>
      <c r="D36" s="73"/>
      <c r="E36" s="72"/>
      <c r="F36" s="72"/>
      <c r="G36" s="75"/>
      <c r="H36" s="75"/>
      <c r="I36" s="75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 ht="21.0" customHeight="1">
      <c r="A37" s="12">
        <v>5.0</v>
      </c>
      <c r="B37" s="13"/>
      <c r="C37" s="12"/>
      <c r="D37" s="10"/>
      <c r="E37" s="13"/>
      <c r="F37" s="13"/>
      <c r="G37" s="70"/>
      <c r="H37" s="70"/>
      <c r="I37" s="70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 ht="21.0" customHeight="1">
      <c r="A38" s="71">
        <v>6.0</v>
      </c>
      <c r="B38" s="72"/>
      <c r="C38" s="71"/>
      <c r="D38" s="73"/>
      <c r="E38" s="72"/>
      <c r="F38" s="72"/>
      <c r="G38" s="75"/>
      <c r="H38" s="75"/>
      <c r="I38" s="75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 ht="21.0" customHeight="1">
      <c r="A39" s="12">
        <v>7.0</v>
      </c>
      <c r="B39" s="13"/>
      <c r="C39" s="12"/>
      <c r="D39" s="10"/>
      <c r="E39" s="13"/>
      <c r="F39" s="13"/>
      <c r="G39" s="70"/>
      <c r="H39" s="70"/>
      <c r="I39" s="70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 ht="21.0" customHeight="1">
      <c r="A40" s="71">
        <v>8.0</v>
      </c>
      <c r="B40" s="72"/>
      <c r="C40" s="71"/>
      <c r="D40" s="73"/>
      <c r="E40" s="72"/>
      <c r="F40" s="72"/>
      <c r="G40" s="75"/>
      <c r="H40" s="75"/>
      <c r="I40" s="75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 ht="15.0" customHeight="1">
      <c r="A41" s="76" t="s">
        <v>116</v>
      </c>
      <c r="B41" s="2"/>
      <c r="C41" s="2"/>
      <c r="D41" s="2"/>
      <c r="E41" s="3"/>
      <c r="F41" s="77">
        <f>SUM(F33:F40)</f>
        <v>0</v>
      </c>
      <c r="G41" s="78"/>
      <c r="H41" s="78"/>
      <c r="I41" s="78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 ht="15.75" customHeight="1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 ht="15.75" customHeight="1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 ht="15.75" customHeight="1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 ht="15.75" customHeight="1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 ht="15.75" customHeight="1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 ht="15.75" customHeight="1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 ht="15.75" customHeight="1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 ht="15.75" customHeight="1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 ht="15.75" customHeight="1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 ht="15.75" customHeight="1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 ht="15.75" customHeight="1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 ht="15.75" customHeight="1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 ht="15.75" customHeight="1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 ht="15.75" customHeight="1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 ht="15.75" customHeight="1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 ht="15.75" customHeight="1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 ht="15.75" customHeight="1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 ht="15.75" customHeight="1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 ht="15.75" customHeight="1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 ht="15.75" customHeight="1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 ht="15.75" customHeight="1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 ht="15.75" customHeight="1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 ht="15.75" customHeight="1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 ht="15.75" customHeight="1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 ht="15.75" customHeight="1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 ht="15.75" customHeight="1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 ht="15.75" customHeight="1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 ht="15.75" customHeight="1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 ht="15.75" customHeight="1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 ht="15.75" customHeight="1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 ht="15.75" customHeight="1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 ht="15.75" customHeight="1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 ht="15.75" customHeight="1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 ht="15.75" customHeight="1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 ht="15.75" customHeight="1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 ht="15.75" customHeight="1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 ht="15.75" customHeight="1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 ht="15.75" customHeight="1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 ht="15.75" customHeight="1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 ht="15.75" customHeight="1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 ht="15.75" customHeight="1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 ht="15.75" customHeight="1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 ht="15.75" customHeight="1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 ht="15.75" customHeight="1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 ht="15.75" customHeight="1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 ht="15.75" customHeight="1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 ht="15.75" customHeight="1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 ht="15.75" customHeight="1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 ht="15.75" customHeight="1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 ht="15.75" customHeight="1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 ht="15.75" customHeight="1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 ht="15.75" customHeight="1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 ht="15.75" customHeight="1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 ht="15.75" customHeight="1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 ht="15.75" customHeight="1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 ht="15.75" customHeight="1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 ht="15.75" customHeight="1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 ht="15.75" customHeight="1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 ht="15.75" customHeight="1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 ht="15.75" customHeight="1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 ht="15.75" customHeight="1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 ht="15.75" customHeight="1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 ht="15.75" customHeight="1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 ht="15.75" customHeight="1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 ht="15.75" customHeight="1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 ht="15.75" customHeight="1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 ht="15.75" customHeight="1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 ht="15.75" customHeight="1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 ht="15.75" customHeight="1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 ht="15.75" customHeight="1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 ht="15.75" customHeight="1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 ht="15.75" customHeight="1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 ht="15.75" customHeight="1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 ht="15.75" customHeight="1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 ht="15.75" customHeight="1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 ht="15.75" customHeight="1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 ht="15.75" customHeight="1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 ht="15.75" customHeight="1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 ht="15.75" customHeight="1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 ht="15.75" customHeight="1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 ht="15.75" customHeight="1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 ht="15.75" customHeight="1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 ht="15.75" customHeight="1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 ht="15.75" customHeight="1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 ht="15.75" customHeight="1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 ht="15.75" customHeight="1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 ht="15.75" customHeight="1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 ht="15.75" customHeight="1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 ht="15.75" customHeight="1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 ht="15.75" customHeight="1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 ht="15.75" customHeight="1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 ht="15.75" customHeight="1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 ht="15.75" customHeight="1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 ht="15.75" customHeight="1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 ht="15.75" customHeight="1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 ht="15.75" customHeight="1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 ht="15.75" customHeight="1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 ht="15.75" customHeight="1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 ht="15.75" customHeight="1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 ht="15.75" customHeight="1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 ht="15.75" customHeight="1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 ht="15.75" customHeight="1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 ht="15.75" customHeight="1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 ht="15.75" customHeight="1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 ht="15.75" customHeight="1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 ht="15.75" customHeight="1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 ht="15.75" customHeight="1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 ht="15.75" customHeight="1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 ht="15.75" customHeight="1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 ht="15.75" customHeight="1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 ht="15.75" customHeight="1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 ht="15.75" customHeight="1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 ht="15.75" customHeight="1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 ht="15.75" customHeight="1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 ht="15.75" customHeight="1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 ht="15.75" customHeight="1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 ht="15.75" customHeight="1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 ht="15.75" customHeight="1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 ht="15.75" customHeight="1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 ht="15.75" customHeight="1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 ht="15.75" customHeight="1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 ht="15.75" customHeight="1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 ht="15.75" customHeight="1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 ht="15.75" customHeight="1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 ht="15.75" customHeight="1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 ht="15.75" customHeight="1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 ht="15.75" customHeight="1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 ht="15.75" customHeight="1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 ht="15.75" customHeight="1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 ht="15.75" customHeight="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 ht="15.75" customHeight="1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 ht="15.75" customHeight="1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 ht="15.75" customHeight="1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 ht="15.75" customHeight="1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 ht="15.75" customHeight="1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 ht="15.75" customHeight="1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 ht="15.75" customHeight="1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 ht="15.75" customHeight="1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 ht="15.75" customHeight="1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 ht="15.75" customHeight="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 ht="15.75" customHeight="1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 ht="15.75" customHeight="1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 ht="15.75" customHeight="1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 ht="15.75" customHeight="1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 ht="15.75" customHeight="1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 ht="15.75" customHeight="1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 ht="15.75" customHeight="1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 ht="15.75" customHeight="1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 ht="15.75" customHeight="1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 ht="15.75" customHeight="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 ht="15.75" customHeight="1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 ht="15.75" customHeight="1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 ht="15.75" customHeight="1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 ht="15.75" customHeight="1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 ht="15.75" customHeight="1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 ht="15.75" customHeight="1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 ht="15.75" customHeight="1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 ht="15.75" customHeight="1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 ht="15.75" customHeight="1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 ht="15.75" customHeight="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 ht="15.75" customHeight="1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 ht="15.75" customHeight="1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 ht="15.75" customHeight="1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 ht="15.75" customHeight="1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 ht="15.75" customHeight="1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 ht="15.75" customHeight="1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 ht="15.75" customHeight="1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 ht="15.75" customHeight="1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 ht="15.75" customHeight="1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 ht="15.75" customHeight="1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 ht="15.75" customHeight="1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 ht="15.75" customHeight="1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 ht="15.75" customHeight="1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 ht="15.75" customHeight="1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 ht="15.75" customHeight="1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 ht="15.75" customHeight="1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 ht="15.75" customHeight="1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 ht="15.75" customHeight="1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 ht="15.75" customHeight="1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 ht="15.75" customHeight="1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 ht="15.75" customHeight="1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 ht="15.75" customHeight="1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 ht="15.75" customHeight="1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 ht="15.75" customHeight="1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 ht="15.75" customHeight="1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 ht="15.75" customHeight="1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 ht="15.75" customHeight="1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 ht="15.75" customHeight="1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 ht="15.75" customHeight="1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 ht="15.75" customHeight="1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 ht="15.75" customHeight="1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 ht="15.75" customHeight="1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 ht="15.75" customHeight="1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 ht="15.75" customHeight="1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 ht="15.75" customHeight="1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 ht="15.75" customHeight="1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 ht="15.75" customHeight="1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 ht="15.75" customHeight="1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 ht="15.75" customHeight="1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 ht="15.75" customHeight="1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 ht="15.75" customHeight="1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 ht="15.75" customHeight="1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 ht="15.75" customHeight="1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 ht="15.75" customHeight="1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 ht="15.75" customHeight="1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r="247" ht="15.75" customHeight="1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r="248" ht="15.75" customHeight="1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</row>
    <row r="249" ht="15.75" customHeight="1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 ht="15.75" customHeight="1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</row>
    <row r="251" ht="15.75" customHeight="1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</row>
    <row r="252" ht="15.75" customHeight="1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 ht="15.75" customHeight="1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</row>
    <row r="254" ht="15.75" customHeight="1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</row>
    <row r="255" ht="15.75" customHeight="1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</row>
    <row r="256" ht="15.75" customHeight="1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</row>
    <row r="257" ht="15.75" customHeight="1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</row>
    <row r="258" ht="15.75" customHeight="1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</row>
    <row r="259" ht="15.75" customHeight="1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</row>
    <row r="260" ht="15.75" customHeight="1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</row>
    <row r="261" ht="15.75" customHeight="1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</row>
    <row r="262" ht="15.75" customHeight="1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</row>
    <row r="263" ht="15.75" customHeight="1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</row>
    <row r="264" ht="15.75" customHeight="1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</row>
    <row r="265" ht="15.75" customHeight="1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</row>
    <row r="266" ht="15.75" customHeight="1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</row>
    <row r="267" ht="15.75" customHeight="1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</row>
    <row r="268" ht="15.75" customHeight="1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</row>
    <row r="269" ht="15.75" customHeight="1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</row>
    <row r="270" ht="15.75" customHeight="1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</row>
    <row r="271" ht="15.75" customHeight="1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</row>
    <row r="272" ht="15.75" customHeight="1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</row>
    <row r="273" ht="15.75" customHeight="1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</row>
    <row r="274" ht="15.75" customHeight="1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</row>
    <row r="275" ht="15.75" customHeight="1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</row>
    <row r="276" ht="15.75" customHeight="1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</row>
    <row r="277" ht="15.75" customHeight="1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</row>
    <row r="278" ht="15.75" customHeight="1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</row>
    <row r="279" ht="15.75" customHeight="1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</row>
    <row r="280" ht="15.75" customHeight="1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</row>
    <row r="281" ht="15.75" customHeight="1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</row>
    <row r="282" ht="15.75" customHeight="1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</row>
    <row r="283" ht="15.75" customHeight="1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</row>
    <row r="284" ht="15.75" customHeight="1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</row>
    <row r="285" ht="15.75" customHeight="1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</row>
    <row r="286" ht="15.75" customHeight="1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</row>
    <row r="287" ht="15.75" customHeight="1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</row>
    <row r="288" ht="15.75" customHeight="1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</row>
    <row r="289" ht="15.75" customHeight="1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</row>
    <row r="290" ht="15.75" customHeight="1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</row>
    <row r="291" ht="15.75" customHeight="1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</row>
    <row r="292" ht="15.75" customHeight="1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</row>
    <row r="293" ht="15.75" customHeight="1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</row>
    <row r="294" ht="15.75" customHeight="1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</row>
    <row r="295" ht="15.75" customHeight="1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</row>
    <row r="296" ht="15.75" customHeight="1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</row>
    <row r="297" ht="15.75" customHeight="1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</row>
    <row r="298" ht="15.75" customHeight="1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</row>
    <row r="299" ht="15.75" customHeight="1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</row>
    <row r="300" ht="15.75" customHeight="1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</row>
    <row r="301" ht="15.75" customHeight="1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</row>
    <row r="302" ht="15.75" customHeight="1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</row>
    <row r="303" ht="15.75" customHeight="1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</row>
    <row r="304" ht="15.75" customHeight="1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</row>
    <row r="305" ht="15.75" customHeight="1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</row>
    <row r="306" ht="15.75" customHeight="1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</row>
    <row r="307" ht="15.75" customHeight="1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</row>
    <row r="308" ht="15.75" customHeight="1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</row>
    <row r="309" ht="15.75" customHeight="1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</row>
    <row r="310" ht="15.75" customHeight="1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</row>
    <row r="311" ht="15.75" customHeight="1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</row>
    <row r="312" ht="15.75" customHeight="1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</row>
    <row r="313" ht="15.75" customHeight="1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</row>
    <row r="314" ht="15.75" customHeight="1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</row>
    <row r="315" ht="15.75" customHeight="1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</row>
    <row r="316" ht="15.75" customHeight="1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</row>
    <row r="317" ht="15.75" customHeight="1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</row>
    <row r="318" ht="15.75" customHeight="1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</row>
    <row r="319" ht="15.75" customHeight="1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</row>
    <row r="320" ht="15.75" customHeight="1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</row>
    <row r="321" ht="15.75" customHeight="1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</row>
    <row r="322" ht="15.75" customHeight="1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</row>
    <row r="323" ht="15.75" customHeight="1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</row>
    <row r="324" ht="15.75" customHeight="1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</row>
    <row r="325" ht="15.75" customHeight="1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</row>
    <row r="326" ht="15.75" customHeight="1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</row>
    <row r="327" ht="15.75" customHeight="1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</row>
    <row r="328" ht="15.75" customHeight="1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</row>
    <row r="329" ht="15.75" customHeight="1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</row>
    <row r="330" ht="15.75" customHeight="1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</row>
    <row r="331" ht="15.75" customHeight="1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</row>
    <row r="332" ht="15.75" customHeight="1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</row>
    <row r="333" ht="15.75" customHeight="1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</row>
    <row r="334" ht="15.75" customHeight="1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</row>
    <row r="335" ht="15.75" customHeight="1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</row>
    <row r="336" ht="15.75" customHeight="1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</row>
    <row r="337" ht="15.75" customHeight="1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</row>
    <row r="338" ht="15.75" customHeight="1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</row>
    <row r="339" ht="15.75" customHeight="1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</row>
    <row r="340" ht="15.75" customHeight="1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</row>
    <row r="341" ht="15.75" customHeight="1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</row>
    <row r="342" ht="15.75" customHeight="1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</row>
    <row r="343" ht="15.75" customHeight="1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</row>
    <row r="344" ht="15.75" customHeight="1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</row>
    <row r="345" ht="15.75" customHeight="1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</row>
    <row r="346" ht="15.75" customHeight="1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</row>
    <row r="347" ht="15.75" customHeight="1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</row>
    <row r="348" ht="15.75" customHeight="1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</row>
    <row r="349" ht="15.75" customHeight="1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</row>
    <row r="350" ht="15.75" customHeight="1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</row>
    <row r="351" ht="15.75" customHeight="1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</row>
    <row r="352" ht="15.75" customHeight="1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</row>
    <row r="353" ht="15.75" customHeight="1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</row>
    <row r="354" ht="15.75" customHeight="1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</row>
    <row r="355" ht="15.75" customHeight="1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</row>
    <row r="356" ht="15.75" customHeight="1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</row>
    <row r="357" ht="15.75" customHeight="1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</row>
    <row r="358" ht="15.75" customHeight="1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</row>
    <row r="359" ht="15.75" customHeight="1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</row>
    <row r="360" ht="15.75" customHeight="1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</row>
    <row r="361" ht="15.75" customHeight="1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</row>
    <row r="362" ht="15.75" customHeight="1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</row>
    <row r="363" ht="15.75" customHeight="1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</row>
    <row r="364" ht="15.75" customHeight="1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</row>
    <row r="365" ht="15.75" customHeight="1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</row>
    <row r="366" ht="15.75" customHeight="1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</row>
    <row r="367" ht="15.75" customHeight="1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</row>
    <row r="368" ht="15.75" customHeight="1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</row>
    <row r="369" ht="15.75" customHeight="1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</row>
    <row r="370" ht="15.75" customHeight="1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</row>
    <row r="371" ht="15.75" customHeight="1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</row>
    <row r="372" ht="15.75" customHeight="1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</row>
    <row r="373" ht="15.75" customHeight="1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</row>
    <row r="374" ht="15.75" customHeight="1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</row>
    <row r="375" ht="15.75" customHeight="1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</row>
    <row r="376" ht="15.75" customHeight="1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</row>
    <row r="377" ht="15.75" customHeight="1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</row>
    <row r="378" ht="15.75" customHeight="1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</row>
    <row r="379" ht="15.75" customHeight="1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</row>
    <row r="380" ht="15.75" customHeight="1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</row>
    <row r="381" ht="15.75" customHeight="1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</row>
    <row r="382" ht="15.75" customHeight="1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</row>
    <row r="383" ht="15.75" customHeight="1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</row>
    <row r="384" ht="15.75" customHeight="1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</row>
    <row r="385" ht="15.75" customHeight="1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</row>
    <row r="386" ht="15.75" customHeight="1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</row>
    <row r="387" ht="15.75" customHeight="1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</row>
    <row r="388" ht="15.75" customHeight="1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</row>
    <row r="389" ht="15.75" customHeight="1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</row>
    <row r="390" ht="15.75" customHeight="1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</row>
    <row r="391" ht="15.75" customHeight="1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</row>
    <row r="392" ht="15.75" customHeight="1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</row>
    <row r="393" ht="15.75" customHeight="1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</row>
    <row r="394" ht="15.75" customHeight="1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</row>
    <row r="395" ht="15.75" customHeight="1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</row>
    <row r="396" ht="15.75" customHeight="1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</row>
    <row r="397" ht="15.75" customHeight="1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</row>
    <row r="398" ht="15.75" customHeight="1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</row>
    <row r="399" ht="15.75" customHeight="1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</row>
    <row r="400" ht="15.75" customHeight="1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</row>
    <row r="401" ht="15.75" customHeight="1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</row>
    <row r="402" ht="15.75" customHeight="1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</row>
    <row r="403" ht="15.75" customHeight="1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</row>
    <row r="404" ht="15.75" customHeight="1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</row>
    <row r="405" ht="15.75" customHeight="1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</row>
    <row r="406" ht="15.75" customHeight="1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</row>
    <row r="407" ht="15.75" customHeight="1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</row>
    <row r="408" ht="15.75" customHeight="1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</row>
    <row r="409" ht="15.75" customHeight="1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</row>
    <row r="410" ht="15.75" customHeight="1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</row>
    <row r="411" ht="15.75" customHeight="1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</row>
    <row r="412" ht="15.75" customHeight="1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</row>
    <row r="413" ht="15.75" customHeight="1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</row>
    <row r="414" ht="15.75" customHeight="1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</row>
    <row r="415" ht="15.75" customHeight="1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</row>
    <row r="416" ht="15.75" customHeight="1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</row>
    <row r="417" ht="15.75" customHeight="1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</row>
    <row r="418" ht="15.75" customHeight="1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</row>
    <row r="419" ht="15.75" customHeight="1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</row>
    <row r="420" ht="15.75" customHeight="1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</row>
    <row r="421" ht="15.75" customHeight="1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</row>
    <row r="422" ht="15.75" customHeight="1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</row>
    <row r="423" ht="15.75" customHeight="1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</row>
    <row r="424" ht="15.75" customHeight="1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</row>
    <row r="425" ht="15.75" customHeight="1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</row>
    <row r="426" ht="15.75" customHeight="1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</row>
    <row r="427" ht="15.75" customHeight="1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</row>
    <row r="428" ht="15.75" customHeight="1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</row>
    <row r="429" ht="15.75" customHeight="1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</row>
    <row r="430" ht="15.75" customHeight="1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</row>
    <row r="431" ht="15.75" customHeight="1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</row>
    <row r="432" ht="15.75" customHeight="1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</row>
    <row r="433" ht="15.75" customHeight="1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</row>
    <row r="434" ht="15.75" customHeight="1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</row>
    <row r="435" ht="15.75" customHeight="1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</row>
    <row r="436" ht="15.75" customHeight="1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</row>
    <row r="437" ht="15.75" customHeight="1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</row>
    <row r="438" ht="15.75" customHeight="1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</row>
    <row r="439" ht="15.75" customHeight="1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</row>
    <row r="440" ht="15.75" customHeight="1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</row>
    <row r="441" ht="15.75" customHeight="1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</row>
    <row r="442" ht="15.75" customHeight="1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</row>
    <row r="443" ht="15.75" customHeight="1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</row>
    <row r="444" ht="15.75" customHeight="1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</row>
    <row r="445" ht="15.75" customHeight="1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</row>
    <row r="446" ht="15.75" customHeight="1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</row>
    <row r="447" ht="15.75" customHeight="1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</row>
    <row r="448" ht="15.75" customHeight="1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</row>
    <row r="449" ht="15.75" customHeight="1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</row>
    <row r="450" ht="15.75" customHeight="1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</row>
    <row r="451" ht="15.75" customHeight="1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</row>
    <row r="452" ht="15.75" customHeight="1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</row>
    <row r="453" ht="15.75" customHeight="1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</row>
    <row r="454" ht="15.75" customHeight="1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</row>
    <row r="455" ht="15.75" customHeight="1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</row>
    <row r="456" ht="15.75" customHeight="1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</row>
    <row r="457" ht="15.75" customHeight="1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</row>
    <row r="458" ht="15.75" customHeight="1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</row>
    <row r="459" ht="15.75" customHeight="1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</row>
    <row r="460" ht="15.75" customHeight="1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</row>
    <row r="461" ht="15.75" customHeight="1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</row>
    <row r="462" ht="15.75" customHeight="1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</row>
    <row r="463" ht="15.75" customHeight="1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</row>
    <row r="464" ht="15.75" customHeight="1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</row>
    <row r="465" ht="15.75" customHeight="1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</row>
    <row r="466" ht="15.75" customHeight="1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</row>
    <row r="467" ht="15.75" customHeight="1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</row>
    <row r="468" ht="15.75" customHeight="1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</row>
    <row r="469" ht="15.75" customHeight="1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</row>
    <row r="470" ht="15.75" customHeight="1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</row>
    <row r="471" ht="15.75" customHeight="1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</row>
    <row r="472" ht="15.75" customHeight="1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</row>
    <row r="473" ht="15.75" customHeight="1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</row>
    <row r="474" ht="15.75" customHeight="1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</row>
    <row r="475" ht="15.75" customHeight="1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</row>
    <row r="476" ht="15.75" customHeight="1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</row>
    <row r="477" ht="15.75" customHeight="1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</row>
    <row r="478" ht="15.75" customHeight="1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</row>
    <row r="479" ht="15.75" customHeight="1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</row>
    <row r="480" ht="15.75" customHeight="1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</row>
    <row r="481" ht="15.75" customHeight="1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</row>
    <row r="482" ht="15.75" customHeight="1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</row>
    <row r="483" ht="15.75" customHeight="1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</row>
    <row r="484" ht="15.75" customHeight="1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</row>
    <row r="485" ht="15.75" customHeight="1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</row>
    <row r="486" ht="15.75" customHeight="1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</row>
    <row r="487" ht="15.75" customHeight="1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</row>
    <row r="488" ht="15.75" customHeight="1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</row>
    <row r="489" ht="15.75" customHeight="1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</row>
    <row r="490" ht="15.75" customHeight="1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</row>
    <row r="491" ht="15.75" customHeight="1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</row>
    <row r="492" ht="15.75" customHeight="1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</row>
    <row r="493" ht="15.75" customHeight="1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</row>
    <row r="494" ht="15.75" customHeight="1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</row>
    <row r="495" ht="15.75" customHeight="1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</row>
    <row r="496" ht="15.75" customHeight="1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</row>
    <row r="497" ht="15.75" customHeight="1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</row>
    <row r="498" ht="15.75" customHeight="1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</row>
    <row r="499" ht="15.75" customHeight="1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</row>
    <row r="500" ht="15.75" customHeight="1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</row>
    <row r="501" ht="15.75" customHeight="1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</row>
    <row r="502" ht="15.75" customHeight="1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</row>
    <row r="503" ht="15.75" customHeight="1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</row>
    <row r="504" ht="15.75" customHeight="1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</row>
    <row r="505" ht="15.75" customHeight="1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</row>
    <row r="506" ht="15.75" customHeight="1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</row>
    <row r="507" ht="15.75" customHeight="1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</row>
    <row r="508" ht="15.75" customHeight="1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</row>
    <row r="509" ht="15.75" customHeight="1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</row>
    <row r="510" ht="15.75" customHeight="1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</row>
    <row r="511" ht="15.75" customHeight="1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</row>
    <row r="512" ht="15.75" customHeight="1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</row>
    <row r="513" ht="15.75" customHeight="1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</row>
    <row r="514" ht="15.75" customHeight="1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</row>
    <row r="515" ht="15.75" customHeight="1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</row>
    <row r="516" ht="15.75" customHeight="1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</row>
    <row r="517" ht="15.75" customHeight="1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</row>
    <row r="518" ht="15.75" customHeight="1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</row>
    <row r="519" ht="15.75" customHeight="1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</row>
    <row r="520" ht="15.75" customHeight="1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</row>
    <row r="521" ht="15.75" customHeight="1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</row>
    <row r="522" ht="15.75" customHeight="1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</row>
    <row r="523" ht="15.75" customHeight="1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</row>
    <row r="524" ht="15.75" customHeight="1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</row>
    <row r="525" ht="15.75" customHeight="1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</row>
    <row r="526" ht="15.75" customHeight="1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</row>
    <row r="527" ht="15.75" customHeight="1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</row>
    <row r="528" ht="15.75" customHeight="1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</row>
    <row r="529" ht="15.75" customHeight="1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</row>
    <row r="530" ht="15.75" customHeight="1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</row>
    <row r="531" ht="15.75" customHeight="1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</row>
    <row r="532" ht="15.75" customHeight="1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</row>
    <row r="533" ht="15.75" customHeight="1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</row>
    <row r="534" ht="15.75" customHeight="1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</row>
    <row r="535" ht="15.75" customHeight="1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</row>
    <row r="536" ht="15.75" customHeight="1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</row>
    <row r="537" ht="15.75" customHeight="1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</row>
    <row r="538" ht="15.75" customHeight="1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</row>
    <row r="539" ht="15.75" customHeight="1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</row>
    <row r="540" ht="15.75" customHeight="1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</row>
    <row r="541" ht="15.75" customHeight="1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</row>
    <row r="542" ht="15.75" customHeight="1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</row>
    <row r="543" ht="15.75" customHeight="1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</row>
    <row r="544" ht="15.75" customHeight="1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</row>
    <row r="545" ht="15.75" customHeight="1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</row>
    <row r="546" ht="15.75" customHeight="1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</row>
    <row r="547" ht="15.75" customHeight="1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</row>
    <row r="548" ht="15.75" customHeight="1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</row>
    <row r="549" ht="15.75" customHeight="1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</row>
    <row r="550" ht="15.75" customHeight="1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</row>
    <row r="551" ht="15.75" customHeight="1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</row>
    <row r="552" ht="15.75" customHeight="1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</row>
    <row r="553" ht="15.75" customHeight="1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</row>
    <row r="554" ht="15.75" customHeight="1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</row>
    <row r="555" ht="15.75" customHeight="1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</row>
    <row r="556" ht="15.75" customHeight="1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</row>
    <row r="557" ht="15.75" customHeight="1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</row>
    <row r="558" ht="15.75" customHeight="1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</row>
    <row r="559" ht="15.75" customHeight="1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</row>
    <row r="560" ht="15.75" customHeight="1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</row>
    <row r="561" ht="15.75" customHeight="1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</row>
    <row r="562" ht="15.75" customHeight="1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</row>
    <row r="563" ht="15.75" customHeight="1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</row>
    <row r="564" ht="15.75" customHeight="1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</row>
    <row r="565" ht="15.75" customHeight="1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</row>
    <row r="566" ht="15.75" customHeight="1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</row>
    <row r="567" ht="15.75" customHeight="1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</row>
    <row r="568" ht="15.75" customHeight="1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</row>
    <row r="569" ht="15.75" customHeight="1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</row>
    <row r="570" ht="15.75" customHeight="1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</row>
    <row r="571" ht="15.75" customHeight="1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</row>
    <row r="572" ht="15.75" customHeight="1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</row>
    <row r="573" ht="15.75" customHeight="1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</row>
    <row r="574" ht="15.75" customHeight="1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</row>
    <row r="575" ht="15.75" customHeight="1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</row>
    <row r="576" ht="15.75" customHeight="1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</row>
    <row r="577" ht="15.75" customHeight="1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</row>
    <row r="578" ht="15.75" customHeight="1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</row>
    <row r="579" ht="15.75" customHeight="1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</row>
    <row r="580" ht="15.75" customHeight="1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</row>
    <row r="581" ht="15.75" customHeight="1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</row>
    <row r="582" ht="15.75" customHeight="1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</row>
    <row r="583" ht="15.75" customHeight="1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</row>
    <row r="584" ht="15.75" customHeight="1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</row>
    <row r="585" ht="15.75" customHeight="1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</row>
    <row r="586" ht="15.75" customHeight="1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</row>
    <row r="587" ht="15.75" customHeight="1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</row>
    <row r="588" ht="15.75" customHeight="1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</row>
    <row r="589" ht="15.75" customHeight="1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</row>
    <row r="590" ht="15.75" customHeight="1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</row>
    <row r="591" ht="15.75" customHeight="1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</row>
    <row r="592" ht="15.75" customHeight="1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</row>
    <row r="593" ht="15.75" customHeight="1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</row>
    <row r="594" ht="15.75" customHeight="1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</row>
    <row r="595" ht="15.75" customHeight="1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</row>
    <row r="596" ht="15.75" customHeight="1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</row>
    <row r="597" ht="15.75" customHeight="1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</row>
    <row r="598" ht="15.75" customHeight="1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</row>
    <row r="599" ht="15.75" customHeight="1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</row>
    <row r="600" ht="15.75" customHeight="1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</row>
    <row r="601" ht="15.75" customHeight="1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</row>
    <row r="602" ht="15.75" customHeight="1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</row>
    <row r="603" ht="15.75" customHeight="1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</row>
    <row r="604" ht="15.75" customHeight="1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</row>
    <row r="605" ht="15.75" customHeight="1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</row>
    <row r="606" ht="15.75" customHeight="1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</row>
    <row r="607" ht="15.75" customHeight="1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</row>
    <row r="608" ht="15.75" customHeight="1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</row>
    <row r="609" ht="15.75" customHeight="1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</row>
    <row r="610" ht="15.75" customHeight="1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</row>
    <row r="611" ht="15.75" customHeight="1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</row>
    <row r="612" ht="15.75" customHeight="1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</row>
    <row r="613" ht="15.75" customHeight="1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</row>
    <row r="614" ht="15.75" customHeight="1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</row>
    <row r="615" ht="15.75" customHeight="1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</row>
    <row r="616" ht="15.75" customHeight="1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</row>
    <row r="617" ht="15.75" customHeight="1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</row>
    <row r="618" ht="15.75" customHeight="1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</row>
    <row r="619" ht="15.75" customHeight="1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</row>
    <row r="620" ht="15.75" customHeight="1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</row>
    <row r="621" ht="15.75" customHeight="1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</row>
    <row r="622" ht="15.75" customHeight="1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</row>
    <row r="623" ht="15.75" customHeight="1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</row>
    <row r="624" ht="15.75" customHeight="1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</row>
    <row r="625" ht="15.75" customHeight="1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</row>
    <row r="626" ht="15.75" customHeight="1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</row>
    <row r="627" ht="15.75" customHeight="1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</row>
    <row r="628" ht="15.75" customHeight="1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</row>
    <row r="629" ht="15.75" customHeight="1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</row>
    <row r="630" ht="15.75" customHeight="1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</row>
    <row r="631" ht="15.75" customHeight="1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</row>
    <row r="632" ht="15.75" customHeight="1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</row>
    <row r="633" ht="15.75" customHeight="1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</row>
    <row r="634" ht="15.75" customHeight="1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</row>
    <row r="635" ht="15.75" customHeight="1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</row>
    <row r="636" ht="15.75" customHeight="1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</row>
    <row r="637" ht="15.75" customHeight="1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</row>
    <row r="638" ht="15.75" customHeight="1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</row>
    <row r="639" ht="15.75" customHeight="1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</row>
    <row r="640" ht="15.75" customHeight="1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</row>
    <row r="641" ht="15.75" customHeight="1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</row>
    <row r="642" ht="15.75" customHeight="1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</row>
    <row r="643" ht="15.75" customHeight="1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</row>
    <row r="644" ht="15.75" customHeight="1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</row>
    <row r="645" ht="15.75" customHeight="1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</row>
    <row r="646" ht="15.75" customHeight="1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</row>
    <row r="647" ht="15.75" customHeight="1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</row>
    <row r="648" ht="15.75" customHeight="1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</row>
    <row r="649" ht="15.75" customHeight="1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</row>
    <row r="650" ht="15.75" customHeight="1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</row>
    <row r="651" ht="15.75" customHeight="1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</row>
    <row r="652" ht="15.75" customHeight="1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</row>
    <row r="653" ht="15.75" customHeight="1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</row>
    <row r="654" ht="15.75" customHeight="1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</row>
    <row r="655" ht="15.75" customHeight="1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</row>
    <row r="656" ht="15.75" customHeight="1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</row>
    <row r="657" ht="15.75" customHeight="1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</row>
    <row r="658" ht="15.75" customHeight="1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</row>
    <row r="659" ht="15.75" customHeight="1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</row>
    <row r="660" ht="15.75" customHeight="1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</row>
    <row r="661" ht="15.75" customHeight="1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</row>
    <row r="662" ht="15.75" customHeight="1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</row>
    <row r="663" ht="15.75" customHeight="1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</row>
    <row r="664" ht="15.75" customHeight="1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</row>
    <row r="665" ht="15.75" customHeight="1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</row>
    <row r="666" ht="15.75" customHeight="1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</row>
    <row r="667" ht="15.75" customHeight="1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</row>
    <row r="668" ht="15.75" customHeight="1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</row>
    <row r="669" ht="15.75" customHeight="1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</row>
    <row r="670" ht="15.75" customHeight="1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</row>
    <row r="671" ht="15.75" customHeight="1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</row>
    <row r="672" ht="15.75" customHeight="1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</row>
    <row r="673" ht="15.75" customHeight="1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</row>
    <row r="674" ht="15.75" customHeight="1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</row>
    <row r="675" ht="15.75" customHeight="1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</row>
    <row r="676" ht="15.75" customHeight="1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</row>
    <row r="677" ht="15.75" customHeight="1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</row>
    <row r="678" ht="15.75" customHeight="1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</row>
    <row r="679" ht="15.75" customHeight="1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</row>
    <row r="680" ht="15.75" customHeight="1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</row>
    <row r="681" ht="15.75" customHeight="1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</row>
    <row r="682" ht="15.75" customHeight="1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</row>
    <row r="683" ht="15.75" customHeight="1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</row>
    <row r="684" ht="15.75" customHeight="1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</row>
    <row r="685" ht="15.75" customHeight="1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</row>
    <row r="686" ht="15.75" customHeight="1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</row>
    <row r="687" ht="15.75" customHeight="1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</row>
    <row r="688" ht="15.75" customHeight="1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</row>
    <row r="689" ht="15.75" customHeight="1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</row>
    <row r="690" ht="15.75" customHeight="1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</row>
    <row r="691" ht="15.75" customHeight="1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</row>
    <row r="692" ht="15.75" customHeight="1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</row>
    <row r="693" ht="15.75" customHeight="1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</row>
    <row r="694" ht="15.75" customHeight="1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</row>
    <row r="695" ht="15.75" customHeight="1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</row>
    <row r="696" ht="15.75" customHeight="1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</row>
    <row r="697" ht="15.75" customHeight="1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</row>
    <row r="698" ht="15.75" customHeight="1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</row>
    <row r="699" ht="15.75" customHeight="1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</row>
    <row r="700" ht="15.75" customHeight="1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</row>
    <row r="701" ht="15.75" customHeight="1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</row>
    <row r="702" ht="15.75" customHeight="1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</row>
    <row r="703" ht="15.75" customHeight="1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</row>
    <row r="704" ht="15.75" customHeight="1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</row>
    <row r="705" ht="15.75" customHeight="1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</row>
    <row r="706" ht="15.75" customHeight="1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</row>
    <row r="707" ht="15.75" customHeight="1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</row>
    <row r="708" ht="15.75" customHeight="1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</row>
    <row r="709" ht="15.75" customHeight="1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</row>
    <row r="710" ht="15.75" customHeight="1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</row>
    <row r="711" ht="15.75" customHeight="1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</row>
    <row r="712" ht="15.75" customHeight="1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</row>
    <row r="713" ht="15.75" customHeight="1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</row>
    <row r="714" ht="15.75" customHeight="1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</row>
    <row r="715" ht="15.75" customHeight="1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</row>
    <row r="716" ht="15.75" customHeight="1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</row>
    <row r="717" ht="15.75" customHeight="1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</row>
    <row r="718" ht="15.75" customHeight="1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</row>
    <row r="719" ht="15.75" customHeight="1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</row>
    <row r="720" ht="15.75" customHeight="1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</row>
    <row r="721" ht="15.75" customHeight="1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</row>
    <row r="722" ht="15.75" customHeight="1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</row>
    <row r="723" ht="15.75" customHeight="1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</row>
    <row r="724" ht="15.75" customHeight="1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</row>
    <row r="725" ht="15.75" customHeight="1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</row>
    <row r="726" ht="15.75" customHeight="1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</row>
    <row r="727" ht="15.75" customHeight="1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</row>
    <row r="728" ht="15.75" customHeight="1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</row>
    <row r="729" ht="15.75" customHeight="1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</row>
    <row r="730" ht="15.75" customHeight="1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</row>
    <row r="731" ht="15.75" customHeight="1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</row>
    <row r="732" ht="15.75" customHeight="1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</row>
    <row r="733" ht="15.75" customHeight="1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</row>
    <row r="734" ht="15.75" customHeight="1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</row>
    <row r="735" ht="15.75" customHeight="1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</row>
    <row r="736" ht="15.75" customHeight="1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</row>
    <row r="737" ht="15.75" customHeight="1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</row>
    <row r="738" ht="15.75" customHeight="1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</row>
    <row r="739" ht="15.75" customHeight="1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</row>
    <row r="740" ht="15.75" customHeight="1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</row>
    <row r="741" ht="15.75" customHeight="1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</row>
    <row r="742" ht="15.75" customHeight="1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</row>
    <row r="743" ht="15.75" customHeight="1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</row>
    <row r="744" ht="15.75" customHeight="1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</row>
    <row r="745" ht="15.75" customHeight="1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</row>
    <row r="746" ht="15.75" customHeight="1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</row>
    <row r="747" ht="15.75" customHeight="1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</row>
    <row r="748" ht="15.75" customHeight="1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</row>
    <row r="749" ht="15.75" customHeight="1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</row>
    <row r="750" ht="15.75" customHeight="1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</row>
    <row r="751" ht="15.75" customHeight="1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</row>
    <row r="752" ht="15.75" customHeight="1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</row>
    <row r="753" ht="15.75" customHeight="1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</row>
    <row r="754" ht="15.75" customHeight="1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</row>
    <row r="755" ht="15.75" customHeight="1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</row>
    <row r="756" ht="15.75" customHeight="1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</row>
    <row r="757" ht="15.75" customHeight="1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</row>
    <row r="758" ht="15.75" customHeight="1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</row>
    <row r="759" ht="15.75" customHeight="1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</row>
    <row r="760" ht="15.75" customHeight="1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</row>
    <row r="761" ht="15.75" customHeight="1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</row>
    <row r="762" ht="15.75" customHeight="1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</row>
    <row r="763" ht="15.75" customHeight="1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</row>
    <row r="764" ht="15.75" customHeight="1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</row>
    <row r="765" ht="15.75" customHeight="1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</row>
    <row r="766" ht="15.75" customHeight="1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</row>
    <row r="767" ht="15.75" customHeight="1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</row>
    <row r="768" ht="15.75" customHeight="1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</row>
    <row r="769" ht="15.75" customHeight="1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</row>
    <row r="770" ht="15.75" customHeight="1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</row>
    <row r="771" ht="15.75" customHeight="1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</row>
    <row r="772" ht="15.75" customHeight="1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</row>
    <row r="773" ht="15.75" customHeight="1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</row>
    <row r="774" ht="15.75" customHeight="1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</row>
    <row r="775" ht="15.75" customHeight="1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</row>
    <row r="776" ht="15.75" customHeight="1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</row>
    <row r="777" ht="15.75" customHeight="1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</row>
    <row r="778" ht="15.75" customHeight="1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</row>
    <row r="779" ht="15.75" customHeight="1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</row>
    <row r="780" ht="15.75" customHeight="1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</row>
    <row r="781" ht="15.75" customHeight="1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</row>
    <row r="782" ht="15.75" customHeight="1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</row>
    <row r="783" ht="15.75" customHeight="1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</row>
    <row r="784" ht="15.75" customHeight="1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</row>
    <row r="785" ht="15.75" customHeight="1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</row>
    <row r="786" ht="15.75" customHeight="1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</row>
    <row r="787" ht="15.75" customHeight="1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</row>
    <row r="788" ht="15.75" customHeight="1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</row>
    <row r="789" ht="15.75" customHeight="1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</row>
    <row r="790" ht="15.75" customHeight="1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</row>
    <row r="791" ht="15.75" customHeight="1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</row>
    <row r="792" ht="15.75" customHeight="1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</row>
    <row r="793" ht="15.75" customHeight="1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</row>
    <row r="794" ht="15.75" customHeight="1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</row>
    <row r="795" ht="15.75" customHeight="1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</row>
    <row r="796" ht="15.75" customHeight="1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</row>
    <row r="797" ht="15.75" customHeight="1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</row>
    <row r="798" ht="15.75" customHeight="1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</row>
    <row r="799" ht="15.75" customHeight="1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</row>
    <row r="800" ht="15.75" customHeight="1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</row>
    <row r="801" ht="15.75" customHeight="1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</row>
    <row r="802" ht="15.75" customHeight="1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</row>
    <row r="803" ht="15.75" customHeight="1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</row>
    <row r="804" ht="15.75" customHeight="1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</row>
    <row r="805" ht="15.75" customHeight="1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</row>
    <row r="806" ht="15.75" customHeight="1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</row>
    <row r="807" ht="15.75" customHeight="1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</row>
    <row r="808" ht="15.75" customHeight="1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</row>
    <row r="809" ht="15.75" customHeight="1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</row>
    <row r="810" ht="15.75" customHeight="1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</row>
    <row r="811" ht="15.75" customHeight="1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</row>
    <row r="812" ht="15.75" customHeight="1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</row>
    <row r="813" ht="15.75" customHeight="1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</row>
    <row r="814" ht="15.75" customHeight="1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</row>
    <row r="815" ht="15.75" customHeight="1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</row>
    <row r="816" ht="15.75" customHeight="1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</row>
    <row r="817" ht="15.75" customHeight="1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</row>
    <row r="818" ht="15.75" customHeight="1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</row>
    <row r="819" ht="15.75" customHeight="1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</row>
    <row r="820" ht="15.75" customHeight="1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</row>
    <row r="821" ht="15.75" customHeight="1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</row>
    <row r="822" ht="15.75" customHeight="1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</row>
    <row r="823" ht="15.75" customHeight="1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</row>
    <row r="824" ht="15.75" customHeight="1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</row>
    <row r="825" ht="15.75" customHeight="1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</row>
    <row r="826" ht="15.75" customHeight="1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</row>
    <row r="827" ht="15.75" customHeight="1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</row>
    <row r="828" ht="15.75" customHeight="1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</row>
    <row r="829" ht="15.75" customHeight="1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</row>
    <row r="830" ht="15.75" customHeight="1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</row>
    <row r="831" ht="15.75" customHeight="1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</row>
    <row r="832" ht="15.75" customHeight="1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</row>
    <row r="833" ht="15.75" customHeight="1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</row>
    <row r="834" ht="15.75" customHeight="1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</row>
    <row r="835" ht="15.75" customHeight="1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</row>
    <row r="836" ht="15.75" customHeight="1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</row>
    <row r="837" ht="15.75" customHeight="1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</row>
    <row r="838" ht="15.75" customHeight="1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</row>
    <row r="839" ht="15.75" customHeight="1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</row>
    <row r="840" ht="15.75" customHeight="1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</row>
    <row r="841" ht="15.75" customHeight="1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</row>
    <row r="842" ht="15.75" customHeight="1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</row>
    <row r="843" ht="15.75" customHeight="1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</row>
    <row r="844" ht="15.75" customHeight="1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</row>
    <row r="845" ht="15.75" customHeight="1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</row>
    <row r="846" ht="15.75" customHeight="1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</row>
    <row r="847" ht="15.75" customHeight="1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</row>
    <row r="848" ht="15.75" customHeight="1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</row>
    <row r="849" ht="15.75" customHeight="1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</row>
    <row r="850" ht="15.75" customHeight="1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</row>
    <row r="851" ht="15.75" customHeight="1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</row>
    <row r="852" ht="15.75" customHeight="1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</row>
    <row r="853" ht="15.75" customHeight="1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</row>
    <row r="854" ht="15.75" customHeight="1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</row>
    <row r="855" ht="15.75" customHeight="1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</row>
    <row r="856" ht="15.75" customHeight="1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</row>
    <row r="857" ht="15.75" customHeight="1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</row>
    <row r="858" ht="15.75" customHeight="1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</row>
    <row r="859" ht="15.75" customHeight="1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</row>
    <row r="860" ht="15.75" customHeight="1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</row>
    <row r="861" ht="15.75" customHeight="1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</row>
    <row r="862" ht="15.75" customHeight="1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</row>
    <row r="863" ht="15.75" customHeight="1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</row>
    <row r="864" ht="15.75" customHeight="1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</row>
    <row r="865" ht="15.75" customHeight="1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</row>
    <row r="866" ht="15.75" customHeight="1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</row>
    <row r="867" ht="15.75" customHeight="1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</row>
    <row r="868" ht="15.75" customHeight="1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</row>
    <row r="869" ht="15.75" customHeight="1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</row>
    <row r="870" ht="15.75" customHeight="1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</row>
    <row r="871" ht="15.75" customHeight="1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</row>
    <row r="872" ht="15.75" customHeight="1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</row>
    <row r="873" ht="15.75" customHeight="1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</row>
    <row r="874" ht="15.75" customHeight="1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</row>
    <row r="875" ht="15.75" customHeight="1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</row>
    <row r="876" ht="15.75" customHeight="1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</row>
    <row r="877" ht="15.75" customHeight="1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</row>
    <row r="878" ht="15.75" customHeight="1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</row>
    <row r="879" ht="15.75" customHeight="1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</row>
    <row r="880" ht="15.75" customHeight="1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</row>
    <row r="881" ht="15.75" customHeight="1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</row>
    <row r="882" ht="15.75" customHeight="1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</row>
    <row r="883" ht="15.75" customHeight="1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</row>
    <row r="884" ht="15.75" customHeight="1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</row>
    <row r="885" ht="15.75" customHeight="1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</row>
    <row r="886" ht="15.75" customHeight="1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</row>
    <row r="887" ht="15.75" customHeight="1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</row>
    <row r="888" ht="15.75" customHeight="1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</row>
    <row r="889" ht="15.75" customHeight="1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</row>
    <row r="890" ht="15.75" customHeight="1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</row>
    <row r="891" ht="15.75" customHeight="1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</row>
    <row r="892" ht="15.75" customHeight="1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</row>
    <row r="893" ht="15.75" customHeight="1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</row>
    <row r="894" ht="15.75" customHeight="1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</row>
    <row r="895" ht="15.75" customHeight="1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</row>
    <row r="896" ht="15.75" customHeight="1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</row>
    <row r="897" ht="15.75" customHeight="1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</row>
    <row r="898" ht="15.75" customHeight="1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</row>
    <row r="899" ht="15.75" customHeight="1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</row>
    <row r="900" ht="15.75" customHeight="1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</row>
    <row r="901" ht="15.75" customHeight="1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</row>
    <row r="902" ht="15.75" customHeight="1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</row>
    <row r="903" ht="15.75" customHeight="1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</row>
    <row r="904" ht="15.75" customHeight="1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</row>
    <row r="905" ht="15.75" customHeight="1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</row>
    <row r="906" ht="15.75" customHeight="1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</row>
    <row r="907" ht="15.75" customHeight="1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</row>
    <row r="908" ht="15.75" customHeight="1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</row>
    <row r="909" ht="15.75" customHeight="1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</row>
    <row r="910" ht="15.75" customHeight="1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</row>
    <row r="911" ht="15.75" customHeight="1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</row>
    <row r="912" ht="15.75" customHeight="1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</row>
    <row r="913" ht="15.75" customHeight="1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</row>
    <row r="914" ht="15.75" customHeight="1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</row>
    <row r="915" ht="15.75" customHeight="1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</row>
    <row r="916" ht="15.75" customHeight="1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</row>
    <row r="917" ht="15.75" customHeight="1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</row>
    <row r="918" ht="15.75" customHeight="1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</row>
    <row r="919" ht="15.75" customHeight="1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</row>
    <row r="920" ht="15.75" customHeight="1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</row>
    <row r="921" ht="15.75" customHeight="1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</row>
    <row r="922" ht="15.75" customHeight="1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</row>
    <row r="923" ht="15.75" customHeight="1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</row>
    <row r="924" ht="15.75" customHeight="1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</row>
    <row r="925" ht="15.75" customHeight="1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</row>
    <row r="926" ht="15.75" customHeight="1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</row>
    <row r="927" ht="15.75" customHeight="1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</row>
    <row r="928" ht="15.75" customHeight="1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</row>
    <row r="929" ht="15.75" customHeight="1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</row>
    <row r="930" ht="15.75" customHeight="1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</row>
    <row r="931" ht="15.75" customHeight="1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</row>
    <row r="932" ht="15.75" customHeight="1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</row>
    <row r="933" ht="15.75" customHeight="1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</row>
    <row r="934" ht="15.75" customHeight="1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</row>
    <row r="935" ht="15.75" customHeight="1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</row>
    <row r="936" ht="15.75" customHeight="1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</row>
    <row r="937" ht="15.75" customHeight="1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</row>
    <row r="938" ht="15.75" customHeight="1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</row>
    <row r="939" ht="15.75" customHeight="1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</row>
    <row r="940" ht="15.75" customHeight="1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</row>
    <row r="941" ht="15.75" customHeight="1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</row>
    <row r="942" ht="15.75" customHeight="1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</row>
    <row r="943" ht="15.75" customHeight="1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</row>
    <row r="944" ht="15.75" customHeight="1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</row>
    <row r="945" ht="15.75" customHeight="1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</row>
    <row r="946" ht="15.75" customHeight="1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</row>
    <row r="947" ht="15.75" customHeight="1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</row>
    <row r="948" ht="15.75" customHeight="1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</row>
    <row r="949" ht="15.75" customHeight="1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</row>
    <row r="950" ht="15.75" customHeight="1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</row>
    <row r="951" ht="15.75" customHeight="1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</row>
    <row r="952" ht="15.75" customHeight="1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</row>
    <row r="953" ht="15.75" customHeight="1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</row>
    <row r="954" ht="15.75" customHeight="1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</row>
    <row r="955" ht="15.75" customHeight="1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</row>
    <row r="956" ht="15.75" customHeight="1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</row>
    <row r="957" ht="15.75" customHeight="1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</row>
    <row r="958" ht="15.75" customHeight="1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</row>
    <row r="959" ht="15.75" customHeight="1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</row>
    <row r="960" ht="15.75" customHeight="1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</row>
    <row r="961" ht="15.75" customHeight="1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</row>
    <row r="962" ht="15.75" customHeight="1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</row>
    <row r="963" ht="15.75" customHeight="1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</row>
    <row r="964" ht="15.75" customHeight="1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</row>
    <row r="965" ht="15.75" customHeight="1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</row>
    <row r="966" ht="15.75" customHeight="1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</row>
    <row r="967" ht="15.75" customHeight="1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</row>
    <row r="968" ht="15.75" customHeight="1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</row>
    <row r="969" ht="15.75" customHeight="1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</row>
    <row r="970" ht="15.75" customHeight="1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</row>
    <row r="971" ht="15.75" customHeight="1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</row>
    <row r="972" ht="15.75" customHeight="1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</row>
    <row r="973" ht="15.75" customHeight="1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</row>
    <row r="974" ht="15.75" customHeight="1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</row>
    <row r="975" ht="15.75" customHeight="1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</row>
    <row r="976" ht="15.75" customHeight="1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</row>
    <row r="977" ht="15.75" customHeight="1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</row>
    <row r="978" ht="15.75" customHeight="1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</row>
    <row r="979" ht="15.75" customHeight="1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</row>
    <row r="980" ht="15.75" customHeight="1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</row>
    <row r="981" ht="15.75" customHeight="1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</row>
    <row r="982" ht="15.75" customHeight="1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</row>
    <row r="983" ht="15.75" customHeight="1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</row>
    <row r="984" ht="15.75" customHeight="1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</row>
    <row r="985" ht="15.75" customHeight="1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</row>
    <row r="986" ht="15.75" customHeight="1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</row>
    <row r="987" ht="15.75" customHeight="1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</row>
    <row r="988" ht="15.75" customHeight="1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</row>
    <row r="989" ht="15.75" customHeight="1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</row>
    <row r="990" ht="15.75" customHeight="1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</row>
    <row r="991" ht="15.75" customHeight="1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</row>
    <row r="992" ht="15.75" customHeight="1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</row>
    <row r="993" ht="15.75" customHeight="1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</row>
    <row r="994" ht="15.75" customHeight="1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</row>
    <row r="995" ht="15.75" customHeight="1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</row>
    <row r="996" ht="15.75" customHeight="1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</row>
    <row r="997" ht="15.75" customHeight="1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</row>
    <row r="998" ht="15.75" customHeight="1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</row>
    <row r="999" ht="15.75" customHeight="1">
      <c r="A999" s="4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</row>
    <row r="1000" ht="15.75" customHeight="1">
      <c r="A1000" s="4"/>
      <c r="B1000" s="4"/>
      <c r="C1000" s="4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</row>
  </sheetData>
  <mergeCells count="8">
    <mergeCell ref="A1:I1"/>
    <mergeCell ref="K1:M1"/>
    <mergeCell ref="A18:I18"/>
    <mergeCell ref="K21:M21"/>
    <mergeCell ref="K22:M23"/>
    <mergeCell ref="A31:I31"/>
    <mergeCell ref="G32:I32"/>
    <mergeCell ref="A41:E41"/>
  </mergeCells>
  <conditionalFormatting sqref="E3:E17 G3:G17 I3:I17 E19:E29 G19:G29 I19:I29 E33:E40">
    <cfRule type="cellIs" dxfId="0" priority="1" operator="equal">
      <formula>"Khai Anh"</formula>
    </cfRule>
  </conditionalFormatting>
  <conditionalFormatting sqref="E3:E17 G3:G17 I3:I17 E19:E29 G19:G29 I19:I29 E33:E40">
    <cfRule type="cellIs" dxfId="1" priority="2" operator="equal">
      <formula>"Kim Bàng"</formula>
    </cfRule>
  </conditionalFormatting>
  <conditionalFormatting sqref="E3:E17 G3:G17 I3:I17 E19:E29 G19:G29 I19:I29 E33:E40">
    <cfRule type="cellIs" dxfId="2" priority="3" operator="equal">
      <formula>"Vưu Đức Phát"</formula>
    </cfRule>
  </conditionalFormatting>
  <conditionalFormatting sqref="E3:E17 G3:G17 I3:I17 E19:E29 G19:G29 I19:I29 E33:E40">
    <cfRule type="cellIs" dxfId="3" priority="4" operator="equal">
      <formula>"Phương Trang"</formula>
    </cfRule>
  </conditionalFormatting>
  <conditionalFormatting sqref="E3:E17 G3:G17 I3:I17 E19:E29 G19:G29 I19:I29 E33:E40">
    <cfRule type="cellIs" dxfId="4" priority="5" operator="equal">
      <formula>"Lúa Vàng"</formula>
    </cfRule>
  </conditionalFormatting>
  <conditionalFormatting sqref="E3:E17 G3:G17 I3:I17 E19:E29 G19:G29 I19:I29 E33:E40">
    <cfRule type="cellIs" dxfId="5" priority="6" operator="equal">
      <formula>"Hồng Nga"</formula>
    </cfRule>
  </conditionalFormatting>
  <conditionalFormatting sqref="E3:E17 G3:G17 I3:I17 E19:E29 G19:G29 I19:I29 E33:E40">
    <cfRule type="cellIs" dxfId="6" priority="7" operator="equal">
      <formula>"Thuận An"</formula>
    </cfRule>
  </conditionalFormatting>
  <conditionalFormatting sqref="E3:E17 G3:G17 I3:I17 E19:E29 G19:G29 I19:I29 E33:E40">
    <cfRule type="cellIs" dxfId="7" priority="8" operator="equal">
      <formula>"SIM"</formula>
    </cfRule>
  </conditionalFormatting>
  <conditionalFormatting sqref="E3:E17 G3:G17 I3:I17 E19:E29 G19:G29 I19:I29 E33:E40">
    <cfRule type="cellIs" dxfId="8" priority="9" operator="equal">
      <formula>"THẢO AN"</formula>
    </cfRule>
  </conditionalFormatting>
  <conditionalFormatting sqref="E3:E17 G3:G17 I3:I17 E19:E29 G19:G29 I19:I29 E33:E40">
    <cfRule type="cellIs" dxfId="9" priority="10" operator="equal">
      <formula>"Emivest"</formula>
    </cfRule>
  </conditionalFormatting>
  <conditionalFormatting sqref="E3:E17 G3:G17 I3:I17 E19:E29 G19:G29 I19:I29 E33:E40">
    <cfRule type="cellIs" dxfId="10" priority="11" operator="equal">
      <formula>"LTP"</formula>
    </cfRule>
  </conditionalFormatting>
  <conditionalFormatting sqref="E3:E17 G3:G17 I3:I17 E19:E29 G19:G29 I19:I29 E33:E40">
    <cfRule type="cellIs" dxfId="11" priority="12" operator="equal">
      <formula>"RICO"</formula>
    </cfRule>
  </conditionalFormatting>
  <conditionalFormatting sqref="E3:E17 G3:G17 I3:I17 E19:E29 G19:G29 I19:I29 E33:E40">
    <cfRule type="cellIs" dxfId="12" priority="13" operator="equal">
      <formula>"Nhất Thành"</formula>
    </cfRule>
  </conditionalFormatting>
  <conditionalFormatting sqref="E3:E17 G3:G17 I3:I17 E19:E29 G19:G29 I19:I29 E33:E40">
    <cfRule type="cellIs" dxfId="13" priority="14" operator="equal">
      <formula>"Hoàng Mạnh Thắng"</formula>
    </cfRule>
  </conditionalFormatting>
  <conditionalFormatting sqref="E3:E17 G3:G17 I3:I17 E19:E29 G19:G29 I19:I29 E33:E40">
    <cfRule type="cellIs" dxfId="14" priority="15" operator="equal">
      <formula>"TRANSIN"</formula>
    </cfRule>
  </conditionalFormatting>
  <conditionalFormatting sqref="E3:E17 G3:G17 I3:I17 E19:E29 G19:G29 I19:I29 E33:E40">
    <cfRule type="cellIs" dxfId="15" priority="16" operator="equal">
      <formula>"HDVL"</formula>
    </cfRule>
  </conditionalFormatting>
  <conditionalFormatting sqref="E3:E17 G3:G17 I3:I17 E19:E29 G19:G29 I19:I29 E33:E40">
    <cfRule type="cellIs" dxfId="16" priority="17" operator="equal">
      <formula>"TRỐNG LỊCH"</formula>
    </cfRule>
  </conditionalFormatting>
  <conditionalFormatting sqref="E3:E17 G3:G17 I3:I17 E19:E29 G19:G29 I19:I29 E33:E40">
    <cfRule type="cellIs" dxfId="0" priority="18" operator="equal">
      <formula>"CHUYỂN ĐIỂM"</formula>
    </cfRule>
  </conditionalFormatting>
  <conditionalFormatting sqref="E3:E17 G3:G17 I3:I17 E19:E29 G19:G29 I19:I29 E33:E40">
    <cfRule type="cellIs" dxfId="17" priority="19" operator="equal">
      <formula>"RỚT NHÀ MÁY"</formula>
    </cfRule>
  </conditionalFormatting>
  <conditionalFormatting sqref="E3:E17 G3:G17 I3:I17 E19:E29 G19:G29 I19:I29 E33:E40">
    <cfRule type="cellIs" dxfId="18" priority="20" operator="equal">
      <formula>"TÀI XẾ NGHỈ"</formula>
    </cfRule>
  </conditionalFormatting>
  <dataValidations>
    <dataValidation type="list" allowBlank="1" sqref="E3:E17 G3:G17 I3:I17 E19:E29 G19:G29 I19:I29 E33:E40">
      <formula1>'DANH MỤC'!$F$2:$F$22</formula1>
    </dataValidation>
    <dataValidation type="list" allowBlank="1" sqref="B33:B40">
      <formula1>'DANH MỤC'!$J$2:$J$16</formula1>
    </dataValidation>
    <dataValidation type="list" allowBlank="1" sqref="D3:D17 F3:F17 H3:H17 D19:D29 F19:F29 H19:H29 D33:D40">
      <formula1>'DANH MỤC'!$H$2:$H$9</formula1>
    </dataValidation>
  </dataValidations>
  <printOptions/>
  <pageMargins bottom="0.2" footer="0.0" header="0.0" left="0.2" right="0.2" top="0.2"/>
  <pageSetup orientation="landscape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showGridLines="0" workbookViewId="0">
      <pane ySplit="2.0" topLeftCell="A3" activePane="bottomLeft" state="frozen"/>
      <selection activeCell="B4" sqref="B4" pane="bottomLeft"/>
    </sheetView>
  </sheetViews>
  <sheetFormatPr customHeight="1" defaultColWidth="14.43" defaultRowHeight="15.0"/>
  <cols>
    <col customWidth="1" min="1" max="1" width="4.43"/>
    <col customWidth="1" min="2" max="2" width="13.71"/>
    <col customWidth="1" min="3" max="3" width="42.0"/>
    <col customWidth="1" min="4" max="4" width="9.0"/>
    <col customWidth="1" min="5" max="5" width="13.0"/>
    <col customWidth="1" min="6" max="6" width="9.0"/>
    <col customWidth="1" min="7" max="7" width="13.0"/>
    <col customWidth="1" min="8" max="9" width="0.43"/>
    <col customWidth="1" min="10" max="10" width="2.0"/>
    <col customWidth="1" min="11" max="11" width="18.0"/>
    <col customWidth="1" min="12" max="12" width="7.0"/>
    <col customWidth="1" min="13" max="13" width="6.0"/>
    <col customWidth="1" hidden="1" min="14" max="14" width="13.0"/>
    <col customWidth="1" min="15" max="15" width="13.0"/>
    <col customWidth="1" min="16" max="16" width="6.0"/>
    <col customWidth="1" min="17" max="26" width="8.71"/>
  </cols>
  <sheetData>
    <row r="1" ht="25.5" customHeight="1">
      <c r="A1" s="1" t="s">
        <v>199</v>
      </c>
      <c r="B1" s="2"/>
      <c r="C1" s="2"/>
      <c r="D1" s="2"/>
      <c r="E1" s="2"/>
      <c r="F1" s="2"/>
      <c r="G1" s="2"/>
      <c r="H1" s="2"/>
      <c r="I1" s="3"/>
      <c r="J1" s="4"/>
      <c r="K1" s="5" t="s">
        <v>3</v>
      </c>
      <c r="L1" s="2"/>
      <c r="M1" s="3"/>
      <c r="N1" s="4"/>
      <c r="O1" s="6" t="s">
        <v>4</v>
      </c>
      <c r="P1" s="6" t="s">
        <v>5</v>
      </c>
      <c r="Q1" s="7"/>
      <c r="R1" s="4"/>
      <c r="S1" s="4"/>
      <c r="T1" s="4"/>
      <c r="U1" s="4"/>
      <c r="V1" s="4"/>
      <c r="W1" s="4"/>
      <c r="X1" s="4"/>
      <c r="Y1" s="4"/>
      <c r="Z1" s="4"/>
    </row>
    <row r="2" ht="18.0" customHeight="1">
      <c r="A2" s="8" t="s">
        <v>6</v>
      </c>
      <c r="B2" s="8" t="s">
        <v>7</v>
      </c>
      <c r="C2" s="8" t="s">
        <v>8</v>
      </c>
      <c r="D2" s="8" t="s">
        <v>9</v>
      </c>
      <c r="E2" s="8" t="s">
        <v>10</v>
      </c>
      <c r="F2" s="8" t="s">
        <v>11</v>
      </c>
      <c r="G2" s="8" t="s">
        <v>12</v>
      </c>
      <c r="H2" s="8" t="s">
        <v>13</v>
      </c>
      <c r="I2" s="8" t="s">
        <v>14</v>
      </c>
      <c r="J2" s="4"/>
      <c r="K2" s="9" t="s">
        <v>15</v>
      </c>
      <c r="L2" s="9" t="s">
        <v>16</v>
      </c>
      <c r="M2" s="9" t="s">
        <v>17</v>
      </c>
      <c r="N2" s="4"/>
      <c r="O2" s="10" t="s">
        <v>18</v>
      </c>
      <c r="P2" s="10">
        <f>SUM(L3:L18)</f>
        <v>23</v>
      </c>
      <c r="Q2" s="11"/>
      <c r="R2" s="4"/>
      <c r="S2" s="4"/>
      <c r="T2" s="4"/>
      <c r="U2" s="4"/>
      <c r="V2" s="4"/>
      <c r="W2" s="4"/>
      <c r="X2" s="4"/>
      <c r="Y2" s="4"/>
      <c r="Z2" s="4"/>
    </row>
    <row r="3" ht="35.25" customHeight="1">
      <c r="A3" s="12">
        <v>1.0</v>
      </c>
      <c r="B3" s="94" t="s">
        <v>19</v>
      </c>
      <c r="C3" s="89" t="s">
        <v>182</v>
      </c>
      <c r="D3" s="15" t="s">
        <v>33</v>
      </c>
      <c r="E3" s="48" t="s">
        <v>25</v>
      </c>
      <c r="F3" s="14"/>
      <c r="G3" s="13"/>
      <c r="H3" s="14"/>
      <c r="I3" s="13"/>
      <c r="J3" s="4"/>
      <c r="K3" s="16" t="s">
        <v>25</v>
      </c>
      <c r="L3" s="13">
        <f t="shared" ref="L3:L19" si="1">COUNTIF($E$3:$E$17,K3)+COUNTIF($G$3:$G$17,K3)+COUNTIF($I$3:$I$17,K3)+COUNTIF($E$19:$E$29,K3)+COUNTIF($G$19:$G$29,K3)+COUNTIF($I$19:$I$29,K3)</f>
        <v>18</v>
      </c>
      <c r="M3" s="17">
        <f t="shared" ref="M3:M19" si="2">IF($K$22=0,"",L3/$K$22)</f>
        <v>0.7826086957</v>
      </c>
      <c r="N3" s="18">
        <f t="array" ref="N3">IF(SUMPRODUCT(COUNTIF(E3,'DANH MỤC'!$B$2:$B$17))+SUMPRODUCT(COUNTIF(G3,'DANH MỤC'!$B$2:$B$17))+SUMPRODUCT(COUNTIF(I3,'DANH MỤC'!$B$2:$B$17))&gt;=1,1,0)</f>
        <v>1</v>
      </c>
      <c r="O3" s="10" t="s">
        <v>26</v>
      </c>
      <c r="P3" s="10">
        <f>COUNTIF($E$3:$E$17,"TRỐNG LỊCH")+COUNTIF($G$3:$G$17,"TRỐNG LỊCH")+COUNTIF($I$3:$I$17,"TRỐNG LỊCH")+COUNTIF($E$19:$E$29,"TRỐNG LỊCH")+COUNTIF($G$19:$G$29,"TRỐNG LỊCH")+COUNTIF($I$19:$I$29,"TRỐNG LỊCH")</f>
        <v>0</v>
      </c>
      <c r="Q3" s="11"/>
      <c r="R3" s="4"/>
      <c r="S3" s="4"/>
      <c r="T3" s="4"/>
      <c r="U3" s="4"/>
      <c r="V3" s="4"/>
      <c r="W3" s="4"/>
      <c r="X3" s="4"/>
      <c r="Y3" s="4"/>
      <c r="Z3" s="4"/>
    </row>
    <row r="4" ht="35.25" customHeight="1">
      <c r="A4" s="19">
        <v>2.0</v>
      </c>
      <c r="B4" s="94" t="s">
        <v>27</v>
      </c>
      <c r="C4" s="89" t="s">
        <v>180</v>
      </c>
      <c r="D4" s="15" t="s">
        <v>125</v>
      </c>
      <c r="E4" s="48" t="s">
        <v>25</v>
      </c>
      <c r="F4" s="14"/>
      <c r="G4" s="20"/>
      <c r="H4" s="14"/>
      <c r="I4" s="20"/>
      <c r="J4" s="4"/>
      <c r="K4" s="22" t="s">
        <v>31</v>
      </c>
      <c r="L4" s="20">
        <f t="shared" si="1"/>
        <v>0</v>
      </c>
      <c r="M4" s="23">
        <f t="shared" si="2"/>
        <v>0</v>
      </c>
      <c r="N4" s="18">
        <f t="array" ref="N4">IF(SUMPRODUCT(COUNTIF(E4,'DANH MỤC'!$B$2:$B$17))+SUMPRODUCT(COUNTIF(G4,'DANH MỤC'!$B$2:$B$17))+SUMPRODUCT(COUNTIF(I4,'DANH MỤC'!$B$2:$B$17))&gt;=1,1,0)</f>
        <v>1</v>
      </c>
      <c r="O4" s="10" t="s">
        <v>34</v>
      </c>
      <c r="P4" s="10">
        <f>COUNTIF($E$3:$E$17,"CHUYỂN ĐIỂM")+COUNTIF($G$3:$G$17,"CHUYỂN ĐIỂM")+COUNTIF($I$3:$I$17,"CHUYỂN ĐIỂM")+COUNTIF($E$19:$E$29,"CHUYỂN ĐIỂM")+COUNTIF($G$19:$G$29,"CHUYỂN ĐIỂM")+COUNTIF($I$19:$I$29,"CHUYỂN ĐIỂM")</f>
        <v>0</v>
      </c>
      <c r="Q4" s="11"/>
      <c r="R4" s="4"/>
      <c r="S4" s="4"/>
      <c r="T4" s="4"/>
      <c r="U4" s="4"/>
      <c r="V4" s="4"/>
      <c r="W4" s="4"/>
      <c r="X4" s="4"/>
      <c r="Y4" s="4"/>
      <c r="Z4" s="4"/>
    </row>
    <row r="5" ht="35.25" customHeight="1">
      <c r="A5" s="12">
        <v>3.0</v>
      </c>
      <c r="B5" s="94" t="s">
        <v>35</v>
      </c>
      <c r="C5" s="89" t="s">
        <v>84</v>
      </c>
      <c r="D5" s="15" t="s">
        <v>38</v>
      </c>
      <c r="E5" s="34" t="s">
        <v>25</v>
      </c>
      <c r="F5" s="14"/>
      <c r="G5" s="13"/>
      <c r="H5" s="14"/>
      <c r="I5" s="13"/>
      <c r="J5" s="4"/>
      <c r="K5" s="16" t="s">
        <v>39</v>
      </c>
      <c r="L5" s="13">
        <f t="shared" si="1"/>
        <v>0</v>
      </c>
      <c r="M5" s="17">
        <f t="shared" si="2"/>
        <v>0</v>
      </c>
      <c r="N5" s="18">
        <f t="array" ref="N5">IF(SUMPRODUCT(COUNTIF(E5,'DANH MỤC'!$B$2:$B$17))+SUMPRODUCT(COUNTIF(G5,'DANH MỤC'!$B$2:$B$17))+SUMPRODUCT(COUNTIF(I5,'DANH MỤC'!$B$2:$B$17))&gt;=1,1,0)</f>
        <v>1</v>
      </c>
      <c r="O5" s="10" t="s">
        <v>40</v>
      </c>
      <c r="P5" s="10">
        <f>COUNTIF($E$3:$E$17,"RỚT NHÀ MÁY")+COUNTIF($G$3:$G$17,"RỚT NHÀ MÁY")+COUNTIF($I$3:$I$17,"RỚT NHÀ MÁY")+COUNTIF($E$19:$E$29,"RỚT NHÀ MÁY")+COUNTIF($G$19:$G$29,"RỚT NHÀ MÁY")+COUNTIF($I$19:$I$29,"RỚT NHÀ MÁY")</f>
        <v>0</v>
      </c>
      <c r="Q5" s="11"/>
      <c r="R5" s="4"/>
      <c r="S5" s="4"/>
      <c r="T5" s="4"/>
      <c r="U5" s="4"/>
      <c r="V5" s="4"/>
      <c r="W5" s="4"/>
      <c r="X5" s="4"/>
      <c r="Y5" s="4"/>
      <c r="Z5" s="4"/>
    </row>
    <row r="6" ht="35.25" customHeight="1">
      <c r="A6" s="19">
        <v>4.0</v>
      </c>
      <c r="B6" s="94" t="s">
        <v>41</v>
      </c>
      <c r="C6" s="89" t="s">
        <v>194</v>
      </c>
      <c r="D6" s="15" t="s">
        <v>125</v>
      </c>
      <c r="E6" s="48" t="s">
        <v>25</v>
      </c>
      <c r="F6" s="14"/>
      <c r="G6" s="20"/>
      <c r="H6" s="14"/>
      <c r="I6" s="20"/>
      <c r="J6" s="4"/>
      <c r="K6" s="22" t="s">
        <v>42</v>
      </c>
      <c r="L6" s="20">
        <f t="shared" si="1"/>
        <v>0</v>
      </c>
      <c r="M6" s="23">
        <f t="shared" si="2"/>
        <v>0</v>
      </c>
      <c r="N6" s="18">
        <f t="array" ref="N6">IF(SUMPRODUCT(COUNTIF(E6,'DANH MỤC'!$B$2:$B$17))+SUMPRODUCT(COUNTIF(G6,'DANH MỤC'!$B$2:$B$17))+SUMPRODUCT(COUNTIF(I6,'DANH MỤC'!$B$2:$B$17))&gt;=1,1,0)</f>
        <v>1</v>
      </c>
      <c r="O6" s="10" t="s">
        <v>43</v>
      </c>
      <c r="P6" s="10">
        <f>COUNTIF($E$3:$E$17,"TÀI XẾ NGHỈ")+COUNTIF($G$3:$G$17,"TÀI XẾ NGHỈ")+COUNTIF($I$3:$I$17,"TÀI XẾ NGHỈ")+COUNTIF($E$19:$E$29,"TÀI XẾ NGHỈ")+COUNTIF($G$19:$G$29,"TÀI XẾ NGHỈ")+COUNTIF($I$19:$I$29,"TÀI XẾ NGHỈ")</f>
        <v>1</v>
      </c>
      <c r="Q6" s="11"/>
      <c r="R6" s="4"/>
      <c r="S6" s="4"/>
      <c r="T6" s="4"/>
      <c r="U6" s="4"/>
      <c r="V6" s="4"/>
      <c r="W6" s="4"/>
      <c r="X6" s="4"/>
      <c r="Y6" s="4"/>
      <c r="Z6" s="4"/>
    </row>
    <row r="7" ht="35.25" customHeight="1">
      <c r="A7" s="12">
        <v>5.0</v>
      </c>
      <c r="B7" s="13" t="s">
        <v>44</v>
      </c>
      <c r="C7" s="96"/>
      <c r="D7" s="14"/>
      <c r="E7" s="34" t="s">
        <v>43</v>
      </c>
      <c r="F7" s="14"/>
      <c r="G7" s="13"/>
      <c r="H7" s="14"/>
      <c r="I7" s="13"/>
      <c r="J7" s="4"/>
      <c r="K7" s="16" t="s">
        <v>23</v>
      </c>
      <c r="L7" s="13">
        <f t="shared" si="1"/>
        <v>0</v>
      </c>
      <c r="M7" s="17">
        <f t="shared" si="2"/>
        <v>0</v>
      </c>
      <c r="N7" s="18">
        <f t="array" ref="N7">IF(SUMPRODUCT(COUNTIF(E7,'DANH MỤC'!$B$2:$B$17))+SUMPRODUCT(COUNTIF(G7,'DANH MỤC'!$B$2:$B$17))+SUMPRODUCT(COUNTIF(I7,'DANH MỤC'!$B$2:$B$17))&gt;=1,1,0)</f>
        <v>0</v>
      </c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 ht="35.25" customHeight="1">
      <c r="A8" s="19">
        <v>6.0</v>
      </c>
      <c r="B8" s="94" t="s">
        <v>48</v>
      </c>
      <c r="C8" s="89" t="s">
        <v>133</v>
      </c>
      <c r="D8" s="15" t="s">
        <v>38</v>
      </c>
      <c r="E8" s="34" t="s">
        <v>25</v>
      </c>
      <c r="F8" s="14"/>
      <c r="G8" s="20"/>
      <c r="H8" s="14"/>
      <c r="I8" s="20"/>
      <c r="J8" s="4"/>
      <c r="K8" s="22" t="s">
        <v>51</v>
      </c>
      <c r="L8" s="20">
        <f t="shared" si="1"/>
        <v>0</v>
      </c>
      <c r="M8" s="23">
        <f t="shared" si="2"/>
        <v>0</v>
      </c>
      <c r="N8" s="18">
        <f t="array" ref="N8">IF(SUMPRODUCT(COUNTIF(E8,'DANH MỤC'!$B$2:$B$17))+SUMPRODUCT(COUNTIF(G8,'DANH MỤC'!$B$2:$B$17))+SUMPRODUCT(COUNTIF(I8,'DANH MỤC'!$B$2:$B$17))&gt;=1,1,0)</f>
        <v>1</v>
      </c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 ht="35.25" customHeight="1">
      <c r="A9" s="12">
        <v>7.0</v>
      </c>
      <c r="B9" s="94" t="s">
        <v>68</v>
      </c>
      <c r="C9" s="89" t="s">
        <v>205</v>
      </c>
      <c r="D9" s="15" t="s">
        <v>46</v>
      </c>
      <c r="E9" s="48" t="s">
        <v>47</v>
      </c>
      <c r="F9" s="14"/>
      <c r="G9" s="13"/>
      <c r="H9" s="14"/>
      <c r="I9" s="13"/>
      <c r="J9" s="4"/>
      <c r="K9" s="16" t="s">
        <v>47</v>
      </c>
      <c r="L9" s="13">
        <f t="shared" si="1"/>
        <v>2</v>
      </c>
      <c r="M9" s="17">
        <f t="shared" si="2"/>
        <v>0.08695652174</v>
      </c>
      <c r="N9" s="18">
        <f t="array" ref="N9">IF(SUMPRODUCT(COUNTIF(E9,'DANH MỤC'!$B$2:$B$17))+SUMPRODUCT(COUNTIF(G9,'DANH MỤC'!$B$2:$B$17))+SUMPRODUCT(COUNTIF(I9,'DANH MỤC'!$B$2:$B$17))&gt;=1,1,0)</f>
        <v>1</v>
      </c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 ht="35.25" customHeight="1">
      <c r="A10" s="19">
        <v>8.0</v>
      </c>
      <c r="B10" s="94" t="s">
        <v>70</v>
      </c>
      <c r="C10" s="89" t="s">
        <v>182</v>
      </c>
      <c r="D10" s="15" t="s">
        <v>33</v>
      </c>
      <c r="E10" s="48" t="s">
        <v>25</v>
      </c>
      <c r="F10" s="14"/>
      <c r="G10" s="20"/>
      <c r="H10" s="14"/>
      <c r="I10" s="20"/>
      <c r="J10" s="4"/>
      <c r="K10" s="22" t="s">
        <v>58</v>
      </c>
      <c r="L10" s="20">
        <f t="shared" si="1"/>
        <v>0</v>
      </c>
      <c r="M10" s="23">
        <f t="shared" si="2"/>
        <v>0</v>
      </c>
      <c r="N10" s="18">
        <f t="array" ref="N10">IF(SUMPRODUCT(COUNTIF(E10,'DANH MỤC'!$B$2:$B$17))+SUMPRODUCT(COUNTIF(G10,'DANH MỤC'!$B$2:$B$17))+SUMPRODUCT(COUNTIF(I10,'DANH MỤC'!$B$2:$B$17))&gt;=1,1,0)</f>
        <v>1</v>
      </c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 ht="35.25" customHeight="1">
      <c r="A11" s="12">
        <v>9.0</v>
      </c>
      <c r="B11" s="13" t="s">
        <v>71</v>
      </c>
      <c r="C11" s="89" t="s">
        <v>207</v>
      </c>
      <c r="D11" s="15" t="s">
        <v>38</v>
      </c>
      <c r="E11" s="48" t="s">
        <v>25</v>
      </c>
      <c r="F11" s="14"/>
      <c r="G11" s="13"/>
      <c r="H11" s="14"/>
      <c r="I11" s="13"/>
      <c r="J11" s="4"/>
      <c r="K11" s="16" t="s">
        <v>59</v>
      </c>
      <c r="L11" s="13">
        <f t="shared" si="1"/>
        <v>0</v>
      </c>
      <c r="M11" s="17">
        <f t="shared" si="2"/>
        <v>0</v>
      </c>
      <c r="N11" s="18">
        <f t="array" ref="N11">IF(SUMPRODUCT(COUNTIF(E11,'DANH MỤC'!$B$2:$B$17))+SUMPRODUCT(COUNTIF(G11,'DANH MỤC'!$B$2:$B$17))+SUMPRODUCT(COUNTIF(I11,'DANH MỤC'!$B$2:$B$17))&gt;=1,1,0)</f>
        <v>1</v>
      </c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 ht="35.25" customHeight="1">
      <c r="A12" s="19">
        <v>10.0</v>
      </c>
      <c r="B12" s="94" t="s">
        <v>74</v>
      </c>
      <c r="C12" s="89" t="s">
        <v>175</v>
      </c>
      <c r="D12" s="15" t="s">
        <v>22</v>
      </c>
      <c r="E12" s="34" t="s">
        <v>60</v>
      </c>
      <c r="F12" s="14"/>
      <c r="G12" s="20"/>
      <c r="H12" s="14"/>
      <c r="I12" s="20"/>
      <c r="J12" s="4"/>
      <c r="K12" s="22" t="s">
        <v>60</v>
      </c>
      <c r="L12" s="20">
        <f t="shared" si="1"/>
        <v>3</v>
      </c>
      <c r="M12" s="23">
        <f t="shared" si="2"/>
        <v>0.1304347826</v>
      </c>
      <c r="N12" s="18">
        <f t="array" ref="N12">IF(SUMPRODUCT(COUNTIF(E12,'DANH MỤC'!$B$2:$B$17))+SUMPRODUCT(COUNTIF(G12,'DANH MỤC'!$B$2:$B$17))+SUMPRODUCT(COUNTIF(I12,'DANH MỤC'!$B$2:$B$17))&gt;=1,1,0)</f>
        <v>1</v>
      </c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 ht="35.25" customHeight="1">
      <c r="A13" s="12">
        <v>11.0</v>
      </c>
      <c r="B13" s="94" t="s">
        <v>76</v>
      </c>
      <c r="C13" s="89" t="s">
        <v>176</v>
      </c>
      <c r="D13" s="15" t="s">
        <v>193</v>
      </c>
      <c r="E13" s="48" t="s">
        <v>47</v>
      </c>
      <c r="F13" s="14"/>
      <c r="G13" s="13"/>
      <c r="H13" s="14"/>
      <c r="I13" s="13"/>
      <c r="J13" s="4"/>
      <c r="K13" s="16" t="s">
        <v>61</v>
      </c>
      <c r="L13" s="13">
        <f t="shared" si="1"/>
        <v>0</v>
      </c>
      <c r="M13" s="17">
        <f t="shared" si="2"/>
        <v>0</v>
      </c>
      <c r="N13" s="18">
        <f t="array" ref="N13">IF(SUMPRODUCT(COUNTIF(E13,'DANH MỤC'!$B$2:$B$17))+SUMPRODUCT(COUNTIF(G13,'DANH MỤC'!$B$2:$B$17))+SUMPRODUCT(COUNTIF(I13,'DANH MỤC'!$B$2:$B$17))&gt;=1,1,0)</f>
        <v>1</v>
      </c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 ht="35.25" customHeight="1">
      <c r="A14" s="19">
        <v>12.0</v>
      </c>
      <c r="B14" s="94" t="s">
        <v>78</v>
      </c>
      <c r="C14" s="89" t="s">
        <v>180</v>
      </c>
      <c r="D14" s="15" t="s">
        <v>125</v>
      </c>
      <c r="E14" s="48" t="s">
        <v>25</v>
      </c>
      <c r="F14" s="14"/>
      <c r="G14" s="20"/>
      <c r="H14" s="14"/>
      <c r="I14" s="20"/>
      <c r="J14" s="4"/>
      <c r="K14" s="22" t="s">
        <v>62</v>
      </c>
      <c r="L14" s="20">
        <f t="shared" si="1"/>
        <v>0</v>
      </c>
      <c r="M14" s="23">
        <f t="shared" si="2"/>
        <v>0</v>
      </c>
      <c r="N14" s="18">
        <f t="array" ref="N14">IF(SUMPRODUCT(COUNTIF(E14,'DANH MỤC'!$B$2:$B$17))+SUMPRODUCT(COUNTIF(G14,'DANH MỤC'!$B$2:$B$17))+SUMPRODUCT(COUNTIF(I14,'DANH MỤC'!$B$2:$B$17))&gt;=1,1,0)</f>
        <v>1</v>
      </c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 ht="35.25" customHeight="1">
      <c r="A15" s="12">
        <v>13.0</v>
      </c>
      <c r="B15" s="94" t="s">
        <v>80</v>
      </c>
      <c r="C15" s="89" t="s">
        <v>182</v>
      </c>
      <c r="D15" s="15" t="s">
        <v>33</v>
      </c>
      <c r="E15" s="48" t="s">
        <v>25</v>
      </c>
      <c r="F15" s="14"/>
      <c r="G15" s="13"/>
      <c r="H15" s="14"/>
      <c r="I15" s="13"/>
      <c r="J15" s="4"/>
      <c r="K15" s="16" t="s">
        <v>63</v>
      </c>
      <c r="L15" s="13">
        <f t="shared" si="1"/>
        <v>0</v>
      </c>
      <c r="M15" s="17">
        <f t="shared" si="2"/>
        <v>0</v>
      </c>
      <c r="N15" s="18">
        <f t="array" ref="N15">IF(SUMPRODUCT(COUNTIF(E15,'DANH MỤC'!$B$2:$B$17))+SUMPRODUCT(COUNTIF(G15,'DANH MỤC'!$B$2:$B$17))+SUMPRODUCT(COUNTIF(I15,'DANH MỤC'!$B$2:$B$17))&gt;=1,1,0)</f>
        <v>1</v>
      </c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 ht="35.25" customHeight="1">
      <c r="A16" s="19">
        <v>14.0</v>
      </c>
      <c r="B16" s="20" t="s">
        <v>83</v>
      </c>
      <c r="C16" s="89"/>
      <c r="D16" s="15"/>
      <c r="E16" s="48"/>
      <c r="F16" s="14"/>
      <c r="G16" s="20"/>
      <c r="H16" s="14"/>
      <c r="I16" s="20"/>
      <c r="J16" s="4"/>
      <c r="K16" s="22" t="s">
        <v>30</v>
      </c>
      <c r="L16" s="20">
        <f t="shared" si="1"/>
        <v>0</v>
      </c>
      <c r="M16" s="23">
        <f t="shared" si="2"/>
        <v>0</v>
      </c>
      <c r="N16" s="18">
        <f t="array" ref="N16">IF(SUMPRODUCT(COUNTIF(E16,'DANH MỤC'!$B$2:$B$17))+SUMPRODUCT(COUNTIF(G16,'DANH MỤC'!$B$2:$B$17))+SUMPRODUCT(COUNTIF(I16,'DANH MỤC'!$B$2:$B$17))&gt;=1,1,0)</f>
        <v>0</v>
      </c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 ht="35.25" customHeight="1">
      <c r="A17" s="12">
        <v>15.0</v>
      </c>
      <c r="B17" s="97" t="s">
        <v>85</v>
      </c>
      <c r="C17" s="89" t="s">
        <v>133</v>
      </c>
      <c r="D17" s="15" t="s">
        <v>38</v>
      </c>
      <c r="E17" s="34" t="s">
        <v>25</v>
      </c>
      <c r="F17" s="14"/>
      <c r="G17" s="13"/>
      <c r="H17" s="14"/>
      <c r="I17" s="13"/>
      <c r="J17" s="4"/>
      <c r="K17" s="16" t="s">
        <v>64</v>
      </c>
      <c r="L17" s="13">
        <f t="shared" si="1"/>
        <v>0</v>
      </c>
      <c r="M17" s="17">
        <f t="shared" si="2"/>
        <v>0</v>
      </c>
      <c r="N17" s="18">
        <f t="array" ref="N17">IF(SUMPRODUCT(COUNTIF(E17,'DANH MỤC'!$B$2:$B$17))+SUMPRODUCT(COUNTIF(G17,'DANH MỤC'!$B$2:$B$17))+SUMPRODUCT(COUNTIF(I17,'DANH MỤC'!$B$2:$B$17))&gt;=1,1,0)</f>
        <v>1</v>
      </c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 ht="35.25" customHeight="1">
      <c r="A18" s="47" t="s">
        <v>212</v>
      </c>
      <c r="B18" s="2"/>
      <c r="C18" s="2"/>
      <c r="D18" s="2"/>
      <c r="E18" s="2"/>
      <c r="F18" s="2"/>
      <c r="G18" s="2"/>
      <c r="H18" s="2"/>
      <c r="I18" s="3"/>
      <c r="J18" s="4"/>
      <c r="K18" s="22" t="s">
        <v>24</v>
      </c>
      <c r="L18" s="20">
        <f t="shared" si="1"/>
        <v>0</v>
      </c>
      <c r="M18" s="23">
        <f t="shared" si="2"/>
        <v>0</v>
      </c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 ht="35.25" customHeight="1">
      <c r="A19" s="12">
        <v>1.0</v>
      </c>
      <c r="B19" s="94" t="s">
        <v>87</v>
      </c>
      <c r="C19" s="89" t="s">
        <v>175</v>
      </c>
      <c r="D19" s="15" t="s">
        <v>22</v>
      </c>
      <c r="E19" s="34" t="s">
        <v>60</v>
      </c>
      <c r="F19" s="14"/>
      <c r="G19" s="13"/>
      <c r="H19" s="14"/>
      <c r="I19" s="13"/>
      <c r="J19" s="4"/>
      <c r="K19" s="16" t="s">
        <v>89</v>
      </c>
      <c r="L19" s="13">
        <f t="shared" si="1"/>
        <v>0</v>
      </c>
      <c r="M19" s="17">
        <f t="shared" si="2"/>
        <v>0</v>
      </c>
      <c r="N19" s="18">
        <f t="array" ref="N19">IF(SUMPRODUCT(COUNTIF(E19,'DANH MỤC'!$B$2:$B$17))+SUMPRODUCT(COUNTIF(G19,'DANH MỤC'!$B$2:$B$17))+SUMPRODUCT(COUNTIF(I19,'DANH MỤC'!$B$2:$B$17))&gt;=1,1,0)</f>
        <v>1</v>
      </c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 ht="35.25" customHeight="1">
      <c r="A20" s="19">
        <v>2.0</v>
      </c>
      <c r="B20" s="94" t="s">
        <v>94</v>
      </c>
      <c r="C20" s="89" t="s">
        <v>207</v>
      </c>
      <c r="D20" s="15" t="s">
        <v>38</v>
      </c>
      <c r="E20" s="48" t="s">
        <v>25</v>
      </c>
      <c r="F20" s="14"/>
      <c r="G20" s="20"/>
      <c r="H20" s="14"/>
      <c r="I20" s="20"/>
      <c r="J20" s="4"/>
      <c r="K20" s="4"/>
      <c r="L20" s="4"/>
      <c r="M20" s="4"/>
      <c r="N20" s="18">
        <f t="array" ref="N20">IF(SUMPRODUCT(COUNTIF(E20,'DANH MỤC'!$B$2:$B$17))+SUMPRODUCT(COUNTIF(G20,'DANH MỤC'!$B$2:$B$17))+SUMPRODUCT(COUNTIF(I20,'DANH MỤC'!$B$2:$B$17))&gt;=1,1,0)</f>
        <v>1</v>
      </c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 ht="35.25" customHeight="1">
      <c r="A21" s="12">
        <v>3.0</v>
      </c>
      <c r="B21" s="94" t="s">
        <v>95</v>
      </c>
      <c r="C21" s="89" t="s">
        <v>185</v>
      </c>
      <c r="D21" s="15" t="s">
        <v>38</v>
      </c>
      <c r="E21" s="48" t="s">
        <v>25</v>
      </c>
      <c r="F21" s="14"/>
      <c r="G21" s="13"/>
      <c r="H21" s="14"/>
      <c r="I21" s="13"/>
      <c r="J21" s="4"/>
      <c r="K21" s="49" t="s">
        <v>96</v>
      </c>
      <c r="L21" s="2"/>
      <c r="M21" s="26"/>
      <c r="N21" s="18">
        <f t="array" ref="N21">IF(SUMPRODUCT(COUNTIF(E21,'DANH MỤC'!$B$2:$B$17))+SUMPRODUCT(COUNTIF(G21,'DANH MỤC'!$B$2:$B$17))+SUMPRODUCT(COUNTIF(I21,'DANH MỤC'!$B$2:$B$17))&gt;=1,1,0)</f>
        <v>1</v>
      </c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 ht="35.25" customHeight="1">
      <c r="A22" s="19">
        <v>4.0</v>
      </c>
      <c r="B22" s="94" t="s">
        <v>97</v>
      </c>
      <c r="C22" s="89" t="s">
        <v>188</v>
      </c>
      <c r="D22" s="15" t="s">
        <v>38</v>
      </c>
      <c r="E22" s="34" t="s">
        <v>25</v>
      </c>
      <c r="F22" s="14"/>
      <c r="G22" s="20"/>
      <c r="H22" s="14"/>
      <c r="I22" s="20"/>
      <c r="J22" s="4"/>
      <c r="K22" s="50">
        <f>SUM(L3:L18)</f>
        <v>23</v>
      </c>
      <c r="L22" s="51"/>
      <c r="M22" s="52"/>
      <c r="N22" s="18">
        <f t="array" ref="N22">IF(SUMPRODUCT(COUNTIF(E22,'DANH MỤC'!$B$2:$B$17))+SUMPRODUCT(COUNTIF(G22,'DANH MỤC'!$B$2:$B$17))+SUMPRODUCT(COUNTIF(I22,'DANH MỤC'!$B$2:$B$17))&gt;=1,1,0)</f>
        <v>1</v>
      </c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 ht="35.25" customHeight="1">
      <c r="A23" s="12">
        <v>5.0</v>
      </c>
      <c r="B23" s="94" t="s">
        <v>98</v>
      </c>
      <c r="C23" s="89" t="s">
        <v>175</v>
      </c>
      <c r="D23" s="15" t="s">
        <v>22</v>
      </c>
      <c r="E23" s="34" t="s">
        <v>60</v>
      </c>
      <c r="F23" s="14"/>
      <c r="G23" s="13"/>
      <c r="H23" s="14"/>
      <c r="I23" s="13"/>
      <c r="J23" s="4"/>
      <c r="K23" s="53"/>
      <c r="L23" s="54"/>
      <c r="M23" s="55"/>
      <c r="N23" s="18">
        <f t="array" ref="N23">IF(SUMPRODUCT(COUNTIF(E23,'DANH MỤC'!$B$2:$B$17))+SUMPRODUCT(COUNTIF(G23,'DANH MỤC'!$B$2:$B$17))+SUMPRODUCT(COUNTIF(I23,'DANH MỤC'!$B$2:$B$17))&gt;=1,1,0)</f>
        <v>1</v>
      </c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 ht="35.25" customHeight="1">
      <c r="A24" s="19">
        <v>6.0</v>
      </c>
      <c r="B24" s="20" t="s">
        <v>101</v>
      </c>
      <c r="C24" s="89" t="s">
        <v>207</v>
      </c>
      <c r="D24" s="15" t="s">
        <v>38</v>
      </c>
      <c r="E24" s="48" t="s">
        <v>25</v>
      </c>
      <c r="F24" s="14"/>
      <c r="G24" s="20"/>
      <c r="H24" s="14"/>
      <c r="I24" s="20"/>
      <c r="J24" s="4"/>
      <c r="K24" s="9" t="s">
        <v>102</v>
      </c>
      <c r="L24" s="9" t="s">
        <v>103</v>
      </c>
      <c r="M24" s="56" t="s">
        <v>17</v>
      </c>
      <c r="N24" s="18">
        <f t="array" ref="N24">IF(SUMPRODUCT(COUNTIF(E24,'DANH MỤC'!$B$2:$B$17))+SUMPRODUCT(COUNTIF(G24,'DANH MỤC'!$B$2:$B$17))+SUMPRODUCT(COUNTIF(I24,'DANH MỤC'!$B$2:$B$17))&gt;=1,1,0)</f>
        <v>1</v>
      </c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 ht="35.25" customHeight="1">
      <c r="A25" s="12">
        <v>7.0</v>
      </c>
      <c r="B25" s="13" t="s">
        <v>105</v>
      </c>
      <c r="C25" s="89" t="s">
        <v>180</v>
      </c>
      <c r="D25" s="15" t="s">
        <v>22</v>
      </c>
      <c r="E25" s="48" t="s">
        <v>25</v>
      </c>
      <c r="F25" s="14"/>
      <c r="G25" s="13"/>
      <c r="H25" s="14"/>
      <c r="I25" s="13"/>
      <c r="J25" s="4"/>
      <c r="K25" s="57" t="s">
        <v>26</v>
      </c>
      <c r="L25" s="13">
        <f t="shared" ref="L25:L28" si="3">COUNTIF($E$3:$E$17,K25)+COUNTIF($G$3:$G$17,K25)+COUNTIF($I$3:$I$17,K25)+COUNTIF($E$19:$E$29,K25)+COUNTIF($G$19:$G$29,K25)+COUNTIF($I$19:$I$29,K25)</f>
        <v>0</v>
      </c>
      <c r="M25" s="58">
        <f t="shared" ref="M25:M29" si="4">IF(SUM($L$25:$L$29)=0,0,L25/SUM($L$25:$L$29))</f>
        <v>0</v>
      </c>
      <c r="N25" s="18">
        <f t="array" ref="N25">IF(SUMPRODUCT(COUNTIF(E25,'DANH MỤC'!$B$2:$B$17))+SUMPRODUCT(COUNTIF(G25,'DANH MỤC'!$B$2:$B$17))+SUMPRODUCT(COUNTIF(I25,'DANH MỤC'!$B$2:$B$17))&gt;=1,1,0)</f>
        <v>1</v>
      </c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 ht="35.25" customHeight="1">
      <c r="A26" s="19">
        <v>8.0</v>
      </c>
      <c r="B26" s="94" t="s">
        <v>106</v>
      </c>
      <c r="C26" s="89" t="s">
        <v>197</v>
      </c>
      <c r="D26" s="15" t="s">
        <v>38</v>
      </c>
      <c r="E26" s="48" t="s">
        <v>25</v>
      </c>
      <c r="F26" s="14"/>
      <c r="G26" s="20"/>
      <c r="H26" s="14"/>
      <c r="I26" s="20"/>
      <c r="J26" s="4"/>
      <c r="K26" s="59" t="s">
        <v>34</v>
      </c>
      <c r="L26" s="13">
        <f t="shared" si="3"/>
        <v>0</v>
      </c>
      <c r="M26" s="58">
        <f t="shared" si="4"/>
        <v>0</v>
      </c>
      <c r="N26" s="18">
        <f t="array" ref="N26">IF(SUMPRODUCT(COUNTIF(E26,'DANH MỤC'!$B$2:$B$17))+SUMPRODUCT(COUNTIF(G26,'DANH MỤC'!$B$2:$B$17))+SUMPRODUCT(COUNTIF(I26,'DANH MỤC'!$B$2:$B$17))&gt;=1,1,0)</f>
        <v>1</v>
      </c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 ht="35.25" customHeight="1">
      <c r="A27" s="12">
        <v>9.0</v>
      </c>
      <c r="B27" s="13" t="s">
        <v>107</v>
      </c>
      <c r="C27" s="89" t="s">
        <v>180</v>
      </c>
      <c r="D27" s="15" t="s">
        <v>22</v>
      </c>
      <c r="E27" s="48" t="s">
        <v>25</v>
      </c>
      <c r="F27" s="14"/>
      <c r="G27" s="13"/>
      <c r="H27" s="14"/>
      <c r="I27" s="13"/>
      <c r="J27" s="4"/>
      <c r="K27" s="60" t="s">
        <v>40</v>
      </c>
      <c r="L27" s="13">
        <f t="shared" si="3"/>
        <v>0</v>
      </c>
      <c r="M27" s="58">
        <f t="shared" si="4"/>
        <v>0</v>
      </c>
      <c r="N27" s="18">
        <f t="array" ref="N27">IF(SUMPRODUCT(COUNTIF(E27,'DANH MỤC'!$B$2:$B$17))+SUMPRODUCT(COUNTIF(G27,'DANH MỤC'!$B$2:$B$17))+SUMPRODUCT(COUNTIF(I27,'DANH MỤC'!$B$2:$B$17))&gt;=1,1,0)</f>
        <v>1</v>
      </c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 ht="35.25" customHeight="1">
      <c r="A28" s="19">
        <v>10.0</v>
      </c>
      <c r="B28" s="94" t="s">
        <v>108</v>
      </c>
      <c r="C28" s="89" t="s">
        <v>197</v>
      </c>
      <c r="D28" s="15" t="s">
        <v>38</v>
      </c>
      <c r="E28" s="48" t="s">
        <v>25</v>
      </c>
      <c r="F28" s="14"/>
      <c r="G28" s="20"/>
      <c r="H28" s="14"/>
      <c r="I28" s="20"/>
      <c r="J28" s="4"/>
      <c r="K28" s="61" t="s">
        <v>43</v>
      </c>
      <c r="L28" s="13">
        <f t="shared" si="3"/>
        <v>1</v>
      </c>
      <c r="M28" s="58">
        <f t="shared" si="4"/>
        <v>0.04166666667</v>
      </c>
      <c r="N28" s="18">
        <f t="array" ref="N28">IF(SUMPRODUCT(COUNTIF(E28,'DANH MỤC'!$B$2:$B$17))+SUMPRODUCT(COUNTIF(G28,'DANH MỤC'!$B$2:$B$17))+SUMPRODUCT(COUNTIF(I28,'DANH MỤC'!$B$2:$B$17))&gt;=1,1,0)</f>
        <v>1</v>
      </c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 ht="35.25" customHeight="1">
      <c r="A29" s="12"/>
      <c r="B29" s="13"/>
      <c r="C29" s="12"/>
      <c r="D29" s="10"/>
      <c r="E29" s="13"/>
      <c r="F29" s="10"/>
      <c r="G29" s="13"/>
      <c r="H29" s="10"/>
      <c r="I29" s="13"/>
      <c r="J29" s="4"/>
      <c r="K29" s="62" t="s">
        <v>18</v>
      </c>
      <c r="L29" s="90">
        <f>P2</f>
        <v>23</v>
      </c>
      <c r="M29" s="91">
        <f t="shared" si="4"/>
        <v>0.9583333333</v>
      </c>
      <c r="N29" s="18">
        <f t="array" ref="N29">IF(SUMPRODUCT(COUNTIF(E29,'DANH MỤC'!$B$2:$B$17))+SUMPRODUCT(COUNTIF(G29,'DANH MỤC'!$B$2:$B$17))+SUMPRODUCT(COUNTIF(I29,'DANH MỤC'!$B$2:$B$17))&gt;=1,1,0)</f>
        <v>0</v>
      </c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 ht="15.75" customHeight="1">
      <c r="A30" s="4"/>
      <c r="B30" s="4"/>
      <c r="C30" s="4"/>
      <c r="D30" s="4"/>
      <c r="E30" s="4"/>
      <c r="F30" s="4"/>
      <c r="G30" s="4"/>
      <c r="H30" s="4"/>
      <c r="I30" s="4"/>
      <c r="J30" s="4"/>
      <c r="K30" s="65" t="s">
        <v>110</v>
      </c>
      <c r="L30" s="92">
        <f>MAX(0,COUNTA($B$3:$B$29)-SUM($L$25:$L$29))</f>
        <v>1</v>
      </c>
      <c r="M30" s="93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 ht="15.0" customHeight="1">
      <c r="A31" s="68" t="s">
        <v>111</v>
      </c>
      <c r="B31" s="2"/>
      <c r="C31" s="2"/>
      <c r="D31" s="2"/>
      <c r="E31" s="2"/>
      <c r="F31" s="2"/>
      <c r="G31" s="2"/>
      <c r="H31" s="2"/>
      <c r="I31" s="3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 ht="18.75" customHeight="1">
      <c r="A32" s="9" t="s">
        <v>6</v>
      </c>
      <c r="B32" s="9" t="s">
        <v>7</v>
      </c>
      <c r="C32" s="9" t="s">
        <v>8</v>
      </c>
      <c r="D32" s="9" t="s">
        <v>112</v>
      </c>
      <c r="E32" s="9" t="s">
        <v>15</v>
      </c>
      <c r="F32" s="9" t="s">
        <v>113</v>
      </c>
      <c r="G32" s="69" t="s">
        <v>114</v>
      </c>
      <c r="H32" s="2"/>
      <c r="I32" s="26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 ht="21.0" customHeight="1">
      <c r="A33" s="12">
        <v>1.0</v>
      </c>
      <c r="B33" s="34" t="s">
        <v>71</v>
      </c>
      <c r="C33" s="24" t="s">
        <v>149</v>
      </c>
      <c r="D33" s="82" t="s">
        <v>38</v>
      </c>
      <c r="E33" s="34" t="s">
        <v>25</v>
      </c>
      <c r="F33" s="34">
        <v>1.0</v>
      </c>
      <c r="G33" s="70"/>
      <c r="H33" s="70"/>
      <c r="I33" s="70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 ht="21.0" customHeight="1">
      <c r="A34" s="71">
        <v>2.0</v>
      </c>
      <c r="B34" s="74" t="s">
        <v>83</v>
      </c>
      <c r="C34" s="99" t="s">
        <v>149</v>
      </c>
      <c r="D34" s="100" t="s">
        <v>38</v>
      </c>
      <c r="E34" s="74" t="s">
        <v>25</v>
      </c>
      <c r="F34" s="74">
        <v>1.0</v>
      </c>
      <c r="G34" s="75"/>
      <c r="H34" s="75"/>
      <c r="I34" s="75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 ht="21.0" customHeight="1">
      <c r="A35" s="12">
        <v>3.0</v>
      </c>
      <c r="B35" s="34" t="s">
        <v>74</v>
      </c>
      <c r="C35" s="24" t="s">
        <v>149</v>
      </c>
      <c r="D35" s="82" t="s">
        <v>38</v>
      </c>
      <c r="E35" s="34" t="s">
        <v>25</v>
      </c>
      <c r="F35" s="34">
        <v>1.0</v>
      </c>
      <c r="G35" s="70"/>
      <c r="H35" s="70"/>
      <c r="I35" s="70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 ht="21.0" customHeight="1">
      <c r="A36" s="71">
        <v>4.0</v>
      </c>
      <c r="B36" s="74" t="s">
        <v>48</v>
      </c>
      <c r="C36" s="99" t="s">
        <v>149</v>
      </c>
      <c r="D36" s="100" t="s">
        <v>38</v>
      </c>
      <c r="E36" s="74" t="s">
        <v>25</v>
      </c>
      <c r="F36" s="74">
        <v>1.0</v>
      </c>
      <c r="G36" s="75"/>
      <c r="H36" s="75"/>
      <c r="I36" s="75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 ht="21.0" customHeight="1">
      <c r="A37" s="12">
        <v>5.0</v>
      </c>
      <c r="B37" s="13"/>
      <c r="C37" s="12"/>
      <c r="D37" s="10"/>
      <c r="E37" s="13"/>
      <c r="F37" s="13"/>
      <c r="G37" s="70"/>
      <c r="H37" s="70"/>
      <c r="I37" s="70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 ht="21.0" customHeight="1">
      <c r="A38" s="71">
        <v>6.0</v>
      </c>
      <c r="B38" s="72"/>
      <c r="C38" s="71"/>
      <c r="D38" s="73"/>
      <c r="E38" s="72"/>
      <c r="F38" s="72"/>
      <c r="G38" s="75"/>
      <c r="H38" s="75"/>
      <c r="I38" s="75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 ht="21.0" customHeight="1">
      <c r="A39" s="12">
        <v>7.0</v>
      </c>
      <c r="B39" s="13"/>
      <c r="C39" s="12"/>
      <c r="D39" s="10"/>
      <c r="E39" s="13"/>
      <c r="F39" s="13"/>
      <c r="G39" s="70"/>
      <c r="H39" s="70"/>
      <c r="I39" s="70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 ht="21.0" customHeight="1">
      <c r="A40" s="71">
        <v>8.0</v>
      </c>
      <c r="B40" s="72"/>
      <c r="C40" s="71"/>
      <c r="D40" s="73"/>
      <c r="E40" s="72"/>
      <c r="F40" s="72"/>
      <c r="G40" s="75"/>
      <c r="H40" s="75"/>
      <c r="I40" s="75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 ht="15.0" customHeight="1">
      <c r="A41" s="76" t="s">
        <v>116</v>
      </c>
      <c r="B41" s="2"/>
      <c r="C41" s="2"/>
      <c r="D41" s="2"/>
      <c r="E41" s="3"/>
      <c r="F41" s="77">
        <f>SUM(F33:F40)</f>
        <v>4</v>
      </c>
      <c r="G41" s="78"/>
      <c r="H41" s="78"/>
      <c r="I41" s="78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 ht="15.75" customHeight="1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 ht="15.75" customHeight="1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 ht="15.75" customHeight="1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 ht="15.75" customHeight="1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 ht="15.75" customHeight="1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 ht="15.75" customHeight="1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 ht="15.75" customHeight="1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 ht="15.75" customHeight="1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 ht="15.75" customHeight="1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 ht="15.75" customHeight="1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 ht="15.75" customHeight="1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 ht="15.75" customHeight="1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 ht="15.75" customHeight="1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 ht="15.75" customHeight="1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 ht="15.75" customHeight="1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 ht="15.75" customHeight="1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 ht="15.75" customHeight="1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 ht="15.75" customHeight="1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 ht="15.75" customHeight="1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 ht="15.75" customHeight="1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 ht="15.75" customHeight="1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 ht="15.75" customHeight="1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 ht="15.75" customHeight="1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 ht="15.75" customHeight="1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 ht="15.75" customHeight="1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 ht="15.75" customHeight="1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 ht="15.75" customHeight="1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 ht="15.75" customHeight="1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 ht="15.75" customHeight="1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 ht="15.75" customHeight="1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 ht="15.75" customHeight="1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 ht="15.75" customHeight="1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 ht="15.75" customHeight="1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 ht="15.75" customHeight="1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 ht="15.75" customHeight="1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 ht="15.75" customHeight="1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 ht="15.75" customHeight="1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 ht="15.75" customHeight="1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 ht="15.75" customHeight="1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 ht="15.75" customHeight="1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 ht="15.75" customHeight="1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 ht="15.75" customHeight="1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 ht="15.75" customHeight="1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 ht="15.75" customHeight="1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 ht="15.75" customHeight="1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 ht="15.75" customHeight="1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 ht="15.75" customHeight="1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 ht="15.75" customHeight="1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 ht="15.75" customHeight="1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 ht="15.75" customHeight="1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 ht="15.75" customHeight="1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 ht="15.75" customHeight="1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 ht="15.75" customHeight="1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 ht="15.75" customHeight="1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 ht="15.75" customHeight="1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 ht="15.75" customHeight="1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 ht="15.75" customHeight="1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 ht="15.75" customHeight="1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 ht="15.75" customHeight="1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 ht="15.75" customHeight="1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 ht="15.75" customHeight="1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 ht="15.75" customHeight="1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 ht="15.75" customHeight="1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 ht="15.75" customHeight="1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 ht="15.75" customHeight="1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 ht="15.75" customHeight="1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 ht="15.75" customHeight="1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 ht="15.75" customHeight="1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 ht="15.75" customHeight="1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 ht="15.75" customHeight="1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 ht="15.75" customHeight="1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 ht="15.75" customHeight="1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 ht="15.75" customHeight="1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 ht="15.75" customHeight="1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 ht="15.75" customHeight="1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 ht="15.75" customHeight="1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 ht="15.75" customHeight="1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 ht="15.75" customHeight="1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 ht="15.75" customHeight="1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 ht="15.75" customHeight="1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 ht="15.75" customHeight="1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 ht="15.75" customHeight="1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 ht="15.75" customHeight="1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 ht="15.75" customHeight="1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 ht="15.75" customHeight="1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 ht="15.75" customHeight="1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 ht="15.75" customHeight="1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 ht="15.75" customHeight="1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 ht="15.75" customHeight="1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 ht="15.75" customHeight="1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 ht="15.75" customHeight="1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 ht="15.75" customHeight="1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 ht="15.75" customHeight="1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 ht="15.75" customHeight="1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 ht="15.75" customHeight="1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 ht="15.75" customHeight="1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 ht="15.75" customHeight="1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 ht="15.75" customHeight="1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 ht="15.75" customHeight="1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 ht="15.75" customHeight="1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 ht="15.75" customHeight="1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 ht="15.75" customHeight="1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 ht="15.75" customHeight="1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 ht="15.75" customHeight="1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 ht="15.75" customHeight="1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 ht="15.75" customHeight="1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 ht="15.75" customHeight="1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 ht="15.75" customHeight="1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 ht="15.75" customHeight="1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 ht="15.75" customHeight="1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 ht="15.75" customHeight="1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 ht="15.75" customHeight="1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 ht="15.75" customHeight="1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 ht="15.75" customHeight="1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 ht="15.75" customHeight="1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 ht="15.75" customHeight="1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 ht="15.75" customHeight="1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 ht="15.75" customHeight="1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 ht="15.75" customHeight="1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 ht="15.75" customHeight="1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 ht="15.75" customHeight="1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 ht="15.75" customHeight="1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 ht="15.75" customHeight="1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 ht="15.75" customHeight="1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 ht="15.75" customHeight="1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 ht="15.75" customHeight="1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 ht="15.75" customHeight="1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 ht="15.75" customHeight="1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 ht="15.75" customHeight="1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 ht="15.75" customHeight="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 ht="15.75" customHeight="1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 ht="15.75" customHeight="1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 ht="15.75" customHeight="1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 ht="15.75" customHeight="1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 ht="15.75" customHeight="1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 ht="15.75" customHeight="1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 ht="15.75" customHeight="1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 ht="15.75" customHeight="1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 ht="15.75" customHeight="1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 ht="15.75" customHeight="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 ht="15.75" customHeight="1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 ht="15.75" customHeight="1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 ht="15.75" customHeight="1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 ht="15.75" customHeight="1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 ht="15.75" customHeight="1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 ht="15.75" customHeight="1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 ht="15.75" customHeight="1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 ht="15.75" customHeight="1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 ht="15.75" customHeight="1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 ht="15.75" customHeight="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 ht="15.75" customHeight="1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 ht="15.75" customHeight="1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 ht="15.75" customHeight="1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 ht="15.75" customHeight="1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 ht="15.75" customHeight="1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 ht="15.75" customHeight="1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 ht="15.75" customHeight="1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 ht="15.75" customHeight="1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 ht="15.75" customHeight="1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 ht="15.75" customHeight="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 ht="15.75" customHeight="1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 ht="15.75" customHeight="1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 ht="15.75" customHeight="1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 ht="15.75" customHeight="1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 ht="15.75" customHeight="1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 ht="15.75" customHeight="1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 ht="15.75" customHeight="1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 ht="15.75" customHeight="1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 ht="15.75" customHeight="1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 ht="15.75" customHeight="1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 ht="15.75" customHeight="1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 ht="15.75" customHeight="1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 ht="15.75" customHeight="1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 ht="15.75" customHeight="1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 ht="15.75" customHeight="1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 ht="15.75" customHeight="1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 ht="15.75" customHeight="1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 ht="15.75" customHeight="1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 ht="15.75" customHeight="1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 ht="15.75" customHeight="1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 ht="15.75" customHeight="1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 ht="15.75" customHeight="1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 ht="15.75" customHeight="1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 ht="15.75" customHeight="1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 ht="15.75" customHeight="1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 ht="15.75" customHeight="1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 ht="15.75" customHeight="1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 ht="15.75" customHeight="1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 ht="15.75" customHeight="1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 ht="15.75" customHeight="1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 ht="15.75" customHeight="1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 ht="15.75" customHeight="1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 ht="15.75" customHeight="1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 ht="15.75" customHeight="1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 ht="15.75" customHeight="1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 ht="15.75" customHeight="1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 ht="15.75" customHeight="1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 ht="15.75" customHeight="1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 ht="15.75" customHeight="1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 ht="15.75" customHeight="1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 ht="15.75" customHeight="1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 ht="15.75" customHeight="1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 ht="15.75" customHeight="1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 ht="15.75" customHeight="1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 ht="15.75" customHeight="1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r="247" ht="15.75" customHeight="1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r="248" ht="15.75" customHeight="1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</row>
    <row r="249" ht="15.75" customHeight="1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 ht="15.75" customHeight="1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</row>
    <row r="251" ht="15.75" customHeight="1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</row>
    <row r="252" ht="15.75" customHeight="1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 ht="15.75" customHeight="1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</row>
    <row r="254" ht="15.75" customHeight="1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</row>
    <row r="255" ht="15.75" customHeight="1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</row>
    <row r="256" ht="15.75" customHeight="1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</row>
    <row r="257" ht="15.75" customHeight="1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</row>
    <row r="258" ht="15.75" customHeight="1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</row>
    <row r="259" ht="15.75" customHeight="1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</row>
    <row r="260" ht="15.75" customHeight="1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</row>
    <row r="261" ht="15.75" customHeight="1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</row>
    <row r="262" ht="15.75" customHeight="1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</row>
    <row r="263" ht="15.75" customHeight="1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</row>
    <row r="264" ht="15.75" customHeight="1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</row>
    <row r="265" ht="15.75" customHeight="1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</row>
    <row r="266" ht="15.75" customHeight="1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</row>
    <row r="267" ht="15.75" customHeight="1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</row>
    <row r="268" ht="15.75" customHeight="1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</row>
    <row r="269" ht="15.75" customHeight="1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</row>
    <row r="270" ht="15.75" customHeight="1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</row>
    <row r="271" ht="15.75" customHeight="1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</row>
    <row r="272" ht="15.75" customHeight="1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</row>
    <row r="273" ht="15.75" customHeight="1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</row>
    <row r="274" ht="15.75" customHeight="1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</row>
    <row r="275" ht="15.75" customHeight="1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</row>
    <row r="276" ht="15.75" customHeight="1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</row>
    <row r="277" ht="15.75" customHeight="1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</row>
    <row r="278" ht="15.75" customHeight="1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</row>
    <row r="279" ht="15.75" customHeight="1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</row>
    <row r="280" ht="15.75" customHeight="1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</row>
    <row r="281" ht="15.75" customHeight="1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</row>
    <row r="282" ht="15.75" customHeight="1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</row>
    <row r="283" ht="15.75" customHeight="1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</row>
    <row r="284" ht="15.75" customHeight="1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</row>
    <row r="285" ht="15.75" customHeight="1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</row>
    <row r="286" ht="15.75" customHeight="1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</row>
    <row r="287" ht="15.75" customHeight="1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</row>
    <row r="288" ht="15.75" customHeight="1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</row>
    <row r="289" ht="15.75" customHeight="1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</row>
    <row r="290" ht="15.75" customHeight="1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</row>
    <row r="291" ht="15.75" customHeight="1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</row>
    <row r="292" ht="15.75" customHeight="1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</row>
    <row r="293" ht="15.75" customHeight="1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</row>
    <row r="294" ht="15.75" customHeight="1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</row>
    <row r="295" ht="15.75" customHeight="1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</row>
    <row r="296" ht="15.75" customHeight="1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</row>
    <row r="297" ht="15.75" customHeight="1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</row>
    <row r="298" ht="15.75" customHeight="1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</row>
    <row r="299" ht="15.75" customHeight="1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</row>
    <row r="300" ht="15.75" customHeight="1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</row>
    <row r="301" ht="15.75" customHeight="1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</row>
    <row r="302" ht="15.75" customHeight="1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</row>
    <row r="303" ht="15.75" customHeight="1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</row>
    <row r="304" ht="15.75" customHeight="1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</row>
    <row r="305" ht="15.75" customHeight="1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</row>
    <row r="306" ht="15.75" customHeight="1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</row>
    <row r="307" ht="15.75" customHeight="1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</row>
    <row r="308" ht="15.75" customHeight="1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</row>
    <row r="309" ht="15.75" customHeight="1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</row>
    <row r="310" ht="15.75" customHeight="1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</row>
    <row r="311" ht="15.75" customHeight="1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</row>
    <row r="312" ht="15.75" customHeight="1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</row>
    <row r="313" ht="15.75" customHeight="1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</row>
    <row r="314" ht="15.75" customHeight="1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</row>
    <row r="315" ht="15.75" customHeight="1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</row>
    <row r="316" ht="15.75" customHeight="1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</row>
    <row r="317" ht="15.75" customHeight="1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</row>
    <row r="318" ht="15.75" customHeight="1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</row>
    <row r="319" ht="15.75" customHeight="1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</row>
    <row r="320" ht="15.75" customHeight="1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</row>
    <row r="321" ht="15.75" customHeight="1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</row>
    <row r="322" ht="15.75" customHeight="1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</row>
    <row r="323" ht="15.75" customHeight="1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</row>
    <row r="324" ht="15.75" customHeight="1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</row>
    <row r="325" ht="15.75" customHeight="1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</row>
    <row r="326" ht="15.75" customHeight="1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</row>
    <row r="327" ht="15.75" customHeight="1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</row>
    <row r="328" ht="15.75" customHeight="1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</row>
    <row r="329" ht="15.75" customHeight="1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</row>
    <row r="330" ht="15.75" customHeight="1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</row>
    <row r="331" ht="15.75" customHeight="1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</row>
    <row r="332" ht="15.75" customHeight="1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</row>
    <row r="333" ht="15.75" customHeight="1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</row>
    <row r="334" ht="15.75" customHeight="1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</row>
    <row r="335" ht="15.75" customHeight="1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</row>
    <row r="336" ht="15.75" customHeight="1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</row>
    <row r="337" ht="15.75" customHeight="1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</row>
    <row r="338" ht="15.75" customHeight="1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</row>
    <row r="339" ht="15.75" customHeight="1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</row>
    <row r="340" ht="15.75" customHeight="1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</row>
    <row r="341" ht="15.75" customHeight="1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</row>
    <row r="342" ht="15.75" customHeight="1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</row>
    <row r="343" ht="15.75" customHeight="1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</row>
    <row r="344" ht="15.75" customHeight="1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</row>
    <row r="345" ht="15.75" customHeight="1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</row>
    <row r="346" ht="15.75" customHeight="1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</row>
    <row r="347" ht="15.75" customHeight="1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</row>
    <row r="348" ht="15.75" customHeight="1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</row>
    <row r="349" ht="15.75" customHeight="1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</row>
    <row r="350" ht="15.75" customHeight="1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</row>
    <row r="351" ht="15.75" customHeight="1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</row>
    <row r="352" ht="15.75" customHeight="1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</row>
    <row r="353" ht="15.75" customHeight="1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</row>
    <row r="354" ht="15.75" customHeight="1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</row>
    <row r="355" ht="15.75" customHeight="1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</row>
    <row r="356" ht="15.75" customHeight="1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</row>
    <row r="357" ht="15.75" customHeight="1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</row>
    <row r="358" ht="15.75" customHeight="1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</row>
    <row r="359" ht="15.75" customHeight="1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</row>
    <row r="360" ht="15.75" customHeight="1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</row>
    <row r="361" ht="15.75" customHeight="1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</row>
    <row r="362" ht="15.75" customHeight="1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</row>
    <row r="363" ht="15.75" customHeight="1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</row>
    <row r="364" ht="15.75" customHeight="1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</row>
    <row r="365" ht="15.75" customHeight="1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</row>
    <row r="366" ht="15.75" customHeight="1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</row>
    <row r="367" ht="15.75" customHeight="1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</row>
    <row r="368" ht="15.75" customHeight="1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</row>
    <row r="369" ht="15.75" customHeight="1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</row>
    <row r="370" ht="15.75" customHeight="1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</row>
    <row r="371" ht="15.75" customHeight="1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</row>
    <row r="372" ht="15.75" customHeight="1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</row>
    <row r="373" ht="15.75" customHeight="1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</row>
    <row r="374" ht="15.75" customHeight="1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</row>
    <row r="375" ht="15.75" customHeight="1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</row>
    <row r="376" ht="15.75" customHeight="1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</row>
    <row r="377" ht="15.75" customHeight="1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</row>
    <row r="378" ht="15.75" customHeight="1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</row>
    <row r="379" ht="15.75" customHeight="1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</row>
    <row r="380" ht="15.75" customHeight="1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</row>
    <row r="381" ht="15.75" customHeight="1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</row>
    <row r="382" ht="15.75" customHeight="1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</row>
    <row r="383" ht="15.75" customHeight="1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</row>
    <row r="384" ht="15.75" customHeight="1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</row>
    <row r="385" ht="15.75" customHeight="1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</row>
    <row r="386" ht="15.75" customHeight="1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</row>
    <row r="387" ht="15.75" customHeight="1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</row>
    <row r="388" ht="15.75" customHeight="1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</row>
    <row r="389" ht="15.75" customHeight="1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</row>
    <row r="390" ht="15.75" customHeight="1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</row>
    <row r="391" ht="15.75" customHeight="1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</row>
    <row r="392" ht="15.75" customHeight="1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</row>
    <row r="393" ht="15.75" customHeight="1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</row>
    <row r="394" ht="15.75" customHeight="1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</row>
    <row r="395" ht="15.75" customHeight="1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</row>
    <row r="396" ht="15.75" customHeight="1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</row>
    <row r="397" ht="15.75" customHeight="1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</row>
    <row r="398" ht="15.75" customHeight="1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</row>
    <row r="399" ht="15.75" customHeight="1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</row>
    <row r="400" ht="15.75" customHeight="1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</row>
    <row r="401" ht="15.75" customHeight="1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</row>
    <row r="402" ht="15.75" customHeight="1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</row>
    <row r="403" ht="15.75" customHeight="1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</row>
    <row r="404" ht="15.75" customHeight="1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</row>
    <row r="405" ht="15.75" customHeight="1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</row>
    <row r="406" ht="15.75" customHeight="1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</row>
    <row r="407" ht="15.75" customHeight="1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</row>
    <row r="408" ht="15.75" customHeight="1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</row>
    <row r="409" ht="15.75" customHeight="1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</row>
    <row r="410" ht="15.75" customHeight="1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</row>
    <row r="411" ht="15.75" customHeight="1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</row>
    <row r="412" ht="15.75" customHeight="1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</row>
    <row r="413" ht="15.75" customHeight="1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</row>
    <row r="414" ht="15.75" customHeight="1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</row>
    <row r="415" ht="15.75" customHeight="1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</row>
    <row r="416" ht="15.75" customHeight="1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</row>
    <row r="417" ht="15.75" customHeight="1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</row>
    <row r="418" ht="15.75" customHeight="1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</row>
    <row r="419" ht="15.75" customHeight="1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</row>
    <row r="420" ht="15.75" customHeight="1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</row>
    <row r="421" ht="15.75" customHeight="1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</row>
    <row r="422" ht="15.75" customHeight="1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</row>
    <row r="423" ht="15.75" customHeight="1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</row>
    <row r="424" ht="15.75" customHeight="1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</row>
    <row r="425" ht="15.75" customHeight="1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</row>
    <row r="426" ht="15.75" customHeight="1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</row>
    <row r="427" ht="15.75" customHeight="1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</row>
    <row r="428" ht="15.75" customHeight="1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</row>
    <row r="429" ht="15.75" customHeight="1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</row>
    <row r="430" ht="15.75" customHeight="1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</row>
    <row r="431" ht="15.75" customHeight="1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</row>
    <row r="432" ht="15.75" customHeight="1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</row>
    <row r="433" ht="15.75" customHeight="1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</row>
    <row r="434" ht="15.75" customHeight="1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</row>
    <row r="435" ht="15.75" customHeight="1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</row>
    <row r="436" ht="15.75" customHeight="1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</row>
    <row r="437" ht="15.75" customHeight="1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</row>
    <row r="438" ht="15.75" customHeight="1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</row>
    <row r="439" ht="15.75" customHeight="1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</row>
    <row r="440" ht="15.75" customHeight="1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</row>
    <row r="441" ht="15.75" customHeight="1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</row>
    <row r="442" ht="15.75" customHeight="1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</row>
    <row r="443" ht="15.75" customHeight="1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</row>
    <row r="444" ht="15.75" customHeight="1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</row>
    <row r="445" ht="15.75" customHeight="1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</row>
    <row r="446" ht="15.75" customHeight="1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</row>
    <row r="447" ht="15.75" customHeight="1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</row>
    <row r="448" ht="15.75" customHeight="1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</row>
    <row r="449" ht="15.75" customHeight="1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</row>
    <row r="450" ht="15.75" customHeight="1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</row>
    <row r="451" ht="15.75" customHeight="1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</row>
    <row r="452" ht="15.75" customHeight="1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</row>
    <row r="453" ht="15.75" customHeight="1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</row>
    <row r="454" ht="15.75" customHeight="1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</row>
    <row r="455" ht="15.75" customHeight="1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</row>
    <row r="456" ht="15.75" customHeight="1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</row>
    <row r="457" ht="15.75" customHeight="1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</row>
    <row r="458" ht="15.75" customHeight="1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</row>
    <row r="459" ht="15.75" customHeight="1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</row>
    <row r="460" ht="15.75" customHeight="1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</row>
    <row r="461" ht="15.75" customHeight="1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</row>
    <row r="462" ht="15.75" customHeight="1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</row>
    <row r="463" ht="15.75" customHeight="1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</row>
    <row r="464" ht="15.75" customHeight="1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</row>
    <row r="465" ht="15.75" customHeight="1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</row>
    <row r="466" ht="15.75" customHeight="1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</row>
    <row r="467" ht="15.75" customHeight="1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</row>
    <row r="468" ht="15.75" customHeight="1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</row>
    <row r="469" ht="15.75" customHeight="1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</row>
    <row r="470" ht="15.75" customHeight="1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</row>
    <row r="471" ht="15.75" customHeight="1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</row>
    <row r="472" ht="15.75" customHeight="1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</row>
    <row r="473" ht="15.75" customHeight="1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</row>
    <row r="474" ht="15.75" customHeight="1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</row>
    <row r="475" ht="15.75" customHeight="1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</row>
    <row r="476" ht="15.75" customHeight="1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</row>
    <row r="477" ht="15.75" customHeight="1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</row>
    <row r="478" ht="15.75" customHeight="1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</row>
    <row r="479" ht="15.75" customHeight="1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</row>
    <row r="480" ht="15.75" customHeight="1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</row>
    <row r="481" ht="15.75" customHeight="1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</row>
    <row r="482" ht="15.75" customHeight="1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</row>
    <row r="483" ht="15.75" customHeight="1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</row>
    <row r="484" ht="15.75" customHeight="1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</row>
    <row r="485" ht="15.75" customHeight="1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</row>
    <row r="486" ht="15.75" customHeight="1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</row>
    <row r="487" ht="15.75" customHeight="1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</row>
    <row r="488" ht="15.75" customHeight="1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</row>
    <row r="489" ht="15.75" customHeight="1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</row>
    <row r="490" ht="15.75" customHeight="1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</row>
    <row r="491" ht="15.75" customHeight="1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</row>
    <row r="492" ht="15.75" customHeight="1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</row>
    <row r="493" ht="15.75" customHeight="1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</row>
    <row r="494" ht="15.75" customHeight="1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</row>
    <row r="495" ht="15.75" customHeight="1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</row>
    <row r="496" ht="15.75" customHeight="1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</row>
    <row r="497" ht="15.75" customHeight="1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</row>
    <row r="498" ht="15.75" customHeight="1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</row>
    <row r="499" ht="15.75" customHeight="1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</row>
    <row r="500" ht="15.75" customHeight="1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</row>
    <row r="501" ht="15.75" customHeight="1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</row>
    <row r="502" ht="15.75" customHeight="1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</row>
    <row r="503" ht="15.75" customHeight="1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</row>
    <row r="504" ht="15.75" customHeight="1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</row>
    <row r="505" ht="15.75" customHeight="1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</row>
    <row r="506" ht="15.75" customHeight="1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</row>
    <row r="507" ht="15.75" customHeight="1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</row>
    <row r="508" ht="15.75" customHeight="1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</row>
    <row r="509" ht="15.75" customHeight="1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</row>
    <row r="510" ht="15.75" customHeight="1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</row>
    <row r="511" ht="15.75" customHeight="1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</row>
    <row r="512" ht="15.75" customHeight="1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</row>
    <row r="513" ht="15.75" customHeight="1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</row>
    <row r="514" ht="15.75" customHeight="1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</row>
    <row r="515" ht="15.75" customHeight="1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</row>
    <row r="516" ht="15.75" customHeight="1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</row>
    <row r="517" ht="15.75" customHeight="1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</row>
    <row r="518" ht="15.75" customHeight="1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</row>
    <row r="519" ht="15.75" customHeight="1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</row>
    <row r="520" ht="15.75" customHeight="1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</row>
    <row r="521" ht="15.75" customHeight="1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</row>
    <row r="522" ht="15.75" customHeight="1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</row>
    <row r="523" ht="15.75" customHeight="1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</row>
    <row r="524" ht="15.75" customHeight="1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</row>
    <row r="525" ht="15.75" customHeight="1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</row>
    <row r="526" ht="15.75" customHeight="1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</row>
    <row r="527" ht="15.75" customHeight="1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</row>
    <row r="528" ht="15.75" customHeight="1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</row>
    <row r="529" ht="15.75" customHeight="1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</row>
    <row r="530" ht="15.75" customHeight="1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</row>
    <row r="531" ht="15.75" customHeight="1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</row>
    <row r="532" ht="15.75" customHeight="1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</row>
    <row r="533" ht="15.75" customHeight="1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</row>
    <row r="534" ht="15.75" customHeight="1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</row>
    <row r="535" ht="15.75" customHeight="1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</row>
    <row r="536" ht="15.75" customHeight="1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</row>
    <row r="537" ht="15.75" customHeight="1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</row>
    <row r="538" ht="15.75" customHeight="1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</row>
    <row r="539" ht="15.75" customHeight="1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</row>
    <row r="540" ht="15.75" customHeight="1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</row>
    <row r="541" ht="15.75" customHeight="1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</row>
    <row r="542" ht="15.75" customHeight="1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</row>
    <row r="543" ht="15.75" customHeight="1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</row>
    <row r="544" ht="15.75" customHeight="1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</row>
    <row r="545" ht="15.75" customHeight="1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</row>
    <row r="546" ht="15.75" customHeight="1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</row>
    <row r="547" ht="15.75" customHeight="1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</row>
    <row r="548" ht="15.75" customHeight="1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</row>
    <row r="549" ht="15.75" customHeight="1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</row>
    <row r="550" ht="15.75" customHeight="1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</row>
    <row r="551" ht="15.75" customHeight="1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</row>
    <row r="552" ht="15.75" customHeight="1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</row>
    <row r="553" ht="15.75" customHeight="1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</row>
    <row r="554" ht="15.75" customHeight="1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</row>
    <row r="555" ht="15.75" customHeight="1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</row>
    <row r="556" ht="15.75" customHeight="1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</row>
    <row r="557" ht="15.75" customHeight="1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</row>
    <row r="558" ht="15.75" customHeight="1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</row>
    <row r="559" ht="15.75" customHeight="1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</row>
    <row r="560" ht="15.75" customHeight="1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</row>
    <row r="561" ht="15.75" customHeight="1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</row>
    <row r="562" ht="15.75" customHeight="1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</row>
    <row r="563" ht="15.75" customHeight="1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</row>
    <row r="564" ht="15.75" customHeight="1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</row>
    <row r="565" ht="15.75" customHeight="1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</row>
    <row r="566" ht="15.75" customHeight="1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</row>
    <row r="567" ht="15.75" customHeight="1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</row>
    <row r="568" ht="15.75" customHeight="1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</row>
    <row r="569" ht="15.75" customHeight="1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</row>
    <row r="570" ht="15.75" customHeight="1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</row>
    <row r="571" ht="15.75" customHeight="1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</row>
    <row r="572" ht="15.75" customHeight="1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</row>
    <row r="573" ht="15.75" customHeight="1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</row>
    <row r="574" ht="15.75" customHeight="1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</row>
    <row r="575" ht="15.75" customHeight="1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</row>
    <row r="576" ht="15.75" customHeight="1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</row>
    <row r="577" ht="15.75" customHeight="1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</row>
    <row r="578" ht="15.75" customHeight="1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</row>
    <row r="579" ht="15.75" customHeight="1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</row>
    <row r="580" ht="15.75" customHeight="1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</row>
    <row r="581" ht="15.75" customHeight="1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</row>
    <row r="582" ht="15.75" customHeight="1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</row>
    <row r="583" ht="15.75" customHeight="1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</row>
    <row r="584" ht="15.75" customHeight="1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</row>
    <row r="585" ht="15.75" customHeight="1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</row>
    <row r="586" ht="15.75" customHeight="1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</row>
    <row r="587" ht="15.75" customHeight="1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</row>
    <row r="588" ht="15.75" customHeight="1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</row>
    <row r="589" ht="15.75" customHeight="1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</row>
    <row r="590" ht="15.75" customHeight="1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</row>
    <row r="591" ht="15.75" customHeight="1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</row>
    <row r="592" ht="15.75" customHeight="1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</row>
    <row r="593" ht="15.75" customHeight="1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</row>
    <row r="594" ht="15.75" customHeight="1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</row>
    <row r="595" ht="15.75" customHeight="1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</row>
    <row r="596" ht="15.75" customHeight="1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</row>
    <row r="597" ht="15.75" customHeight="1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</row>
    <row r="598" ht="15.75" customHeight="1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</row>
    <row r="599" ht="15.75" customHeight="1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</row>
    <row r="600" ht="15.75" customHeight="1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</row>
    <row r="601" ht="15.75" customHeight="1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</row>
    <row r="602" ht="15.75" customHeight="1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</row>
    <row r="603" ht="15.75" customHeight="1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</row>
    <row r="604" ht="15.75" customHeight="1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</row>
    <row r="605" ht="15.75" customHeight="1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</row>
    <row r="606" ht="15.75" customHeight="1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</row>
    <row r="607" ht="15.75" customHeight="1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</row>
    <row r="608" ht="15.75" customHeight="1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</row>
    <row r="609" ht="15.75" customHeight="1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</row>
    <row r="610" ht="15.75" customHeight="1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</row>
    <row r="611" ht="15.75" customHeight="1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</row>
    <row r="612" ht="15.75" customHeight="1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</row>
    <row r="613" ht="15.75" customHeight="1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</row>
    <row r="614" ht="15.75" customHeight="1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</row>
    <row r="615" ht="15.75" customHeight="1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</row>
    <row r="616" ht="15.75" customHeight="1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</row>
    <row r="617" ht="15.75" customHeight="1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</row>
    <row r="618" ht="15.75" customHeight="1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</row>
    <row r="619" ht="15.75" customHeight="1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</row>
    <row r="620" ht="15.75" customHeight="1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</row>
    <row r="621" ht="15.75" customHeight="1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</row>
    <row r="622" ht="15.75" customHeight="1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</row>
    <row r="623" ht="15.75" customHeight="1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</row>
    <row r="624" ht="15.75" customHeight="1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</row>
    <row r="625" ht="15.75" customHeight="1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</row>
    <row r="626" ht="15.75" customHeight="1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</row>
    <row r="627" ht="15.75" customHeight="1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</row>
    <row r="628" ht="15.75" customHeight="1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</row>
    <row r="629" ht="15.75" customHeight="1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</row>
    <row r="630" ht="15.75" customHeight="1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</row>
    <row r="631" ht="15.75" customHeight="1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</row>
    <row r="632" ht="15.75" customHeight="1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</row>
    <row r="633" ht="15.75" customHeight="1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</row>
    <row r="634" ht="15.75" customHeight="1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</row>
    <row r="635" ht="15.75" customHeight="1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</row>
    <row r="636" ht="15.75" customHeight="1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</row>
    <row r="637" ht="15.75" customHeight="1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</row>
    <row r="638" ht="15.75" customHeight="1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</row>
    <row r="639" ht="15.75" customHeight="1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</row>
    <row r="640" ht="15.75" customHeight="1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</row>
    <row r="641" ht="15.75" customHeight="1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</row>
    <row r="642" ht="15.75" customHeight="1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</row>
    <row r="643" ht="15.75" customHeight="1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</row>
    <row r="644" ht="15.75" customHeight="1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</row>
    <row r="645" ht="15.75" customHeight="1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</row>
    <row r="646" ht="15.75" customHeight="1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</row>
    <row r="647" ht="15.75" customHeight="1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</row>
    <row r="648" ht="15.75" customHeight="1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</row>
    <row r="649" ht="15.75" customHeight="1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</row>
    <row r="650" ht="15.75" customHeight="1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</row>
    <row r="651" ht="15.75" customHeight="1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</row>
    <row r="652" ht="15.75" customHeight="1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</row>
    <row r="653" ht="15.75" customHeight="1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</row>
    <row r="654" ht="15.75" customHeight="1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</row>
    <row r="655" ht="15.75" customHeight="1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</row>
    <row r="656" ht="15.75" customHeight="1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</row>
    <row r="657" ht="15.75" customHeight="1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</row>
    <row r="658" ht="15.75" customHeight="1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</row>
    <row r="659" ht="15.75" customHeight="1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</row>
    <row r="660" ht="15.75" customHeight="1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</row>
    <row r="661" ht="15.75" customHeight="1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</row>
    <row r="662" ht="15.75" customHeight="1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</row>
    <row r="663" ht="15.75" customHeight="1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</row>
    <row r="664" ht="15.75" customHeight="1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</row>
    <row r="665" ht="15.75" customHeight="1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</row>
    <row r="666" ht="15.75" customHeight="1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</row>
    <row r="667" ht="15.75" customHeight="1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</row>
    <row r="668" ht="15.75" customHeight="1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</row>
    <row r="669" ht="15.75" customHeight="1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</row>
    <row r="670" ht="15.75" customHeight="1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</row>
    <row r="671" ht="15.75" customHeight="1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</row>
    <row r="672" ht="15.75" customHeight="1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</row>
    <row r="673" ht="15.75" customHeight="1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</row>
    <row r="674" ht="15.75" customHeight="1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</row>
    <row r="675" ht="15.75" customHeight="1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</row>
    <row r="676" ht="15.75" customHeight="1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</row>
    <row r="677" ht="15.75" customHeight="1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</row>
    <row r="678" ht="15.75" customHeight="1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</row>
    <row r="679" ht="15.75" customHeight="1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</row>
    <row r="680" ht="15.75" customHeight="1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</row>
    <row r="681" ht="15.75" customHeight="1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</row>
    <row r="682" ht="15.75" customHeight="1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</row>
    <row r="683" ht="15.75" customHeight="1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</row>
    <row r="684" ht="15.75" customHeight="1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</row>
    <row r="685" ht="15.75" customHeight="1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</row>
    <row r="686" ht="15.75" customHeight="1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</row>
    <row r="687" ht="15.75" customHeight="1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</row>
    <row r="688" ht="15.75" customHeight="1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</row>
    <row r="689" ht="15.75" customHeight="1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</row>
    <row r="690" ht="15.75" customHeight="1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</row>
    <row r="691" ht="15.75" customHeight="1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</row>
    <row r="692" ht="15.75" customHeight="1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</row>
    <row r="693" ht="15.75" customHeight="1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</row>
    <row r="694" ht="15.75" customHeight="1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</row>
    <row r="695" ht="15.75" customHeight="1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</row>
    <row r="696" ht="15.75" customHeight="1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</row>
    <row r="697" ht="15.75" customHeight="1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</row>
    <row r="698" ht="15.75" customHeight="1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</row>
    <row r="699" ht="15.75" customHeight="1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</row>
    <row r="700" ht="15.75" customHeight="1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</row>
    <row r="701" ht="15.75" customHeight="1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</row>
    <row r="702" ht="15.75" customHeight="1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</row>
    <row r="703" ht="15.75" customHeight="1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</row>
    <row r="704" ht="15.75" customHeight="1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</row>
    <row r="705" ht="15.75" customHeight="1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</row>
    <row r="706" ht="15.75" customHeight="1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</row>
    <row r="707" ht="15.75" customHeight="1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</row>
    <row r="708" ht="15.75" customHeight="1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</row>
    <row r="709" ht="15.75" customHeight="1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</row>
    <row r="710" ht="15.75" customHeight="1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</row>
    <row r="711" ht="15.75" customHeight="1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</row>
    <row r="712" ht="15.75" customHeight="1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</row>
    <row r="713" ht="15.75" customHeight="1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</row>
    <row r="714" ht="15.75" customHeight="1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</row>
    <row r="715" ht="15.75" customHeight="1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</row>
    <row r="716" ht="15.75" customHeight="1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</row>
    <row r="717" ht="15.75" customHeight="1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</row>
    <row r="718" ht="15.75" customHeight="1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</row>
    <row r="719" ht="15.75" customHeight="1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</row>
    <row r="720" ht="15.75" customHeight="1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</row>
    <row r="721" ht="15.75" customHeight="1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</row>
    <row r="722" ht="15.75" customHeight="1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</row>
    <row r="723" ht="15.75" customHeight="1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</row>
    <row r="724" ht="15.75" customHeight="1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</row>
    <row r="725" ht="15.75" customHeight="1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</row>
    <row r="726" ht="15.75" customHeight="1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</row>
    <row r="727" ht="15.75" customHeight="1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</row>
    <row r="728" ht="15.75" customHeight="1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</row>
    <row r="729" ht="15.75" customHeight="1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</row>
    <row r="730" ht="15.75" customHeight="1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</row>
    <row r="731" ht="15.75" customHeight="1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</row>
    <row r="732" ht="15.75" customHeight="1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</row>
    <row r="733" ht="15.75" customHeight="1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</row>
    <row r="734" ht="15.75" customHeight="1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</row>
    <row r="735" ht="15.75" customHeight="1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</row>
    <row r="736" ht="15.75" customHeight="1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</row>
    <row r="737" ht="15.75" customHeight="1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</row>
    <row r="738" ht="15.75" customHeight="1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</row>
    <row r="739" ht="15.75" customHeight="1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</row>
    <row r="740" ht="15.75" customHeight="1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</row>
    <row r="741" ht="15.75" customHeight="1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</row>
    <row r="742" ht="15.75" customHeight="1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</row>
    <row r="743" ht="15.75" customHeight="1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</row>
    <row r="744" ht="15.75" customHeight="1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</row>
    <row r="745" ht="15.75" customHeight="1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</row>
    <row r="746" ht="15.75" customHeight="1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</row>
    <row r="747" ht="15.75" customHeight="1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</row>
    <row r="748" ht="15.75" customHeight="1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</row>
    <row r="749" ht="15.75" customHeight="1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</row>
    <row r="750" ht="15.75" customHeight="1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</row>
    <row r="751" ht="15.75" customHeight="1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</row>
    <row r="752" ht="15.75" customHeight="1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</row>
    <row r="753" ht="15.75" customHeight="1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</row>
    <row r="754" ht="15.75" customHeight="1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</row>
    <row r="755" ht="15.75" customHeight="1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</row>
    <row r="756" ht="15.75" customHeight="1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</row>
    <row r="757" ht="15.75" customHeight="1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</row>
    <row r="758" ht="15.75" customHeight="1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</row>
    <row r="759" ht="15.75" customHeight="1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</row>
    <row r="760" ht="15.75" customHeight="1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</row>
    <row r="761" ht="15.75" customHeight="1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</row>
    <row r="762" ht="15.75" customHeight="1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</row>
    <row r="763" ht="15.75" customHeight="1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</row>
    <row r="764" ht="15.75" customHeight="1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</row>
    <row r="765" ht="15.75" customHeight="1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</row>
    <row r="766" ht="15.75" customHeight="1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</row>
    <row r="767" ht="15.75" customHeight="1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</row>
    <row r="768" ht="15.75" customHeight="1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</row>
    <row r="769" ht="15.75" customHeight="1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</row>
    <row r="770" ht="15.75" customHeight="1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</row>
    <row r="771" ht="15.75" customHeight="1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</row>
    <row r="772" ht="15.75" customHeight="1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</row>
    <row r="773" ht="15.75" customHeight="1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</row>
    <row r="774" ht="15.75" customHeight="1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</row>
    <row r="775" ht="15.75" customHeight="1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</row>
    <row r="776" ht="15.75" customHeight="1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</row>
    <row r="777" ht="15.75" customHeight="1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</row>
    <row r="778" ht="15.75" customHeight="1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</row>
    <row r="779" ht="15.75" customHeight="1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</row>
    <row r="780" ht="15.75" customHeight="1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</row>
    <row r="781" ht="15.75" customHeight="1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</row>
    <row r="782" ht="15.75" customHeight="1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</row>
    <row r="783" ht="15.75" customHeight="1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</row>
    <row r="784" ht="15.75" customHeight="1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</row>
    <row r="785" ht="15.75" customHeight="1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</row>
    <row r="786" ht="15.75" customHeight="1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</row>
    <row r="787" ht="15.75" customHeight="1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</row>
    <row r="788" ht="15.75" customHeight="1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</row>
    <row r="789" ht="15.75" customHeight="1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</row>
    <row r="790" ht="15.75" customHeight="1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</row>
    <row r="791" ht="15.75" customHeight="1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</row>
    <row r="792" ht="15.75" customHeight="1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</row>
    <row r="793" ht="15.75" customHeight="1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</row>
    <row r="794" ht="15.75" customHeight="1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</row>
    <row r="795" ht="15.75" customHeight="1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</row>
    <row r="796" ht="15.75" customHeight="1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</row>
    <row r="797" ht="15.75" customHeight="1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</row>
    <row r="798" ht="15.75" customHeight="1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</row>
    <row r="799" ht="15.75" customHeight="1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</row>
    <row r="800" ht="15.75" customHeight="1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</row>
    <row r="801" ht="15.75" customHeight="1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</row>
    <row r="802" ht="15.75" customHeight="1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</row>
    <row r="803" ht="15.75" customHeight="1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</row>
    <row r="804" ht="15.75" customHeight="1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</row>
    <row r="805" ht="15.75" customHeight="1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</row>
    <row r="806" ht="15.75" customHeight="1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</row>
    <row r="807" ht="15.75" customHeight="1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</row>
    <row r="808" ht="15.75" customHeight="1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</row>
    <row r="809" ht="15.75" customHeight="1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</row>
    <row r="810" ht="15.75" customHeight="1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</row>
    <row r="811" ht="15.75" customHeight="1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</row>
    <row r="812" ht="15.75" customHeight="1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</row>
    <row r="813" ht="15.75" customHeight="1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</row>
    <row r="814" ht="15.75" customHeight="1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</row>
    <row r="815" ht="15.75" customHeight="1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</row>
    <row r="816" ht="15.75" customHeight="1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</row>
    <row r="817" ht="15.75" customHeight="1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</row>
    <row r="818" ht="15.75" customHeight="1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</row>
    <row r="819" ht="15.75" customHeight="1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</row>
    <row r="820" ht="15.75" customHeight="1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</row>
    <row r="821" ht="15.75" customHeight="1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</row>
    <row r="822" ht="15.75" customHeight="1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</row>
    <row r="823" ht="15.75" customHeight="1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</row>
    <row r="824" ht="15.75" customHeight="1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</row>
    <row r="825" ht="15.75" customHeight="1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</row>
    <row r="826" ht="15.75" customHeight="1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</row>
    <row r="827" ht="15.75" customHeight="1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</row>
    <row r="828" ht="15.75" customHeight="1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</row>
    <row r="829" ht="15.75" customHeight="1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</row>
    <row r="830" ht="15.75" customHeight="1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</row>
    <row r="831" ht="15.75" customHeight="1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</row>
    <row r="832" ht="15.75" customHeight="1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</row>
    <row r="833" ht="15.75" customHeight="1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</row>
    <row r="834" ht="15.75" customHeight="1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</row>
    <row r="835" ht="15.75" customHeight="1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</row>
    <row r="836" ht="15.75" customHeight="1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</row>
    <row r="837" ht="15.75" customHeight="1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</row>
    <row r="838" ht="15.75" customHeight="1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</row>
    <row r="839" ht="15.75" customHeight="1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</row>
    <row r="840" ht="15.75" customHeight="1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</row>
    <row r="841" ht="15.75" customHeight="1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</row>
    <row r="842" ht="15.75" customHeight="1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</row>
    <row r="843" ht="15.75" customHeight="1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</row>
    <row r="844" ht="15.75" customHeight="1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</row>
    <row r="845" ht="15.75" customHeight="1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</row>
    <row r="846" ht="15.75" customHeight="1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</row>
    <row r="847" ht="15.75" customHeight="1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</row>
    <row r="848" ht="15.75" customHeight="1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</row>
    <row r="849" ht="15.75" customHeight="1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</row>
    <row r="850" ht="15.75" customHeight="1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</row>
    <row r="851" ht="15.75" customHeight="1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</row>
    <row r="852" ht="15.75" customHeight="1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</row>
    <row r="853" ht="15.75" customHeight="1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</row>
    <row r="854" ht="15.75" customHeight="1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</row>
    <row r="855" ht="15.75" customHeight="1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</row>
    <row r="856" ht="15.75" customHeight="1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</row>
    <row r="857" ht="15.75" customHeight="1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</row>
    <row r="858" ht="15.75" customHeight="1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</row>
    <row r="859" ht="15.75" customHeight="1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</row>
    <row r="860" ht="15.75" customHeight="1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</row>
    <row r="861" ht="15.75" customHeight="1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</row>
    <row r="862" ht="15.75" customHeight="1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</row>
    <row r="863" ht="15.75" customHeight="1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</row>
    <row r="864" ht="15.75" customHeight="1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</row>
    <row r="865" ht="15.75" customHeight="1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</row>
    <row r="866" ht="15.75" customHeight="1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</row>
    <row r="867" ht="15.75" customHeight="1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</row>
    <row r="868" ht="15.75" customHeight="1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</row>
    <row r="869" ht="15.75" customHeight="1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</row>
    <row r="870" ht="15.75" customHeight="1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</row>
    <row r="871" ht="15.75" customHeight="1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</row>
    <row r="872" ht="15.75" customHeight="1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</row>
    <row r="873" ht="15.75" customHeight="1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</row>
    <row r="874" ht="15.75" customHeight="1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</row>
    <row r="875" ht="15.75" customHeight="1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</row>
    <row r="876" ht="15.75" customHeight="1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</row>
    <row r="877" ht="15.75" customHeight="1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</row>
    <row r="878" ht="15.75" customHeight="1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</row>
    <row r="879" ht="15.75" customHeight="1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</row>
    <row r="880" ht="15.75" customHeight="1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</row>
    <row r="881" ht="15.75" customHeight="1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</row>
    <row r="882" ht="15.75" customHeight="1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</row>
    <row r="883" ht="15.75" customHeight="1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</row>
    <row r="884" ht="15.75" customHeight="1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</row>
    <row r="885" ht="15.75" customHeight="1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</row>
    <row r="886" ht="15.75" customHeight="1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</row>
    <row r="887" ht="15.75" customHeight="1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</row>
    <row r="888" ht="15.75" customHeight="1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</row>
    <row r="889" ht="15.75" customHeight="1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</row>
    <row r="890" ht="15.75" customHeight="1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</row>
    <row r="891" ht="15.75" customHeight="1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</row>
    <row r="892" ht="15.75" customHeight="1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</row>
    <row r="893" ht="15.75" customHeight="1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</row>
    <row r="894" ht="15.75" customHeight="1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</row>
    <row r="895" ht="15.75" customHeight="1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</row>
    <row r="896" ht="15.75" customHeight="1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</row>
    <row r="897" ht="15.75" customHeight="1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</row>
    <row r="898" ht="15.75" customHeight="1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</row>
    <row r="899" ht="15.75" customHeight="1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</row>
    <row r="900" ht="15.75" customHeight="1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</row>
    <row r="901" ht="15.75" customHeight="1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</row>
    <row r="902" ht="15.75" customHeight="1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</row>
    <row r="903" ht="15.75" customHeight="1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</row>
    <row r="904" ht="15.75" customHeight="1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</row>
    <row r="905" ht="15.75" customHeight="1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</row>
    <row r="906" ht="15.75" customHeight="1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</row>
    <row r="907" ht="15.75" customHeight="1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</row>
    <row r="908" ht="15.75" customHeight="1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</row>
    <row r="909" ht="15.75" customHeight="1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</row>
    <row r="910" ht="15.75" customHeight="1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</row>
    <row r="911" ht="15.75" customHeight="1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</row>
    <row r="912" ht="15.75" customHeight="1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</row>
    <row r="913" ht="15.75" customHeight="1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</row>
    <row r="914" ht="15.75" customHeight="1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</row>
    <row r="915" ht="15.75" customHeight="1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</row>
    <row r="916" ht="15.75" customHeight="1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</row>
    <row r="917" ht="15.75" customHeight="1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</row>
    <row r="918" ht="15.75" customHeight="1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</row>
    <row r="919" ht="15.75" customHeight="1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</row>
    <row r="920" ht="15.75" customHeight="1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</row>
    <row r="921" ht="15.75" customHeight="1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</row>
    <row r="922" ht="15.75" customHeight="1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</row>
    <row r="923" ht="15.75" customHeight="1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</row>
    <row r="924" ht="15.75" customHeight="1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</row>
    <row r="925" ht="15.75" customHeight="1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</row>
    <row r="926" ht="15.75" customHeight="1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</row>
    <row r="927" ht="15.75" customHeight="1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</row>
    <row r="928" ht="15.75" customHeight="1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</row>
    <row r="929" ht="15.75" customHeight="1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</row>
    <row r="930" ht="15.75" customHeight="1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</row>
    <row r="931" ht="15.75" customHeight="1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</row>
    <row r="932" ht="15.75" customHeight="1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</row>
    <row r="933" ht="15.75" customHeight="1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</row>
    <row r="934" ht="15.75" customHeight="1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</row>
    <row r="935" ht="15.75" customHeight="1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</row>
    <row r="936" ht="15.75" customHeight="1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</row>
    <row r="937" ht="15.75" customHeight="1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</row>
    <row r="938" ht="15.75" customHeight="1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</row>
    <row r="939" ht="15.75" customHeight="1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</row>
    <row r="940" ht="15.75" customHeight="1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</row>
    <row r="941" ht="15.75" customHeight="1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</row>
    <row r="942" ht="15.75" customHeight="1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</row>
    <row r="943" ht="15.75" customHeight="1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</row>
    <row r="944" ht="15.75" customHeight="1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</row>
    <row r="945" ht="15.75" customHeight="1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</row>
    <row r="946" ht="15.75" customHeight="1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</row>
    <row r="947" ht="15.75" customHeight="1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</row>
    <row r="948" ht="15.75" customHeight="1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</row>
    <row r="949" ht="15.75" customHeight="1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</row>
    <row r="950" ht="15.75" customHeight="1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</row>
    <row r="951" ht="15.75" customHeight="1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</row>
    <row r="952" ht="15.75" customHeight="1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</row>
    <row r="953" ht="15.75" customHeight="1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</row>
    <row r="954" ht="15.75" customHeight="1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</row>
    <row r="955" ht="15.75" customHeight="1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</row>
    <row r="956" ht="15.75" customHeight="1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</row>
    <row r="957" ht="15.75" customHeight="1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</row>
    <row r="958" ht="15.75" customHeight="1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</row>
    <row r="959" ht="15.75" customHeight="1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</row>
    <row r="960" ht="15.75" customHeight="1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</row>
    <row r="961" ht="15.75" customHeight="1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</row>
    <row r="962" ht="15.75" customHeight="1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</row>
    <row r="963" ht="15.75" customHeight="1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</row>
    <row r="964" ht="15.75" customHeight="1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</row>
    <row r="965" ht="15.75" customHeight="1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</row>
    <row r="966" ht="15.75" customHeight="1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</row>
    <row r="967" ht="15.75" customHeight="1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</row>
    <row r="968" ht="15.75" customHeight="1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</row>
    <row r="969" ht="15.75" customHeight="1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</row>
    <row r="970" ht="15.75" customHeight="1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</row>
    <row r="971" ht="15.75" customHeight="1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</row>
    <row r="972" ht="15.75" customHeight="1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</row>
    <row r="973" ht="15.75" customHeight="1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</row>
    <row r="974" ht="15.75" customHeight="1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</row>
    <row r="975" ht="15.75" customHeight="1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</row>
    <row r="976" ht="15.75" customHeight="1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</row>
    <row r="977" ht="15.75" customHeight="1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</row>
    <row r="978" ht="15.75" customHeight="1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</row>
    <row r="979" ht="15.75" customHeight="1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</row>
    <row r="980" ht="15.75" customHeight="1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</row>
    <row r="981" ht="15.75" customHeight="1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</row>
    <row r="982" ht="15.75" customHeight="1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</row>
    <row r="983" ht="15.75" customHeight="1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</row>
    <row r="984" ht="15.75" customHeight="1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</row>
    <row r="985" ht="15.75" customHeight="1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</row>
    <row r="986" ht="15.75" customHeight="1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</row>
    <row r="987" ht="15.75" customHeight="1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</row>
    <row r="988" ht="15.75" customHeight="1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</row>
    <row r="989" ht="15.75" customHeight="1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</row>
    <row r="990" ht="15.75" customHeight="1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</row>
    <row r="991" ht="15.75" customHeight="1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</row>
    <row r="992" ht="15.75" customHeight="1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</row>
    <row r="993" ht="15.75" customHeight="1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</row>
    <row r="994" ht="15.75" customHeight="1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</row>
    <row r="995" ht="15.75" customHeight="1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</row>
    <row r="996" ht="15.75" customHeight="1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</row>
    <row r="997" ht="15.75" customHeight="1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</row>
    <row r="998" ht="15.75" customHeight="1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</row>
    <row r="999" ht="15.75" customHeight="1">
      <c r="A999" s="4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</row>
    <row r="1000" ht="15.75" customHeight="1">
      <c r="A1000" s="4"/>
      <c r="B1000" s="4"/>
      <c r="C1000" s="4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</row>
  </sheetData>
  <mergeCells count="8">
    <mergeCell ref="A1:I1"/>
    <mergeCell ref="K1:M1"/>
    <mergeCell ref="A18:I18"/>
    <mergeCell ref="K21:M21"/>
    <mergeCell ref="K22:M23"/>
    <mergeCell ref="A31:I31"/>
    <mergeCell ref="G32:I32"/>
    <mergeCell ref="A41:E41"/>
  </mergeCells>
  <conditionalFormatting sqref="E3:E17 G3:G17 I3:I17 E19:E29 G19:G29 I19:I29 E33:E40">
    <cfRule type="cellIs" dxfId="0" priority="1" operator="equal">
      <formula>"Khai Anh"</formula>
    </cfRule>
  </conditionalFormatting>
  <conditionalFormatting sqref="E3:E17 G3:G17 I3:I17 E19:E29 G19:G29 I19:I29 E33:E40">
    <cfRule type="cellIs" dxfId="1" priority="2" operator="equal">
      <formula>"Kim Bàng"</formula>
    </cfRule>
  </conditionalFormatting>
  <conditionalFormatting sqref="E3:E17 G3:G17 I3:I17 E19:E29 G19:G29 I19:I29 E33:E40">
    <cfRule type="cellIs" dxfId="2" priority="3" operator="equal">
      <formula>"Vưu Đức Phát"</formula>
    </cfRule>
  </conditionalFormatting>
  <conditionalFormatting sqref="E3:E17 G3:G17 I3:I17 E19:E29 G19:G29 I19:I29 E33:E40">
    <cfRule type="cellIs" dxfId="3" priority="4" operator="equal">
      <formula>"Phương Trang"</formula>
    </cfRule>
  </conditionalFormatting>
  <conditionalFormatting sqref="E3:E17 G3:G17 I3:I17 E19:E29 G19:G29 I19:I29 E33:E40">
    <cfRule type="cellIs" dxfId="4" priority="5" operator="equal">
      <formula>"Lúa Vàng"</formula>
    </cfRule>
  </conditionalFormatting>
  <conditionalFormatting sqref="E3:E17 G3:G17 I3:I17 E19:E29 G19:G29 I19:I29 E33:E40">
    <cfRule type="cellIs" dxfId="5" priority="6" operator="equal">
      <formula>"Hồng Nga"</formula>
    </cfRule>
  </conditionalFormatting>
  <conditionalFormatting sqref="E3:E17 G3:G17 I3:I17 E19:E29 G19:G29 I19:I29 E33:E40">
    <cfRule type="cellIs" dxfId="6" priority="7" operator="equal">
      <formula>"Thuận An"</formula>
    </cfRule>
  </conditionalFormatting>
  <conditionalFormatting sqref="E3:E17 G3:G17 I3:I17 E19:E29 G19:G29 I19:I29 E33:E40">
    <cfRule type="cellIs" dxfId="7" priority="8" operator="equal">
      <formula>"SIM"</formula>
    </cfRule>
  </conditionalFormatting>
  <conditionalFormatting sqref="E3:E17 G3:G17 I3:I17 E19:E29 G19:G29 I19:I29 E33:E40">
    <cfRule type="cellIs" dxfId="8" priority="9" operator="equal">
      <formula>"THẢO AN"</formula>
    </cfRule>
  </conditionalFormatting>
  <conditionalFormatting sqref="E3:E17 G3:G17 I3:I17 E19:E29 G19:G29 I19:I29 E33:E40">
    <cfRule type="cellIs" dxfId="9" priority="10" operator="equal">
      <formula>"Emivest"</formula>
    </cfRule>
  </conditionalFormatting>
  <conditionalFormatting sqref="E3:E17 G3:G17 I3:I17 E19:E29 G19:G29 I19:I29 E33:E40">
    <cfRule type="cellIs" dxfId="10" priority="11" operator="equal">
      <formula>"LTP"</formula>
    </cfRule>
  </conditionalFormatting>
  <conditionalFormatting sqref="E3:E17 G3:G17 I3:I17 E19:E29 G19:G29 I19:I29 E33:E40">
    <cfRule type="cellIs" dxfId="11" priority="12" operator="equal">
      <formula>"RICO"</formula>
    </cfRule>
  </conditionalFormatting>
  <conditionalFormatting sqref="E3:E17 G3:G17 I3:I17 E19:E29 G19:G29 I19:I29 E33:E40">
    <cfRule type="cellIs" dxfId="12" priority="13" operator="equal">
      <formula>"Nhất Thành"</formula>
    </cfRule>
  </conditionalFormatting>
  <conditionalFormatting sqref="E3:E17 G3:G17 I3:I17 E19:E29 G19:G29 I19:I29 E33:E40">
    <cfRule type="cellIs" dxfId="13" priority="14" operator="equal">
      <formula>"Hoàng Mạnh Thắng"</formula>
    </cfRule>
  </conditionalFormatting>
  <conditionalFormatting sqref="E3:E17 G3:G17 I3:I17 E19:E29 G19:G29 I19:I29 E33:E40">
    <cfRule type="cellIs" dxfId="14" priority="15" operator="equal">
      <formula>"TRANSIN"</formula>
    </cfRule>
  </conditionalFormatting>
  <conditionalFormatting sqref="E3:E17 G3:G17 I3:I17 E19:E29 G19:G29 I19:I29 E33:E40">
    <cfRule type="cellIs" dxfId="15" priority="16" operator="equal">
      <formula>"HDVL"</formula>
    </cfRule>
  </conditionalFormatting>
  <conditionalFormatting sqref="E3:E17 G3:G17 I3:I17 E19:E29 G19:G29 I19:I29 E33:E40">
    <cfRule type="cellIs" dxfId="16" priority="17" operator="equal">
      <formula>"TRỐNG LỊCH"</formula>
    </cfRule>
  </conditionalFormatting>
  <conditionalFormatting sqref="E3:E17 G3:G17 I3:I17 E19:E29 G19:G29 I19:I29 E33:E40">
    <cfRule type="cellIs" dxfId="0" priority="18" operator="equal">
      <formula>"CHUYỂN ĐIỂM"</formula>
    </cfRule>
  </conditionalFormatting>
  <conditionalFormatting sqref="E3:E17 G3:G17 I3:I17 E19:E29 G19:G29 I19:I29 E33:E40">
    <cfRule type="cellIs" dxfId="17" priority="19" operator="equal">
      <formula>"RỚT NHÀ MÁY"</formula>
    </cfRule>
  </conditionalFormatting>
  <conditionalFormatting sqref="E3:E17 G3:G17 I3:I17 E19:E29 G19:G29 I19:I29 E33:E40">
    <cfRule type="cellIs" dxfId="18" priority="20" operator="equal">
      <formula>"TÀI XẾ NGHỈ"</formula>
    </cfRule>
  </conditionalFormatting>
  <dataValidations>
    <dataValidation type="list" allowBlank="1" sqref="E3:E17 G3:G17 I3:I17 E19:E29 G19:G29 I19:I29 E33:E40">
      <formula1>'DANH MỤC'!$F$2:$F$22</formula1>
    </dataValidation>
    <dataValidation type="list" allowBlank="1" sqref="B33:B40">
      <formula1>'DANH MỤC'!$J$2:$J$16</formula1>
    </dataValidation>
    <dataValidation type="list" allowBlank="1" sqref="D3:D17 F3:F17 H3:H17 D19:D29 F19:F29 H19:H29 D33:D40">
      <formula1>'DANH MỤC'!$H$2:$H$9</formula1>
    </dataValidation>
  </dataValidations>
  <printOptions/>
  <pageMargins bottom="0.2" footer="0.0" header="0.0" left="0.2" right="0.2" top="0.2"/>
  <pageSetup orientation="landscape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showGridLines="0" workbookViewId="0">
      <pane ySplit="2.0" topLeftCell="A3" activePane="bottomLeft" state="frozen"/>
      <selection activeCell="B4" sqref="B4" pane="bottomLeft"/>
    </sheetView>
  </sheetViews>
  <sheetFormatPr customHeight="1" defaultColWidth="14.43" defaultRowHeight="15.0"/>
  <cols>
    <col customWidth="1" min="1" max="1" width="4.43"/>
    <col customWidth="1" min="2" max="2" width="14.29"/>
    <col customWidth="1" min="3" max="3" width="43.71"/>
    <col customWidth="1" min="4" max="4" width="9.0"/>
    <col customWidth="1" min="5" max="5" width="13.0"/>
    <col customWidth="1" min="6" max="6" width="9.0"/>
    <col customWidth="1" min="7" max="7" width="13.0"/>
    <col customWidth="1" min="8" max="9" width="0.43"/>
    <col customWidth="1" min="10" max="10" width="2.0"/>
    <col customWidth="1" min="11" max="11" width="18.0"/>
    <col customWidth="1" min="12" max="12" width="7.0"/>
    <col customWidth="1" min="13" max="13" width="6.0"/>
    <col customWidth="1" hidden="1" min="14" max="14" width="13.0"/>
    <col customWidth="1" min="15" max="15" width="13.0"/>
    <col customWidth="1" min="16" max="16" width="6.0"/>
    <col customWidth="1" min="17" max="26" width="8.71"/>
  </cols>
  <sheetData>
    <row r="1" ht="25.5" customHeight="1">
      <c r="A1" s="1" t="s">
        <v>200</v>
      </c>
      <c r="B1" s="2"/>
      <c r="C1" s="2"/>
      <c r="D1" s="2"/>
      <c r="E1" s="2"/>
      <c r="F1" s="2"/>
      <c r="G1" s="2"/>
      <c r="H1" s="2"/>
      <c r="I1" s="3"/>
      <c r="J1" s="4"/>
      <c r="K1" s="5" t="s">
        <v>3</v>
      </c>
      <c r="L1" s="2"/>
      <c r="M1" s="3"/>
      <c r="N1" s="4"/>
      <c r="O1" s="6" t="s">
        <v>4</v>
      </c>
      <c r="P1" s="6" t="s">
        <v>5</v>
      </c>
      <c r="Q1" s="7"/>
      <c r="R1" s="4"/>
      <c r="S1" s="4"/>
      <c r="T1" s="4"/>
      <c r="U1" s="4"/>
      <c r="V1" s="4"/>
      <c r="W1" s="4"/>
      <c r="X1" s="4"/>
      <c r="Y1" s="4"/>
      <c r="Z1" s="4"/>
    </row>
    <row r="2" ht="18.0" customHeight="1">
      <c r="A2" s="8" t="s">
        <v>6</v>
      </c>
      <c r="B2" s="8" t="s">
        <v>7</v>
      </c>
      <c r="C2" s="8" t="s">
        <v>8</v>
      </c>
      <c r="D2" s="8" t="s">
        <v>9</v>
      </c>
      <c r="E2" s="8" t="s">
        <v>10</v>
      </c>
      <c r="F2" s="8" t="s">
        <v>11</v>
      </c>
      <c r="G2" s="8" t="s">
        <v>12</v>
      </c>
      <c r="H2" s="8" t="s">
        <v>13</v>
      </c>
      <c r="I2" s="8" t="s">
        <v>14</v>
      </c>
      <c r="J2" s="4"/>
      <c r="K2" s="9" t="s">
        <v>15</v>
      </c>
      <c r="L2" s="9" t="s">
        <v>16</v>
      </c>
      <c r="M2" s="9" t="s">
        <v>17</v>
      </c>
      <c r="N2" s="4"/>
      <c r="O2" s="10" t="s">
        <v>18</v>
      </c>
      <c r="P2" s="10">
        <f>SUM(L3:L18)</f>
        <v>23</v>
      </c>
      <c r="Q2" s="11"/>
      <c r="R2" s="4"/>
      <c r="S2" s="4"/>
      <c r="T2" s="4"/>
      <c r="U2" s="4"/>
      <c r="V2" s="4"/>
      <c r="W2" s="4"/>
      <c r="X2" s="4"/>
      <c r="Y2" s="4"/>
      <c r="Z2" s="4"/>
    </row>
    <row r="3" ht="33.0" customHeight="1">
      <c r="A3" s="12">
        <v>1.0</v>
      </c>
      <c r="B3" s="95" t="s">
        <v>19</v>
      </c>
      <c r="C3" s="24"/>
      <c r="D3" s="15"/>
      <c r="E3" s="34"/>
      <c r="F3" s="14"/>
      <c r="G3" s="13"/>
      <c r="H3" s="14"/>
      <c r="I3" s="13"/>
      <c r="J3" s="4"/>
      <c r="K3" s="16" t="s">
        <v>25</v>
      </c>
      <c r="L3" s="13">
        <f t="shared" ref="L3:L19" si="1">COUNTIF($E$3:$E$17,K3)+COUNTIF($G$3:$G$17,K3)+COUNTIF($I$3:$I$17,K3)+COUNTIF($E$19:$E$29,K3)+COUNTIF($G$19:$G$29,K3)+COUNTIF($I$19:$I$29,K3)</f>
        <v>15</v>
      </c>
      <c r="M3" s="17">
        <f t="shared" ref="M3:M19" si="2">IF($K$22=0,"",L3/$K$22)</f>
        <v>0.652173913</v>
      </c>
      <c r="N3" s="18">
        <f t="array" ref="N3">IF(SUMPRODUCT(COUNTIF(E3,'DANH MỤC'!$B$2:$B$17))+SUMPRODUCT(COUNTIF(G3,'DANH MỤC'!$B$2:$B$17))+SUMPRODUCT(COUNTIF(I3,'DANH MỤC'!$B$2:$B$17))&gt;=1,1,0)</f>
        <v>0</v>
      </c>
      <c r="O3" s="10" t="s">
        <v>26</v>
      </c>
      <c r="P3" s="10">
        <f>COUNTIF($E$3:$E$17,"TRỐNG LỊCH")+COUNTIF($G$3:$G$17,"TRỐNG LỊCH")+COUNTIF($I$3:$I$17,"TRỐNG LỊCH")+COUNTIF($E$19:$E$29,"TRỐNG LỊCH")+COUNTIF($G$19:$G$29,"TRỐNG LỊCH")+COUNTIF($I$19:$I$29,"TRỐNG LỊCH")</f>
        <v>0</v>
      </c>
      <c r="Q3" s="11"/>
      <c r="R3" s="4"/>
      <c r="S3" s="4"/>
      <c r="T3" s="4"/>
      <c r="U3" s="4"/>
      <c r="V3" s="4"/>
      <c r="W3" s="4"/>
      <c r="X3" s="4"/>
      <c r="Y3" s="4"/>
      <c r="Z3" s="4"/>
    </row>
    <row r="4" ht="33.0" customHeight="1">
      <c r="A4" s="19">
        <v>2.0</v>
      </c>
      <c r="B4" s="95" t="s">
        <v>27</v>
      </c>
      <c r="C4" s="89" t="s">
        <v>201</v>
      </c>
      <c r="D4" s="15" t="s">
        <v>93</v>
      </c>
      <c r="E4" s="48" t="s">
        <v>62</v>
      </c>
      <c r="F4" s="15" t="s">
        <v>125</v>
      </c>
      <c r="G4" s="48" t="s">
        <v>25</v>
      </c>
      <c r="H4" s="14"/>
      <c r="I4" s="20"/>
      <c r="J4" s="4"/>
      <c r="K4" s="22" t="s">
        <v>31</v>
      </c>
      <c r="L4" s="20">
        <f t="shared" si="1"/>
        <v>0</v>
      </c>
      <c r="M4" s="23">
        <f t="shared" si="2"/>
        <v>0</v>
      </c>
      <c r="N4" s="18">
        <f t="array" ref="N4">IF(SUMPRODUCT(COUNTIF(E4,'DANH MỤC'!$B$2:$B$17))+SUMPRODUCT(COUNTIF(G4,'DANH MỤC'!$B$2:$B$17))+SUMPRODUCT(COUNTIF(I4,'DANH MỤC'!$B$2:$B$17))&gt;=1,1,0)</f>
        <v>1</v>
      </c>
      <c r="O4" s="10" t="s">
        <v>34</v>
      </c>
      <c r="P4" s="10">
        <f>COUNTIF($E$3:$E$17,"CHUYỂN ĐIỂM")+COUNTIF($G$3:$G$17,"CHUYỂN ĐIỂM")+COUNTIF($I$3:$I$17,"CHUYỂN ĐIỂM")+COUNTIF($E$19:$E$29,"CHUYỂN ĐIỂM")+COUNTIF($G$19:$G$29,"CHUYỂN ĐIỂM")+COUNTIF($I$19:$I$29,"CHUYỂN ĐIỂM")</f>
        <v>1</v>
      </c>
      <c r="Q4" s="11"/>
      <c r="R4" s="4"/>
      <c r="S4" s="4"/>
      <c r="T4" s="4"/>
      <c r="U4" s="4"/>
      <c r="V4" s="4"/>
      <c r="W4" s="4"/>
      <c r="X4" s="4"/>
      <c r="Y4" s="4"/>
      <c r="Z4" s="4"/>
    </row>
    <row r="5" ht="33.0" customHeight="1">
      <c r="A5" s="12">
        <v>3.0</v>
      </c>
      <c r="B5" s="95" t="s">
        <v>35</v>
      </c>
      <c r="C5" s="89" t="s">
        <v>180</v>
      </c>
      <c r="D5" s="15" t="s">
        <v>125</v>
      </c>
      <c r="E5" s="48" t="s">
        <v>25</v>
      </c>
      <c r="F5" s="14"/>
      <c r="G5" s="13"/>
      <c r="H5" s="14"/>
      <c r="I5" s="13"/>
      <c r="J5" s="4"/>
      <c r="K5" s="16" t="s">
        <v>39</v>
      </c>
      <c r="L5" s="13">
        <f t="shared" si="1"/>
        <v>0</v>
      </c>
      <c r="M5" s="17">
        <f t="shared" si="2"/>
        <v>0</v>
      </c>
      <c r="N5" s="18">
        <f t="array" ref="N5">IF(SUMPRODUCT(COUNTIF(E5,'DANH MỤC'!$B$2:$B$17))+SUMPRODUCT(COUNTIF(G5,'DANH MỤC'!$B$2:$B$17))+SUMPRODUCT(COUNTIF(I5,'DANH MỤC'!$B$2:$B$17))&gt;=1,1,0)</f>
        <v>1</v>
      </c>
      <c r="O5" s="10" t="s">
        <v>40</v>
      </c>
      <c r="P5" s="10">
        <f>COUNTIF($E$3:$E$17,"RỚT NHÀ MÁY")+COUNTIF($G$3:$G$17,"RỚT NHÀ MÁY")+COUNTIF($I$3:$I$17,"RỚT NHÀ MÁY")+COUNTIF($E$19:$E$29,"RỚT NHÀ MÁY")+COUNTIF($G$19:$G$29,"RỚT NHÀ MÁY")+COUNTIF($I$19:$I$29,"RỚT NHÀ MÁY")</f>
        <v>0</v>
      </c>
      <c r="Q5" s="11"/>
      <c r="R5" s="4"/>
      <c r="S5" s="4"/>
      <c r="T5" s="4"/>
      <c r="U5" s="4"/>
      <c r="V5" s="4"/>
      <c r="W5" s="4"/>
      <c r="X5" s="4"/>
      <c r="Y5" s="4"/>
      <c r="Z5" s="4"/>
    </row>
    <row r="6" ht="33.0" customHeight="1">
      <c r="A6" s="19">
        <v>4.0</v>
      </c>
      <c r="B6" s="20" t="s">
        <v>41</v>
      </c>
      <c r="C6" s="19"/>
      <c r="D6" s="14"/>
      <c r="E6" s="20"/>
      <c r="F6" s="14"/>
      <c r="G6" s="20"/>
      <c r="H6" s="14"/>
      <c r="I6" s="20"/>
      <c r="J6" s="4"/>
      <c r="K6" s="22" t="s">
        <v>42</v>
      </c>
      <c r="L6" s="20">
        <f t="shared" si="1"/>
        <v>1</v>
      </c>
      <c r="M6" s="23">
        <f t="shared" si="2"/>
        <v>0.04347826087</v>
      </c>
      <c r="N6" s="18">
        <f t="array" ref="N6">IF(SUMPRODUCT(COUNTIF(E6,'DANH MỤC'!$B$2:$B$17))+SUMPRODUCT(COUNTIF(G6,'DANH MỤC'!$B$2:$B$17))+SUMPRODUCT(COUNTIF(I6,'DANH MỤC'!$B$2:$B$17))&gt;=1,1,0)</f>
        <v>0</v>
      </c>
      <c r="O6" s="10" t="s">
        <v>43</v>
      </c>
      <c r="P6" s="10">
        <f>COUNTIF($E$3:$E$17,"TÀI XẾ NGHỈ")+COUNTIF($G$3:$G$17,"TÀI XẾ NGHỈ")+COUNTIF($I$3:$I$17,"TÀI XẾ NGHỈ")+COUNTIF($E$19:$E$29,"TÀI XẾ NGHỈ")+COUNTIF($G$19:$G$29,"TÀI XẾ NGHỈ")+COUNTIF($I$19:$I$29,"TÀI XẾ NGHỈ")</f>
        <v>0</v>
      </c>
      <c r="Q6" s="11"/>
      <c r="R6" s="4"/>
      <c r="S6" s="4"/>
      <c r="T6" s="4"/>
      <c r="U6" s="4"/>
      <c r="V6" s="4"/>
      <c r="W6" s="4"/>
      <c r="X6" s="4"/>
      <c r="Y6" s="4"/>
      <c r="Z6" s="4"/>
    </row>
    <row r="7" ht="33.0" customHeight="1">
      <c r="A7" s="12">
        <v>5.0</v>
      </c>
      <c r="B7" s="13" t="s">
        <v>44</v>
      </c>
      <c r="C7" s="89" t="s">
        <v>180</v>
      </c>
      <c r="D7" s="15"/>
      <c r="E7" s="48" t="s">
        <v>25</v>
      </c>
      <c r="F7" s="14"/>
      <c r="G7" s="13"/>
      <c r="H7" s="14"/>
      <c r="I7" s="13"/>
      <c r="J7" s="4"/>
      <c r="K7" s="16" t="s">
        <v>23</v>
      </c>
      <c r="L7" s="13">
        <f t="shared" si="1"/>
        <v>1</v>
      </c>
      <c r="M7" s="17">
        <f t="shared" si="2"/>
        <v>0.04347826087</v>
      </c>
      <c r="N7" s="18">
        <f t="array" ref="N7">IF(SUMPRODUCT(COUNTIF(E7,'DANH MỤC'!$B$2:$B$17))+SUMPRODUCT(COUNTIF(G7,'DANH MỤC'!$B$2:$B$17))+SUMPRODUCT(COUNTIF(I7,'DANH MỤC'!$B$2:$B$17))&gt;=1,1,0)</f>
        <v>1</v>
      </c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 ht="33.0" customHeight="1">
      <c r="A8" s="19">
        <v>6.0</v>
      </c>
      <c r="B8" s="20" t="s">
        <v>48</v>
      </c>
      <c r="C8" s="89" t="s">
        <v>204</v>
      </c>
      <c r="D8" s="15"/>
      <c r="E8" s="48" t="s">
        <v>34</v>
      </c>
      <c r="F8" s="14"/>
      <c r="G8" s="20"/>
      <c r="H8" s="14"/>
      <c r="I8" s="20"/>
      <c r="J8" s="4"/>
      <c r="K8" s="22" t="s">
        <v>51</v>
      </c>
      <c r="L8" s="20">
        <f t="shared" si="1"/>
        <v>0</v>
      </c>
      <c r="M8" s="23">
        <f t="shared" si="2"/>
        <v>0</v>
      </c>
      <c r="N8" s="18">
        <f t="array" ref="N8">IF(SUMPRODUCT(COUNTIF(E8,'DANH MỤC'!$B$2:$B$17))+SUMPRODUCT(COUNTIF(G8,'DANH MỤC'!$B$2:$B$17))+SUMPRODUCT(COUNTIF(I8,'DANH MỤC'!$B$2:$B$17))&gt;=1,1,0)</f>
        <v>0</v>
      </c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 ht="33.0" customHeight="1">
      <c r="A9" s="12">
        <v>7.0</v>
      </c>
      <c r="B9" s="94" t="s">
        <v>68</v>
      </c>
      <c r="C9" s="89" t="s">
        <v>180</v>
      </c>
      <c r="D9" s="15" t="s">
        <v>33</v>
      </c>
      <c r="E9" s="48" t="s">
        <v>25</v>
      </c>
      <c r="F9" s="14"/>
      <c r="G9" s="13"/>
      <c r="H9" s="14"/>
      <c r="I9" s="13"/>
      <c r="J9" s="4"/>
      <c r="K9" s="16" t="s">
        <v>47</v>
      </c>
      <c r="L9" s="13">
        <f t="shared" si="1"/>
        <v>3</v>
      </c>
      <c r="M9" s="17">
        <f t="shared" si="2"/>
        <v>0.1304347826</v>
      </c>
      <c r="N9" s="18">
        <f t="array" ref="N9">IF(SUMPRODUCT(COUNTIF(E9,'DANH MỤC'!$B$2:$B$17))+SUMPRODUCT(COUNTIF(G9,'DANH MỤC'!$B$2:$B$17))+SUMPRODUCT(COUNTIF(I9,'DANH MỤC'!$B$2:$B$17))&gt;=1,1,0)</f>
        <v>1</v>
      </c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 ht="33.0" customHeight="1">
      <c r="A10" s="19">
        <v>8.0</v>
      </c>
      <c r="B10" s="95" t="s">
        <v>70</v>
      </c>
      <c r="C10" s="21" t="s">
        <v>176</v>
      </c>
      <c r="D10" s="15" t="s">
        <v>193</v>
      </c>
      <c r="E10" s="48" t="s">
        <v>47</v>
      </c>
      <c r="F10" s="14"/>
      <c r="G10" s="20"/>
      <c r="H10" s="14"/>
      <c r="I10" s="20"/>
      <c r="J10" s="4"/>
      <c r="K10" s="22" t="s">
        <v>58</v>
      </c>
      <c r="L10" s="20">
        <f t="shared" si="1"/>
        <v>0</v>
      </c>
      <c r="M10" s="23">
        <f t="shared" si="2"/>
        <v>0</v>
      </c>
      <c r="N10" s="18">
        <f t="array" ref="N10">IF(SUMPRODUCT(COUNTIF(E10,'DANH MỤC'!$B$2:$B$17))+SUMPRODUCT(COUNTIF(G10,'DANH MỤC'!$B$2:$B$17))+SUMPRODUCT(COUNTIF(I10,'DANH MỤC'!$B$2:$B$17))&gt;=1,1,0)</f>
        <v>1</v>
      </c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 ht="33.0" customHeight="1">
      <c r="A11" s="12">
        <v>9.0</v>
      </c>
      <c r="B11" s="13" t="s">
        <v>71</v>
      </c>
      <c r="C11" s="89" t="s">
        <v>209</v>
      </c>
      <c r="D11" s="15" t="s">
        <v>38</v>
      </c>
      <c r="E11" s="34" t="s">
        <v>25</v>
      </c>
      <c r="F11" s="14"/>
      <c r="G11" s="13"/>
      <c r="H11" s="14"/>
      <c r="I11" s="13"/>
      <c r="J11" s="4"/>
      <c r="K11" s="16" t="s">
        <v>59</v>
      </c>
      <c r="L11" s="13">
        <f t="shared" si="1"/>
        <v>0</v>
      </c>
      <c r="M11" s="17">
        <f t="shared" si="2"/>
        <v>0</v>
      </c>
      <c r="N11" s="18">
        <f t="array" ref="N11">IF(SUMPRODUCT(COUNTIF(E11,'DANH MỤC'!$B$2:$B$17))+SUMPRODUCT(COUNTIF(G11,'DANH MỤC'!$B$2:$B$17))+SUMPRODUCT(COUNTIF(I11,'DANH MỤC'!$B$2:$B$17))&gt;=1,1,0)</f>
        <v>1</v>
      </c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 ht="33.0" customHeight="1">
      <c r="A12" s="19">
        <v>10.0</v>
      </c>
      <c r="B12" s="20" t="s">
        <v>74</v>
      </c>
      <c r="C12" s="89" t="s">
        <v>197</v>
      </c>
      <c r="D12" s="15" t="s">
        <v>38</v>
      </c>
      <c r="E12" s="48" t="s">
        <v>25</v>
      </c>
      <c r="F12" s="14"/>
      <c r="G12" s="20"/>
      <c r="H12" s="14"/>
      <c r="I12" s="20"/>
      <c r="J12" s="4"/>
      <c r="K12" s="22" t="s">
        <v>60</v>
      </c>
      <c r="L12" s="20">
        <f t="shared" si="1"/>
        <v>2</v>
      </c>
      <c r="M12" s="23">
        <f t="shared" si="2"/>
        <v>0.08695652174</v>
      </c>
      <c r="N12" s="18">
        <f t="array" ref="N12">IF(SUMPRODUCT(COUNTIF(E12,'DANH MỤC'!$B$2:$B$17))+SUMPRODUCT(COUNTIF(G12,'DANH MỤC'!$B$2:$B$17))+SUMPRODUCT(COUNTIF(I12,'DANH MỤC'!$B$2:$B$17))&gt;=1,1,0)</f>
        <v>1</v>
      </c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 ht="33.0" customHeight="1">
      <c r="A13" s="12">
        <v>11.0</v>
      </c>
      <c r="B13" s="95" t="s">
        <v>76</v>
      </c>
      <c r="C13" s="24" t="s">
        <v>205</v>
      </c>
      <c r="D13" s="15" t="s">
        <v>46</v>
      </c>
      <c r="E13" s="48" t="s">
        <v>47</v>
      </c>
      <c r="F13" s="14"/>
      <c r="G13" s="13"/>
      <c r="H13" s="14"/>
      <c r="I13" s="13"/>
      <c r="J13" s="4"/>
      <c r="K13" s="16" t="s">
        <v>61</v>
      </c>
      <c r="L13" s="13">
        <f t="shared" si="1"/>
        <v>0</v>
      </c>
      <c r="M13" s="17">
        <f t="shared" si="2"/>
        <v>0</v>
      </c>
      <c r="N13" s="18">
        <f t="array" ref="N13">IF(SUMPRODUCT(COUNTIF(E13,'DANH MỤC'!$B$2:$B$17))+SUMPRODUCT(COUNTIF(G13,'DANH MỤC'!$B$2:$B$17))+SUMPRODUCT(COUNTIF(I13,'DANH MỤC'!$B$2:$B$17))&gt;=1,1,0)</f>
        <v>1</v>
      </c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 ht="33.0" customHeight="1">
      <c r="A14" s="19">
        <v>12.0</v>
      </c>
      <c r="B14" s="95" t="s">
        <v>78</v>
      </c>
      <c r="C14" s="21" t="s">
        <v>210</v>
      </c>
      <c r="D14" s="15" t="s">
        <v>193</v>
      </c>
      <c r="E14" s="48" t="s">
        <v>47</v>
      </c>
      <c r="F14" s="14"/>
      <c r="G14" s="20"/>
      <c r="H14" s="14"/>
      <c r="I14" s="20"/>
      <c r="J14" s="4"/>
      <c r="K14" s="22" t="s">
        <v>62</v>
      </c>
      <c r="L14" s="20">
        <f t="shared" si="1"/>
        <v>1</v>
      </c>
      <c r="M14" s="23">
        <f t="shared" si="2"/>
        <v>0.04347826087</v>
      </c>
      <c r="N14" s="18">
        <f t="array" ref="N14">IF(SUMPRODUCT(COUNTIF(E14,'DANH MỤC'!$B$2:$B$17))+SUMPRODUCT(COUNTIF(G14,'DANH MỤC'!$B$2:$B$17))+SUMPRODUCT(COUNTIF(I14,'DANH MỤC'!$B$2:$B$17))&gt;=1,1,0)</f>
        <v>1</v>
      </c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 ht="33.0" customHeight="1">
      <c r="A15" s="12">
        <v>13.0</v>
      </c>
      <c r="B15" s="13" t="s">
        <v>80</v>
      </c>
      <c r="C15" s="24" t="s">
        <v>211</v>
      </c>
      <c r="D15" s="15" t="s">
        <v>38</v>
      </c>
      <c r="E15" s="34" t="s">
        <v>42</v>
      </c>
      <c r="F15" s="14"/>
      <c r="G15" s="13"/>
      <c r="H15" s="14"/>
      <c r="I15" s="13"/>
      <c r="J15" s="4"/>
      <c r="K15" s="16" t="s">
        <v>63</v>
      </c>
      <c r="L15" s="13">
        <f t="shared" si="1"/>
        <v>0</v>
      </c>
      <c r="M15" s="17">
        <f t="shared" si="2"/>
        <v>0</v>
      </c>
      <c r="N15" s="18">
        <f t="array" ref="N15">IF(SUMPRODUCT(COUNTIF(E15,'DANH MỤC'!$B$2:$B$17))+SUMPRODUCT(COUNTIF(G15,'DANH MỤC'!$B$2:$B$17))+SUMPRODUCT(COUNTIF(I15,'DANH MỤC'!$B$2:$B$17))&gt;=1,1,0)</f>
        <v>1</v>
      </c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 ht="33.0" customHeight="1">
      <c r="A16" s="19">
        <v>14.0</v>
      </c>
      <c r="B16" s="20" t="s">
        <v>83</v>
      </c>
      <c r="C16" s="24" t="s">
        <v>176</v>
      </c>
      <c r="D16" s="15" t="s">
        <v>193</v>
      </c>
      <c r="E16" s="34" t="s">
        <v>23</v>
      </c>
      <c r="F16" s="14"/>
      <c r="G16" s="20"/>
      <c r="H16" s="14"/>
      <c r="I16" s="20"/>
      <c r="J16" s="4"/>
      <c r="K16" s="22" t="s">
        <v>30</v>
      </c>
      <c r="L16" s="20">
        <f t="shared" si="1"/>
        <v>0</v>
      </c>
      <c r="M16" s="23">
        <f t="shared" si="2"/>
        <v>0</v>
      </c>
      <c r="N16" s="18">
        <f t="array" ref="N16">IF(SUMPRODUCT(COUNTIF(E16,'DANH MỤC'!$B$2:$B$17))+SUMPRODUCT(COUNTIF(G16,'DANH MỤC'!$B$2:$B$17))+SUMPRODUCT(COUNTIF(I16,'DANH MỤC'!$B$2:$B$17))&gt;=1,1,0)</f>
        <v>1</v>
      </c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 ht="33.0" customHeight="1">
      <c r="A17" s="12">
        <v>15.0</v>
      </c>
      <c r="B17" s="95" t="s">
        <v>85</v>
      </c>
      <c r="C17" s="89" t="s">
        <v>194</v>
      </c>
      <c r="D17" s="15" t="s">
        <v>125</v>
      </c>
      <c r="E17" s="48" t="s">
        <v>25</v>
      </c>
      <c r="F17" s="14"/>
      <c r="G17" s="13"/>
      <c r="H17" s="14"/>
      <c r="I17" s="13"/>
      <c r="J17" s="4"/>
      <c r="K17" s="16" t="s">
        <v>64</v>
      </c>
      <c r="L17" s="13">
        <f t="shared" si="1"/>
        <v>0</v>
      </c>
      <c r="M17" s="17">
        <f t="shared" si="2"/>
        <v>0</v>
      </c>
      <c r="N17" s="18">
        <f t="array" ref="N17">IF(SUMPRODUCT(COUNTIF(E17,'DANH MỤC'!$B$2:$B$17))+SUMPRODUCT(COUNTIF(G17,'DANH MỤC'!$B$2:$B$17))+SUMPRODUCT(COUNTIF(I17,'DANH MỤC'!$B$2:$B$17))&gt;=1,1,0)</f>
        <v>1</v>
      </c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 ht="33.0" customHeight="1">
      <c r="A18" s="47" t="s">
        <v>213</v>
      </c>
      <c r="B18" s="2"/>
      <c r="C18" s="2"/>
      <c r="D18" s="2"/>
      <c r="E18" s="2"/>
      <c r="F18" s="2"/>
      <c r="G18" s="2"/>
      <c r="H18" s="2"/>
      <c r="I18" s="3"/>
      <c r="J18" s="4"/>
      <c r="K18" s="22" t="s">
        <v>24</v>
      </c>
      <c r="L18" s="20">
        <f t="shared" si="1"/>
        <v>0</v>
      </c>
      <c r="M18" s="23">
        <f t="shared" si="2"/>
        <v>0</v>
      </c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 ht="33.0" customHeight="1">
      <c r="A19" s="12">
        <v>1.0</v>
      </c>
      <c r="B19" s="95" t="s">
        <v>87</v>
      </c>
      <c r="C19" s="24" t="s">
        <v>175</v>
      </c>
      <c r="D19" s="15" t="s">
        <v>22</v>
      </c>
      <c r="E19" s="34" t="s">
        <v>60</v>
      </c>
      <c r="F19" s="14"/>
      <c r="G19" s="13"/>
      <c r="H19" s="14"/>
      <c r="I19" s="13"/>
      <c r="J19" s="4"/>
      <c r="K19" s="16" t="s">
        <v>89</v>
      </c>
      <c r="L19" s="13">
        <f t="shared" si="1"/>
        <v>0</v>
      </c>
      <c r="M19" s="17">
        <f t="shared" si="2"/>
        <v>0</v>
      </c>
      <c r="N19" s="18">
        <f t="array" ref="N19">IF(SUMPRODUCT(COUNTIF(E19,'DANH MỤC'!$B$2:$B$17))+SUMPRODUCT(COUNTIF(G19,'DANH MỤC'!$B$2:$B$17))+SUMPRODUCT(COUNTIF(I19,'DANH MỤC'!$B$2:$B$17))&gt;=1,1,0)</f>
        <v>1</v>
      </c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 ht="33.0" customHeight="1">
      <c r="A20" s="19">
        <v>2.0</v>
      </c>
      <c r="B20" s="20" t="s">
        <v>94</v>
      </c>
      <c r="C20" s="89" t="s">
        <v>214</v>
      </c>
      <c r="D20" s="15" t="s">
        <v>38</v>
      </c>
      <c r="E20" s="48" t="s">
        <v>25</v>
      </c>
      <c r="F20" s="14"/>
      <c r="G20" s="20"/>
      <c r="H20" s="14"/>
      <c r="I20" s="20"/>
      <c r="J20" s="4"/>
      <c r="K20" s="4"/>
      <c r="L20" s="4"/>
      <c r="M20" s="4"/>
      <c r="N20" s="18">
        <f t="array" ref="N20">IF(SUMPRODUCT(COUNTIF(E20,'DANH MỤC'!$B$2:$B$17))+SUMPRODUCT(COUNTIF(G20,'DANH MỤC'!$B$2:$B$17))+SUMPRODUCT(COUNTIF(I20,'DANH MỤC'!$B$2:$B$17))&gt;=1,1,0)</f>
        <v>1</v>
      </c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 ht="33.0" customHeight="1">
      <c r="A21" s="12">
        <v>3.0</v>
      </c>
      <c r="B21" s="95" t="s">
        <v>95</v>
      </c>
      <c r="C21" s="89" t="s">
        <v>187</v>
      </c>
      <c r="D21" s="15" t="s">
        <v>33</v>
      </c>
      <c r="E21" s="34" t="s">
        <v>25</v>
      </c>
      <c r="F21" s="14"/>
      <c r="G21" s="13"/>
      <c r="H21" s="14"/>
      <c r="I21" s="13"/>
      <c r="J21" s="4"/>
      <c r="K21" s="49" t="s">
        <v>96</v>
      </c>
      <c r="L21" s="2"/>
      <c r="M21" s="26"/>
      <c r="N21" s="18">
        <f t="array" ref="N21">IF(SUMPRODUCT(COUNTIF(E21,'DANH MỤC'!$B$2:$B$17))+SUMPRODUCT(COUNTIF(G21,'DANH MỤC'!$B$2:$B$17))+SUMPRODUCT(COUNTIF(I21,'DANH MỤC'!$B$2:$B$17))&gt;=1,1,0)</f>
        <v>1</v>
      </c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 ht="33.0" customHeight="1">
      <c r="A22" s="19">
        <v>4.0</v>
      </c>
      <c r="B22" s="95" t="s">
        <v>97</v>
      </c>
      <c r="C22" s="89" t="s">
        <v>187</v>
      </c>
      <c r="D22" s="15" t="s">
        <v>33</v>
      </c>
      <c r="E22" s="34" t="s">
        <v>25</v>
      </c>
      <c r="F22" s="14"/>
      <c r="G22" s="20"/>
      <c r="H22" s="14"/>
      <c r="I22" s="20"/>
      <c r="J22" s="4"/>
      <c r="K22" s="50">
        <f>SUM(L3:L18)</f>
        <v>23</v>
      </c>
      <c r="L22" s="51"/>
      <c r="M22" s="52"/>
      <c r="N22" s="18">
        <f t="array" ref="N22">IF(SUMPRODUCT(COUNTIF(E22,'DANH MỤC'!$B$2:$B$17))+SUMPRODUCT(COUNTIF(G22,'DANH MỤC'!$B$2:$B$17))+SUMPRODUCT(COUNTIF(I22,'DANH MỤC'!$B$2:$B$17))&gt;=1,1,0)</f>
        <v>1</v>
      </c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 ht="33.0" customHeight="1">
      <c r="A23" s="12">
        <v>5.0</v>
      </c>
      <c r="B23" s="95" t="s">
        <v>98</v>
      </c>
      <c r="C23" s="24" t="s">
        <v>175</v>
      </c>
      <c r="D23" s="15" t="s">
        <v>22</v>
      </c>
      <c r="E23" s="34" t="s">
        <v>60</v>
      </c>
      <c r="F23" s="14"/>
      <c r="G23" s="13"/>
      <c r="H23" s="14"/>
      <c r="I23" s="13"/>
      <c r="J23" s="4"/>
      <c r="K23" s="53"/>
      <c r="L23" s="54"/>
      <c r="M23" s="55"/>
      <c r="N23" s="18">
        <f t="array" ref="N23">IF(SUMPRODUCT(COUNTIF(E23,'DANH MỤC'!$B$2:$B$17))+SUMPRODUCT(COUNTIF(G23,'DANH MỤC'!$B$2:$B$17))+SUMPRODUCT(COUNTIF(I23,'DANH MỤC'!$B$2:$B$17))&gt;=1,1,0)</f>
        <v>1</v>
      </c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 ht="33.0" customHeight="1">
      <c r="A24" s="19">
        <v>6.0</v>
      </c>
      <c r="B24" s="20" t="s">
        <v>101</v>
      </c>
      <c r="C24" s="89" t="s">
        <v>185</v>
      </c>
      <c r="D24" s="15" t="s">
        <v>38</v>
      </c>
      <c r="E24" s="48" t="s">
        <v>25</v>
      </c>
      <c r="F24" s="14"/>
      <c r="G24" s="20"/>
      <c r="H24" s="14"/>
      <c r="I24" s="20"/>
      <c r="J24" s="4"/>
      <c r="K24" s="9" t="s">
        <v>102</v>
      </c>
      <c r="L24" s="9" t="s">
        <v>103</v>
      </c>
      <c r="M24" s="56" t="s">
        <v>17</v>
      </c>
      <c r="N24" s="18">
        <f t="array" ref="N24">IF(SUMPRODUCT(COUNTIF(E24,'DANH MỤC'!$B$2:$B$17))+SUMPRODUCT(COUNTIF(G24,'DANH MỤC'!$B$2:$B$17))+SUMPRODUCT(COUNTIF(I24,'DANH MỤC'!$B$2:$B$17))&gt;=1,1,0)</f>
        <v>1</v>
      </c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 ht="33.0" customHeight="1">
      <c r="A25" s="12">
        <v>7.0</v>
      </c>
      <c r="B25" s="13" t="s">
        <v>105</v>
      </c>
      <c r="C25" s="21" t="s">
        <v>217</v>
      </c>
      <c r="D25" s="15" t="s">
        <v>22</v>
      </c>
      <c r="E25" s="48" t="s">
        <v>25</v>
      </c>
      <c r="F25" s="14"/>
      <c r="G25" s="13"/>
      <c r="H25" s="14"/>
      <c r="I25" s="13"/>
      <c r="J25" s="4"/>
      <c r="K25" s="57" t="s">
        <v>26</v>
      </c>
      <c r="L25" s="13">
        <f t="shared" ref="L25:L28" si="3">COUNTIF($E$3:$E$17,K25)+COUNTIF($G$3:$G$17,K25)+COUNTIF($I$3:$I$17,K25)+COUNTIF($E$19:$E$29,K25)+COUNTIF($G$19:$G$29,K25)+COUNTIF($I$19:$I$29,K25)</f>
        <v>0</v>
      </c>
      <c r="M25" s="58">
        <f t="shared" ref="M25:M29" si="4">IF(SUM($L$25:$L$29)=0,0,L25/SUM($L$25:$L$29))</f>
        <v>0</v>
      </c>
      <c r="N25" s="18">
        <f t="array" ref="N25">IF(SUMPRODUCT(COUNTIF(E25,'DANH MỤC'!$B$2:$B$17))+SUMPRODUCT(COUNTIF(G25,'DANH MỤC'!$B$2:$B$17))+SUMPRODUCT(COUNTIF(I25,'DANH MỤC'!$B$2:$B$17))&gt;=1,1,0)</f>
        <v>1</v>
      </c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 ht="33.0" customHeight="1">
      <c r="A26" s="19">
        <v>8.0</v>
      </c>
      <c r="B26" s="20" t="s">
        <v>106</v>
      </c>
      <c r="C26" s="21" t="s">
        <v>218</v>
      </c>
      <c r="D26" s="15" t="s">
        <v>22</v>
      </c>
      <c r="E26" s="48" t="s">
        <v>25</v>
      </c>
      <c r="F26" s="14"/>
      <c r="G26" s="20"/>
      <c r="H26" s="14"/>
      <c r="I26" s="20"/>
      <c r="J26" s="4"/>
      <c r="K26" s="59" t="s">
        <v>34</v>
      </c>
      <c r="L26" s="13">
        <f t="shared" si="3"/>
        <v>1</v>
      </c>
      <c r="M26" s="58">
        <f t="shared" si="4"/>
        <v>0.04166666667</v>
      </c>
      <c r="N26" s="18">
        <f t="array" ref="N26">IF(SUMPRODUCT(COUNTIF(E26,'DANH MỤC'!$B$2:$B$17))+SUMPRODUCT(COUNTIF(G26,'DANH MỤC'!$B$2:$B$17))+SUMPRODUCT(COUNTIF(I26,'DANH MỤC'!$B$2:$B$17))&gt;=1,1,0)</f>
        <v>1</v>
      </c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 ht="33.0" customHeight="1">
      <c r="A27" s="12">
        <v>9.0</v>
      </c>
      <c r="B27" s="13" t="s">
        <v>107</v>
      </c>
      <c r="C27" s="89" t="s">
        <v>187</v>
      </c>
      <c r="D27" s="15" t="s">
        <v>33</v>
      </c>
      <c r="E27" s="48" t="s">
        <v>25</v>
      </c>
      <c r="F27" s="14"/>
      <c r="G27" s="13"/>
      <c r="H27" s="14"/>
      <c r="I27" s="13"/>
      <c r="J27" s="4"/>
      <c r="K27" s="60" t="s">
        <v>40</v>
      </c>
      <c r="L27" s="13">
        <f t="shared" si="3"/>
        <v>0</v>
      </c>
      <c r="M27" s="58">
        <f t="shared" si="4"/>
        <v>0</v>
      </c>
      <c r="N27" s="18">
        <f t="array" ref="N27">IF(SUMPRODUCT(COUNTIF(E27,'DANH MỤC'!$B$2:$B$17))+SUMPRODUCT(COUNTIF(G27,'DANH MỤC'!$B$2:$B$17))+SUMPRODUCT(COUNTIF(I27,'DANH MỤC'!$B$2:$B$17))&gt;=1,1,0)</f>
        <v>1</v>
      </c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 ht="33.0" customHeight="1">
      <c r="A28" s="19">
        <v>10.0</v>
      </c>
      <c r="B28" s="20" t="s">
        <v>108</v>
      </c>
      <c r="C28" s="21" t="s">
        <v>217</v>
      </c>
      <c r="D28" s="15" t="s">
        <v>22</v>
      </c>
      <c r="E28" s="34" t="s">
        <v>25</v>
      </c>
      <c r="F28" s="14"/>
      <c r="G28" s="20"/>
      <c r="H28" s="14"/>
      <c r="I28" s="20"/>
      <c r="J28" s="4"/>
      <c r="K28" s="61" t="s">
        <v>43</v>
      </c>
      <c r="L28" s="13">
        <f t="shared" si="3"/>
        <v>0</v>
      </c>
      <c r="M28" s="58">
        <f t="shared" si="4"/>
        <v>0</v>
      </c>
      <c r="N28" s="18">
        <f t="array" ref="N28">IF(SUMPRODUCT(COUNTIF(E28,'DANH MỤC'!$B$2:$B$17))+SUMPRODUCT(COUNTIF(G28,'DANH MỤC'!$B$2:$B$17))+SUMPRODUCT(COUNTIF(I28,'DANH MỤC'!$B$2:$B$17))&gt;=1,1,0)</f>
        <v>1</v>
      </c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 ht="33.0" customHeight="1">
      <c r="A29" s="12"/>
      <c r="B29" s="13"/>
      <c r="C29" s="12"/>
      <c r="D29" s="10"/>
      <c r="E29" s="13"/>
      <c r="F29" s="10"/>
      <c r="G29" s="13"/>
      <c r="H29" s="10"/>
      <c r="I29" s="13"/>
      <c r="J29" s="4"/>
      <c r="K29" s="62" t="s">
        <v>18</v>
      </c>
      <c r="L29" s="90">
        <f>P2</f>
        <v>23</v>
      </c>
      <c r="M29" s="91">
        <f t="shared" si="4"/>
        <v>0.9583333333</v>
      </c>
      <c r="N29" s="18">
        <f t="array" ref="N29">IF(SUMPRODUCT(COUNTIF(E29,'DANH MỤC'!$B$2:$B$17))+SUMPRODUCT(COUNTIF(G29,'DANH MỤC'!$B$2:$B$17))+SUMPRODUCT(COUNTIF(I29,'DANH MỤC'!$B$2:$B$17))&gt;=1,1,0)</f>
        <v>0</v>
      </c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 ht="15.75" customHeight="1">
      <c r="A30" s="4"/>
      <c r="B30" s="4"/>
      <c r="C30" s="4"/>
      <c r="D30" s="4"/>
      <c r="E30" s="4"/>
      <c r="F30" s="4"/>
      <c r="G30" s="4"/>
      <c r="H30" s="4"/>
      <c r="I30" s="4"/>
      <c r="J30" s="4"/>
      <c r="K30" s="65" t="s">
        <v>110</v>
      </c>
      <c r="L30" s="92">
        <f>MAX(0,COUNTA($B$3:$B$29)-SUM($L$25:$L$29))</f>
        <v>1</v>
      </c>
      <c r="M30" s="93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 ht="15.0" customHeight="1">
      <c r="A31" s="68" t="s">
        <v>111</v>
      </c>
      <c r="B31" s="2"/>
      <c r="C31" s="2"/>
      <c r="D31" s="2"/>
      <c r="E31" s="2"/>
      <c r="F31" s="2"/>
      <c r="G31" s="2"/>
      <c r="H31" s="2"/>
      <c r="I31" s="3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 ht="23.25" customHeight="1">
      <c r="A32" s="9" t="s">
        <v>6</v>
      </c>
      <c r="B32" s="9" t="s">
        <v>7</v>
      </c>
      <c r="C32" s="9" t="s">
        <v>8</v>
      </c>
      <c r="D32" s="9" t="s">
        <v>112</v>
      </c>
      <c r="E32" s="9" t="s">
        <v>15</v>
      </c>
      <c r="F32" s="9" t="s">
        <v>113</v>
      </c>
      <c r="G32" s="69" t="s">
        <v>114</v>
      </c>
      <c r="H32" s="2"/>
      <c r="I32" s="26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 ht="21.0" customHeight="1">
      <c r="A33" s="12">
        <v>1.0</v>
      </c>
      <c r="B33" s="34" t="s">
        <v>71</v>
      </c>
      <c r="C33" s="24" t="s">
        <v>149</v>
      </c>
      <c r="D33" s="82" t="s">
        <v>38</v>
      </c>
      <c r="E33" s="34" t="s">
        <v>25</v>
      </c>
      <c r="F33" s="34">
        <v>2.0</v>
      </c>
      <c r="G33" s="101"/>
      <c r="H33" s="70"/>
      <c r="I33" s="70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 ht="21.0" customHeight="1">
      <c r="A34" s="71">
        <v>2.0</v>
      </c>
      <c r="B34" s="74" t="s">
        <v>83</v>
      </c>
      <c r="C34" s="99" t="s">
        <v>149</v>
      </c>
      <c r="D34" s="100" t="s">
        <v>38</v>
      </c>
      <c r="E34" s="74" t="s">
        <v>25</v>
      </c>
      <c r="F34" s="74">
        <v>2.0</v>
      </c>
      <c r="G34" s="75"/>
      <c r="H34" s="75"/>
      <c r="I34" s="75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 ht="21.0" customHeight="1">
      <c r="A35" s="12">
        <v>3.0</v>
      </c>
      <c r="B35" s="34" t="s">
        <v>74</v>
      </c>
      <c r="C35" s="24" t="s">
        <v>149</v>
      </c>
      <c r="D35" s="82" t="s">
        <v>38</v>
      </c>
      <c r="E35" s="34" t="s">
        <v>25</v>
      </c>
      <c r="F35" s="34">
        <v>2.0</v>
      </c>
      <c r="G35" s="70"/>
      <c r="H35" s="70"/>
      <c r="I35" s="70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 ht="21.0" customHeight="1">
      <c r="A36" s="71">
        <v>4.0</v>
      </c>
      <c r="B36" s="74" t="s">
        <v>70</v>
      </c>
      <c r="C36" s="99" t="s">
        <v>149</v>
      </c>
      <c r="D36" s="100" t="s">
        <v>38</v>
      </c>
      <c r="E36" s="74" t="s">
        <v>25</v>
      </c>
      <c r="F36" s="74">
        <v>1.0</v>
      </c>
      <c r="G36" s="75"/>
      <c r="H36" s="75"/>
      <c r="I36" s="75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 ht="21.0" customHeight="1">
      <c r="A37" s="12">
        <v>5.0</v>
      </c>
      <c r="B37" s="34" t="s">
        <v>80</v>
      </c>
      <c r="C37" s="24" t="s">
        <v>149</v>
      </c>
      <c r="D37" s="82" t="s">
        <v>38</v>
      </c>
      <c r="E37" s="74" t="s">
        <v>25</v>
      </c>
      <c r="F37" s="34">
        <v>2.0</v>
      </c>
      <c r="G37" s="70"/>
      <c r="H37" s="70"/>
      <c r="I37" s="70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 ht="21.0" customHeight="1">
      <c r="A38" s="71">
        <v>6.0</v>
      </c>
      <c r="B38" s="74" t="s">
        <v>78</v>
      </c>
      <c r="C38" s="99" t="s">
        <v>149</v>
      </c>
      <c r="D38" s="100" t="s">
        <v>38</v>
      </c>
      <c r="E38" s="74" t="s">
        <v>25</v>
      </c>
      <c r="F38" s="74">
        <v>1.0</v>
      </c>
      <c r="G38" s="75"/>
      <c r="H38" s="75"/>
      <c r="I38" s="75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 ht="21.0" customHeight="1">
      <c r="A39" s="12">
        <v>7.0</v>
      </c>
      <c r="B39" s="34" t="s">
        <v>19</v>
      </c>
      <c r="C39" s="24" t="s">
        <v>149</v>
      </c>
      <c r="D39" s="82" t="s">
        <v>38</v>
      </c>
      <c r="E39" s="74" t="s">
        <v>25</v>
      </c>
      <c r="F39" s="34">
        <v>2.0</v>
      </c>
      <c r="G39" s="70"/>
      <c r="H39" s="70"/>
      <c r="I39" s="70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 ht="21.0" customHeight="1">
      <c r="A40" s="71">
        <v>8.0</v>
      </c>
      <c r="B40" s="74" t="s">
        <v>41</v>
      </c>
      <c r="C40" s="99" t="s">
        <v>149</v>
      </c>
      <c r="D40" s="100" t="s">
        <v>38</v>
      </c>
      <c r="E40" s="74" t="s">
        <v>25</v>
      </c>
      <c r="F40" s="74">
        <v>2.0</v>
      </c>
      <c r="G40" s="75"/>
      <c r="H40" s="75"/>
      <c r="I40" s="75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 ht="15.0" customHeight="1">
      <c r="A41" s="76" t="s">
        <v>116</v>
      </c>
      <c r="B41" s="2"/>
      <c r="C41" s="2"/>
      <c r="D41" s="2"/>
      <c r="E41" s="3"/>
      <c r="F41" s="77">
        <f>SUM(F33:F40)</f>
        <v>14</v>
      </c>
      <c r="G41" s="78"/>
      <c r="H41" s="78"/>
      <c r="I41" s="78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 ht="15.75" customHeight="1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 ht="15.75" customHeight="1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 ht="15.75" customHeight="1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 ht="15.75" customHeight="1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 ht="15.75" customHeight="1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 ht="15.75" customHeight="1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 ht="15.75" customHeight="1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 ht="15.75" customHeight="1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 ht="15.75" customHeight="1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 ht="15.75" customHeight="1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 ht="15.75" customHeight="1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 ht="15.75" customHeight="1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 ht="15.75" customHeight="1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 ht="15.75" customHeight="1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 ht="15.75" customHeight="1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 ht="15.75" customHeight="1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 ht="15.75" customHeight="1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 ht="15.75" customHeight="1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 ht="15.75" customHeight="1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 ht="15.75" customHeight="1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 ht="15.75" customHeight="1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 ht="15.75" customHeight="1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 ht="15.75" customHeight="1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 ht="15.75" customHeight="1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 ht="15.75" customHeight="1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 ht="15.75" customHeight="1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 ht="15.75" customHeight="1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 ht="15.75" customHeight="1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 ht="15.75" customHeight="1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 ht="15.75" customHeight="1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 ht="15.75" customHeight="1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 ht="15.75" customHeight="1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 ht="15.75" customHeight="1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 ht="15.75" customHeight="1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 ht="15.75" customHeight="1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 ht="15.75" customHeight="1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 ht="15.75" customHeight="1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 ht="15.75" customHeight="1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 ht="15.75" customHeight="1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 ht="15.75" customHeight="1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 ht="15.75" customHeight="1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 ht="15.75" customHeight="1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 ht="15.75" customHeight="1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 ht="15.75" customHeight="1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 ht="15.75" customHeight="1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 ht="15.75" customHeight="1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 ht="15.75" customHeight="1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 ht="15.75" customHeight="1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 ht="15.75" customHeight="1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 ht="15.75" customHeight="1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 ht="15.75" customHeight="1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 ht="15.75" customHeight="1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 ht="15.75" customHeight="1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 ht="15.75" customHeight="1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 ht="15.75" customHeight="1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 ht="15.75" customHeight="1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 ht="15.75" customHeight="1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 ht="15.75" customHeight="1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 ht="15.75" customHeight="1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 ht="15.75" customHeight="1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 ht="15.75" customHeight="1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 ht="15.75" customHeight="1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 ht="15.75" customHeight="1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 ht="15.75" customHeight="1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 ht="15.75" customHeight="1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 ht="15.75" customHeight="1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 ht="15.75" customHeight="1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 ht="15.75" customHeight="1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 ht="15.75" customHeight="1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 ht="15.75" customHeight="1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 ht="15.75" customHeight="1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 ht="15.75" customHeight="1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 ht="15.75" customHeight="1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 ht="15.75" customHeight="1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 ht="15.75" customHeight="1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 ht="15.75" customHeight="1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 ht="15.75" customHeight="1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 ht="15.75" customHeight="1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 ht="15.75" customHeight="1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 ht="15.75" customHeight="1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 ht="15.75" customHeight="1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 ht="15.75" customHeight="1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 ht="15.75" customHeight="1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 ht="15.75" customHeight="1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 ht="15.75" customHeight="1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 ht="15.75" customHeight="1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 ht="15.75" customHeight="1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 ht="15.75" customHeight="1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 ht="15.75" customHeight="1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 ht="15.75" customHeight="1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 ht="15.75" customHeight="1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 ht="15.75" customHeight="1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 ht="15.75" customHeight="1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 ht="15.75" customHeight="1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 ht="15.75" customHeight="1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 ht="15.75" customHeight="1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 ht="15.75" customHeight="1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 ht="15.75" customHeight="1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 ht="15.75" customHeight="1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 ht="15.75" customHeight="1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 ht="15.75" customHeight="1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 ht="15.75" customHeight="1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 ht="15.75" customHeight="1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 ht="15.75" customHeight="1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 ht="15.75" customHeight="1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 ht="15.75" customHeight="1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 ht="15.75" customHeight="1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 ht="15.75" customHeight="1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 ht="15.75" customHeight="1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 ht="15.75" customHeight="1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 ht="15.75" customHeight="1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 ht="15.75" customHeight="1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 ht="15.75" customHeight="1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 ht="15.75" customHeight="1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 ht="15.75" customHeight="1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 ht="15.75" customHeight="1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 ht="15.75" customHeight="1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 ht="15.75" customHeight="1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 ht="15.75" customHeight="1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 ht="15.75" customHeight="1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 ht="15.75" customHeight="1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 ht="15.75" customHeight="1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 ht="15.75" customHeight="1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 ht="15.75" customHeight="1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 ht="15.75" customHeight="1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 ht="15.75" customHeight="1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 ht="15.75" customHeight="1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 ht="15.75" customHeight="1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 ht="15.75" customHeight="1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 ht="15.75" customHeight="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 ht="15.75" customHeight="1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 ht="15.75" customHeight="1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 ht="15.75" customHeight="1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 ht="15.75" customHeight="1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 ht="15.75" customHeight="1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 ht="15.75" customHeight="1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 ht="15.75" customHeight="1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 ht="15.75" customHeight="1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 ht="15.75" customHeight="1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 ht="15.75" customHeight="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 ht="15.75" customHeight="1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 ht="15.75" customHeight="1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 ht="15.75" customHeight="1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 ht="15.75" customHeight="1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 ht="15.75" customHeight="1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 ht="15.75" customHeight="1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 ht="15.75" customHeight="1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 ht="15.75" customHeight="1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 ht="15.75" customHeight="1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 ht="15.75" customHeight="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 ht="15.75" customHeight="1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 ht="15.75" customHeight="1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 ht="15.75" customHeight="1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 ht="15.75" customHeight="1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 ht="15.75" customHeight="1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 ht="15.75" customHeight="1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 ht="15.75" customHeight="1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 ht="15.75" customHeight="1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 ht="15.75" customHeight="1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 ht="15.75" customHeight="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 ht="15.75" customHeight="1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 ht="15.75" customHeight="1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 ht="15.75" customHeight="1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 ht="15.75" customHeight="1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 ht="15.75" customHeight="1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 ht="15.75" customHeight="1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 ht="15.75" customHeight="1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 ht="15.75" customHeight="1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 ht="15.75" customHeight="1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 ht="15.75" customHeight="1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 ht="15.75" customHeight="1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 ht="15.75" customHeight="1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 ht="15.75" customHeight="1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 ht="15.75" customHeight="1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 ht="15.75" customHeight="1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 ht="15.75" customHeight="1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 ht="15.75" customHeight="1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 ht="15.75" customHeight="1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 ht="15.75" customHeight="1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 ht="15.75" customHeight="1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 ht="15.75" customHeight="1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 ht="15.75" customHeight="1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 ht="15.75" customHeight="1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 ht="15.75" customHeight="1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 ht="15.75" customHeight="1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 ht="15.75" customHeight="1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 ht="15.75" customHeight="1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 ht="15.75" customHeight="1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 ht="15.75" customHeight="1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 ht="15.75" customHeight="1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 ht="15.75" customHeight="1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 ht="15.75" customHeight="1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 ht="15.75" customHeight="1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 ht="15.75" customHeight="1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 ht="15.75" customHeight="1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 ht="15.75" customHeight="1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 ht="15.75" customHeight="1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 ht="15.75" customHeight="1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 ht="15.75" customHeight="1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 ht="15.75" customHeight="1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 ht="15.75" customHeight="1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 ht="15.75" customHeight="1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 ht="15.75" customHeight="1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 ht="15.75" customHeight="1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 ht="15.75" customHeight="1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r="247" ht="15.75" customHeight="1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r="248" ht="15.75" customHeight="1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</row>
    <row r="249" ht="15.75" customHeight="1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 ht="15.75" customHeight="1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</row>
    <row r="251" ht="15.75" customHeight="1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</row>
    <row r="252" ht="15.75" customHeight="1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 ht="15.75" customHeight="1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</row>
    <row r="254" ht="15.75" customHeight="1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</row>
    <row r="255" ht="15.75" customHeight="1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</row>
    <row r="256" ht="15.75" customHeight="1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</row>
    <row r="257" ht="15.75" customHeight="1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</row>
    <row r="258" ht="15.75" customHeight="1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</row>
    <row r="259" ht="15.75" customHeight="1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</row>
    <row r="260" ht="15.75" customHeight="1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</row>
    <row r="261" ht="15.75" customHeight="1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</row>
    <row r="262" ht="15.75" customHeight="1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</row>
    <row r="263" ht="15.75" customHeight="1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</row>
    <row r="264" ht="15.75" customHeight="1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</row>
    <row r="265" ht="15.75" customHeight="1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</row>
    <row r="266" ht="15.75" customHeight="1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</row>
    <row r="267" ht="15.75" customHeight="1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</row>
    <row r="268" ht="15.75" customHeight="1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</row>
    <row r="269" ht="15.75" customHeight="1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</row>
    <row r="270" ht="15.75" customHeight="1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</row>
    <row r="271" ht="15.75" customHeight="1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</row>
    <row r="272" ht="15.75" customHeight="1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</row>
    <row r="273" ht="15.75" customHeight="1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</row>
    <row r="274" ht="15.75" customHeight="1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</row>
    <row r="275" ht="15.75" customHeight="1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</row>
    <row r="276" ht="15.75" customHeight="1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</row>
    <row r="277" ht="15.75" customHeight="1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</row>
    <row r="278" ht="15.75" customHeight="1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</row>
    <row r="279" ht="15.75" customHeight="1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</row>
    <row r="280" ht="15.75" customHeight="1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</row>
    <row r="281" ht="15.75" customHeight="1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</row>
    <row r="282" ht="15.75" customHeight="1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</row>
    <row r="283" ht="15.75" customHeight="1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</row>
    <row r="284" ht="15.75" customHeight="1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</row>
    <row r="285" ht="15.75" customHeight="1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</row>
    <row r="286" ht="15.75" customHeight="1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</row>
    <row r="287" ht="15.75" customHeight="1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</row>
    <row r="288" ht="15.75" customHeight="1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</row>
    <row r="289" ht="15.75" customHeight="1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</row>
    <row r="290" ht="15.75" customHeight="1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</row>
    <row r="291" ht="15.75" customHeight="1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</row>
    <row r="292" ht="15.75" customHeight="1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</row>
    <row r="293" ht="15.75" customHeight="1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</row>
    <row r="294" ht="15.75" customHeight="1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</row>
    <row r="295" ht="15.75" customHeight="1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</row>
    <row r="296" ht="15.75" customHeight="1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</row>
    <row r="297" ht="15.75" customHeight="1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</row>
    <row r="298" ht="15.75" customHeight="1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</row>
    <row r="299" ht="15.75" customHeight="1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</row>
    <row r="300" ht="15.75" customHeight="1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</row>
    <row r="301" ht="15.75" customHeight="1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</row>
    <row r="302" ht="15.75" customHeight="1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</row>
    <row r="303" ht="15.75" customHeight="1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</row>
    <row r="304" ht="15.75" customHeight="1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</row>
    <row r="305" ht="15.75" customHeight="1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</row>
    <row r="306" ht="15.75" customHeight="1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</row>
    <row r="307" ht="15.75" customHeight="1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</row>
    <row r="308" ht="15.75" customHeight="1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</row>
    <row r="309" ht="15.75" customHeight="1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</row>
    <row r="310" ht="15.75" customHeight="1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</row>
    <row r="311" ht="15.75" customHeight="1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</row>
    <row r="312" ht="15.75" customHeight="1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</row>
    <row r="313" ht="15.75" customHeight="1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</row>
    <row r="314" ht="15.75" customHeight="1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</row>
    <row r="315" ht="15.75" customHeight="1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</row>
    <row r="316" ht="15.75" customHeight="1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</row>
    <row r="317" ht="15.75" customHeight="1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</row>
    <row r="318" ht="15.75" customHeight="1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</row>
    <row r="319" ht="15.75" customHeight="1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</row>
    <row r="320" ht="15.75" customHeight="1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</row>
    <row r="321" ht="15.75" customHeight="1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</row>
    <row r="322" ht="15.75" customHeight="1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</row>
    <row r="323" ht="15.75" customHeight="1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</row>
    <row r="324" ht="15.75" customHeight="1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</row>
    <row r="325" ht="15.75" customHeight="1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</row>
    <row r="326" ht="15.75" customHeight="1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</row>
    <row r="327" ht="15.75" customHeight="1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</row>
    <row r="328" ht="15.75" customHeight="1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</row>
    <row r="329" ht="15.75" customHeight="1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</row>
    <row r="330" ht="15.75" customHeight="1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</row>
    <row r="331" ht="15.75" customHeight="1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</row>
    <row r="332" ht="15.75" customHeight="1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</row>
    <row r="333" ht="15.75" customHeight="1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</row>
    <row r="334" ht="15.75" customHeight="1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</row>
    <row r="335" ht="15.75" customHeight="1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</row>
    <row r="336" ht="15.75" customHeight="1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</row>
    <row r="337" ht="15.75" customHeight="1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</row>
    <row r="338" ht="15.75" customHeight="1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</row>
    <row r="339" ht="15.75" customHeight="1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</row>
    <row r="340" ht="15.75" customHeight="1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</row>
    <row r="341" ht="15.75" customHeight="1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</row>
    <row r="342" ht="15.75" customHeight="1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</row>
    <row r="343" ht="15.75" customHeight="1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</row>
    <row r="344" ht="15.75" customHeight="1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</row>
    <row r="345" ht="15.75" customHeight="1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</row>
    <row r="346" ht="15.75" customHeight="1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</row>
    <row r="347" ht="15.75" customHeight="1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</row>
    <row r="348" ht="15.75" customHeight="1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</row>
    <row r="349" ht="15.75" customHeight="1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</row>
    <row r="350" ht="15.75" customHeight="1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</row>
    <row r="351" ht="15.75" customHeight="1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</row>
    <row r="352" ht="15.75" customHeight="1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</row>
    <row r="353" ht="15.75" customHeight="1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</row>
    <row r="354" ht="15.75" customHeight="1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</row>
    <row r="355" ht="15.75" customHeight="1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</row>
    <row r="356" ht="15.75" customHeight="1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</row>
    <row r="357" ht="15.75" customHeight="1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</row>
    <row r="358" ht="15.75" customHeight="1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</row>
    <row r="359" ht="15.75" customHeight="1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</row>
    <row r="360" ht="15.75" customHeight="1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</row>
    <row r="361" ht="15.75" customHeight="1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</row>
    <row r="362" ht="15.75" customHeight="1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</row>
    <row r="363" ht="15.75" customHeight="1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</row>
    <row r="364" ht="15.75" customHeight="1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</row>
    <row r="365" ht="15.75" customHeight="1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</row>
    <row r="366" ht="15.75" customHeight="1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</row>
    <row r="367" ht="15.75" customHeight="1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</row>
    <row r="368" ht="15.75" customHeight="1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</row>
    <row r="369" ht="15.75" customHeight="1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</row>
    <row r="370" ht="15.75" customHeight="1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</row>
    <row r="371" ht="15.75" customHeight="1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</row>
    <row r="372" ht="15.75" customHeight="1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</row>
    <row r="373" ht="15.75" customHeight="1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</row>
    <row r="374" ht="15.75" customHeight="1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</row>
    <row r="375" ht="15.75" customHeight="1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</row>
    <row r="376" ht="15.75" customHeight="1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</row>
    <row r="377" ht="15.75" customHeight="1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</row>
    <row r="378" ht="15.75" customHeight="1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</row>
    <row r="379" ht="15.75" customHeight="1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</row>
    <row r="380" ht="15.75" customHeight="1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</row>
    <row r="381" ht="15.75" customHeight="1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</row>
    <row r="382" ht="15.75" customHeight="1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</row>
    <row r="383" ht="15.75" customHeight="1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</row>
    <row r="384" ht="15.75" customHeight="1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</row>
    <row r="385" ht="15.75" customHeight="1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</row>
    <row r="386" ht="15.75" customHeight="1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</row>
    <row r="387" ht="15.75" customHeight="1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</row>
    <row r="388" ht="15.75" customHeight="1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</row>
    <row r="389" ht="15.75" customHeight="1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</row>
    <row r="390" ht="15.75" customHeight="1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</row>
    <row r="391" ht="15.75" customHeight="1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</row>
    <row r="392" ht="15.75" customHeight="1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</row>
    <row r="393" ht="15.75" customHeight="1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</row>
    <row r="394" ht="15.75" customHeight="1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</row>
    <row r="395" ht="15.75" customHeight="1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</row>
    <row r="396" ht="15.75" customHeight="1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</row>
    <row r="397" ht="15.75" customHeight="1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</row>
    <row r="398" ht="15.75" customHeight="1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</row>
    <row r="399" ht="15.75" customHeight="1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</row>
    <row r="400" ht="15.75" customHeight="1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</row>
    <row r="401" ht="15.75" customHeight="1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</row>
    <row r="402" ht="15.75" customHeight="1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</row>
    <row r="403" ht="15.75" customHeight="1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</row>
    <row r="404" ht="15.75" customHeight="1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</row>
    <row r="405" ht="15.75" customHeight="1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</row>
    <row r="406" ht="15.75" customHeight="1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</row>
    <row r="407" ht="15.75" customHeight="1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</row>
    <row r="408" ht="15.75" customHeight="1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</row>
    <row r="409" ht="15.75" customHeight="1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</row>
    <row r="410" ht="15.75" customHeight="1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</row>
    <row r="411" ht="15.75" customHeight="1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</row>
    <row r="412" ht="15.75" customHeight="1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</row>
    <row r="413" ht="15.75" customHeight="1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</row>
    <row r="414" ht="15.75" customHeight="1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</row>
    <row r="415" ht="15.75" customHeight="1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</row>
    <row r="416" ht="15.75" customHeight="1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</row>
    <row r="417" ht="15.75" customHeight="1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</row>
    <row r="418" ht="15.75" customHeight="1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</row>
    <row r="419" ht="15.75" customHeight="1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</row>
    <row r="420" ht="15.75" customHeight="1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</row>
    <row r="421" ht="15.75" customHeight="1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</row>
    <row r="422" ht="15.75" customHeight="1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</row>
    <row r="423" ht="15.75" customHeight="1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</row>
    <row r="424" ht="15.75" customHeight="1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</row>
    <row r="425" ht="15.75" customHeight="1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</row>
    <row r="426" ht="15.75" customHeight="1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</row>
    <row r="427" ht="15.75" customHeight="1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</row>
    <row r="428" ht="15.75" customHeight="1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</row>
    <row r="429" ht="15.75" customHeight="1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</row>
    <row r="430" ht="15.75" customHeight="1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</row>
    <row r="431" ht="15.75" customHeight="1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</row>
    <row r="432" ht="15.75" customHeight="1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</row>
    <row r="433" ht="15.75" customHeight="1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</row>
    <row r="434" ht="15.75" customHeight="1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</row>
    <row r="435" ht="15.75" customHeight="1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</row>
    <row r="436" ht="15.75" customHeight="1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</row>
    <row r="437" ht="15.75" customHeight="1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</row>
    <row r="438" ht="15.75" customHeight="1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</row>
    <row r="439" ht="15.75" customHeight="1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</row>
    <row r="440" ht="15.75" customHeight="1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</row>
    <row r="441" ht="15.75" customHeight="1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</row>
    <row r="442" ht="15.75" customHeight="1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</row>
    <row r="443" ht="15.75" customHeight="1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</row>
    <row r="444" ht="15.75" customHeight="1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</row>
    <row r="445" ht="15.75" customHeight="1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</row>
    <row r="446" ht="15.75" customHeight="1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</row>
    <row r="447" ht="15.75" customHeight="1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</row>
    <row r="448" ht="15.75" customHeight="1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</row>
    <row r="449" ht="15.75" customHeight="1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</row>
    <row r="450" ht="15.75" customHeight="1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</row>
    <row r="451" ht="15.75" customHeight="1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</row>
    <row r="452" ht="15.75" customHeight="1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</row>
    <row r="453" ht="15.75" customHeight="1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</row>
    <row r="454" ht="15.75" customHeight="1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</row>
    <row r="455" ht="15.75" customHeight="1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</row>
    <row r="456" ht="15.75" customHeight="1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</row>
    <row r="457" ht="15.75" customHeight="1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</row>
    <row r="458" ht="15.75" customHeight="1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</row>
    <row r="459" ht="15.75" customHeight="1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</row>
    <row r="460" ht="15.75" customHeight="1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</row>
    <row r="461" ht="15.75" customHeight="1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</row>
    <row r="462" ht="15.75" customHeight="1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</row>
    <row r="463" ht="15.75" customHeight="1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</row>
    <row r="464" ht="15.75" customHeight="1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</row>
    <row r="465" ht="15.75" customHeight="1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</row>
    <row r="466" ht="15.75" customHeight="1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</row>
    <row r="467" ht="15.75" customHeight="1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</row>
    <row r="468" ht="15.75" customHeight="1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</row>
    <row r="469" ht="15.75" customHeight="1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</row>
    <row r="470" ht="15.75" customHeight="1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</row>
    <row r="471" ht="15.75" customHeight="1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</row>
    <row r="472" ht="15.75" customHeight="1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</row>
    <row r="473" ht="15.75" customHeight="1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</row>
    <row r="474" ht="15.75" customHeight="1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</row>
    <row r="475" ht="15.75" customHeight="1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</row>
    <row r="476" ht="15.75" customHeight="1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</row>
    <row r="477" ht="15.75" customHeight="1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</row>
    <row r="478" ht="15.75" customHeight="1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</row>
    <row r="479" ht="15.75" customHeight="1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</row>
    <row r="480" ht="15.75" customHeight="1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</row>
    <row r="481" ht="15.75" customHeight="1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</row>
    <row r="482" ht="15.75" customHeight="1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</row>
    <row r="483" ht="15.75" customHeight="1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</row>
    <row r="484" ht="15.75" customHeight="1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</row>
    <row r="485" ht="15.75" customHeight="1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</row>
    <row r="486" ht="15.75" customHeight="1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</row>
    <row r="487" ht="15.75" customHeight="1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</row>
    <row r="488" ht="15.75" customHeight="1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</row>
    <row r="489" ht="15.75" customHeight="1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</row>
    <row r="490" ht="15.75" customHeight="1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</row>
    <row r="491" ht="15.75" customHeight="1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</row>
    <row r="492" ht="15.75" customHeight="1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</row>
    <row r="493" ht="15.75" customHeight="1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</row>
    <row r="494" ht="15.75" customHeight="1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</row>
    <row r="495" ht="15.75" customHeight="1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</row>
    <row r="496" ht="15.75" customHeight="1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</row>
    <row r="497" ht="15.75" customHeight="1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</row>
    <row r="498" ht="15.75" customHeight="1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</row>
    <row r="499" ht="15.75" customHeight="1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</row>
    <row r="500" ht="15.75" customHeight="1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</row>
    <row r="501" ht="15.75" customHeight="1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</row>
    <row r="502" ht="15.75" customHeight="1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</row>
    <row r="503" ht="15.75" customHeight="1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</row>
    <row r="504" ht="15.75" customHeight="1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</row>
    <row r="505" ht="15.75" customHeight="1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</row>
    <row r="506" ht="15.75" customHeight="1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</row>
    <row r="507" ht="15.75" customHeight="1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</row>
    <row r="508" ht="15.75" customHeight="1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</row>
    <row r="509" ht="15.75" customHeight="1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</row>
    <row r="510" ht="15.75" customHeight="1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</row>
    <row r="511" ht="15.75" customHeight="1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</row>
    <row r="512" ht="15.75" customHeight="1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</row>
    <row r="513" ht="15.75" customHeight="1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</row>
    <row r="514" ht="15.75" customHeight="1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</row>
    <row r="515" ht="15.75" customHeight="1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</row>
    <row r="516" ht="15.75" customHeight="1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</row>
    <row r="517" ht="15.75" customHeight="1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</row>
    <row r="518" ht="15.75" customHeight="1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</row>
    <row r="519" ht="15.75" customHeight="1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</row>
    <row r="520" ht="15.75" customHeight="1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</row>
    <row r="521" ht="15.75" customHeight="1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</row>
    <row r="522" ht="15.75" customHeight="1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</row>
    <row r="523" ht="15.75" customHeight="1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</row>
    <row r="524" ht="15.75" customHeight="1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</row>
    <row r="525" ht="15.75" customHeight="1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</row>
    <row r="526" ht="15.75" customHeight="1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</row>
    <row r="527" ht="15.75" customHeight="1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</row>
    <row r="528" ht="15.75" customHeight="1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</row>
    <row r="529" ht="15.75" customHeight="1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</row>
    <row r="530" ht="15.75" customHeight="1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</row>
    <row r="531" ht="15.75" customHeight="1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</row>
    <row r="532" ht="15.75" customHeight="1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</row>
    <row r="533" ht="15.75" customHeight="1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</row>
    <row r="534" ht="15.75" customHeight="1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</row>
    <row r="535" ht="15.75" customHeight="1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</row>
    <row r="536" ht="15.75" customHeight="1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</row>
    <row r="537" ht="15.75" customHeight="1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</row>
    <row r="538" ht="15.75" customHeight="1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</row>
    <row r="539" ht="15.75" customHeight="1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</row>
    <row r="540" ht="15.75" customHeight="1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</row>
    <row r="541" ht="15.75" customHeight="1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</row>
    <row r="542" ht="15.75" customHeight="1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</row>
    <row r="543" ht="15.75" customHeight="1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</row>
    <row r="544" ht="15.75" customHeight="1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</row>
    <row r="545" ht="15.75" customHeight="1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</row>
    <row r="546" ht="15.75" customHeight="1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</row>
    <row r="547" ht="15.75" customHeight="1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</row>
    <row r="548" ht="15.75" customHeight="1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</row>
    <row r="549" ht="15.75" customHeight="1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</row>
    <row r="550" ht="15.75" customHeight="1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</row>
    <row r="551" ht="15.75" customHeight="1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</row>
    <row r="552" ht="15.75" customHeight="1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</row>
    <row r="553" ht="15.75" customHeight="1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</row>
    <row r="554" ht="15.75" customHeight="1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</row>
    <row r="555" ht="15.75" customHeight="1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</row>
    <row r="556" ht="15.75" customHeight="1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</row>
    <row r="557" ht="15.75" customHeight="1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</row>
    <row r="558" ht="15.75" customHeight="1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</row>
    <row r="559" ht="15.75" customHeight="1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</row>
    <row r="560" ht="15.75" customHeight="1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</row>
    <row r="561" ht="15.75" customHeight="1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</row>
    <row r="562" ht="15.75" customHeight="1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</row>
    <row r="563" ht="15.75" customHeight="1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</row>
    <row r="564" ht="15.75" customHeight="1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</row>
    <row r="565" ht="15.75" customHeight="1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</row>
    <row r="566" ht="15.75" customHeight="1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</row>
    <row r="567" ht="15.75" customHeight="1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</row>
    <row r="568" ht="15.75" customHeight="1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</row>
    <row r="569" ht="15.75" customHeight="1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</row>
    <row r="570" ht="15.75" customHeight="1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</row>
    <row r="571" ht="15.75" customHeight="1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</row>
    <row r="572" ht="15.75" customHeight="1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</row>
    <row r="573" ht="15.75" customHeight="1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</row>
    <row r="574" ht="15.75" customHeight="1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</row>
    <row r="575" ht="15.75" customHeight="1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</row>
    <row r="576" ht="15.75" customHeight="1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</row>
    <row r="577" ht="15.75" customHeight="1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</row>
    <row r="578" ht="15.75" customHeight="1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</row>
    <row r="579" ht="15.75" customHeight="1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</row>
    <row r="580" ht="15.75" customHeight="1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</row>
    <row r="581" ht="15.75" customHeight="1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</row>
    <row r="582" ht="15.75" customHeight="1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</row>
    <row r="583" ht="15.75" customHeight="1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</row>
    <row r="584" ht="15.75" customHeight="1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</row>
    <row r="585" ht="15.75" customHeight="1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</row>
    <row r="586" ht="15.75" customHeight="1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</row>
    <row r="587" ht="15.75" customHeight="1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</row>
    <row r="588" ht="15.75" customHeight="1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</row>
    <row r="589" ht="15.75" customHeight="1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</row>
    <row r="590" ht="15.75" customHeight="1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</row>
    <row r="591" ht="15.75" customHeight="1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</row>
    <row r="592" ht="15.75" customHeight="1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</row>
    <row r="593" ht="15.75" customHeight="1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</row>
    <row r="594" ht="15.75" customHeight="1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</row>
    <row r="595" ht="15.75" customHeight="1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</row>
    <row r="596" ht="15.75" customHeight="1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</row>
    <row r="597" ht="15.75" customHeight="1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</row>
    <row r="598" ht="15.75" customHeight="1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</row>
    <row r="599" ht="15.75" customHeight="1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</row>
    <row r="600" ht="15.75" customHeight="1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</row>
    <row r="601" ht="15.75" customHeight="1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</row>
    <row r="602" ht="15.75" customHeight="1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</row>
    <row r="603" ht="15.75" customHeight="1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</row>
    <row r="604" ht="15.75" customHeight="1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</row>
    <row r="605" ht="15.75" customHeight="1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</row>
    <row r="606" ht="15.75" customHeight="1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</row>
    <row r="607" ht="15.75" customHeight="1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</row>
    <row r="608" ht="15.75" customHeight="1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</row>
    <row r="609" ht="15.75" customHeight="1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</row>
    <row r="610" ht="15.75" customHeight="1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</row>
    <row r="611" ht="15.75" customHeight="1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</row>
    <row r="612" ht="15.75" customHeight="1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</row>
    <row r="613" ht="15.75" customHeight="1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</row>
    <row r="614" ht="15.75" customHeight="1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</row>
    <row r="615" ht="15.75" customHeight="1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</row>
    <row r="616" ht="15.75" customHeight="1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</row>
    <row r="617" ht="15.75" customHeight="1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</row>
    <row r="618" ht="15.75" customHeight="1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</row>
    <row r="619" ht="15.75" customHeight="1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</row>
    <row r="620" ht="15.75" customHeight="1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</row>
    <row r="621" ht="15.75" customHeight="1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</row>
    <row r="622" ht="15.75" customHeight="1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</row>
    <row r="623" ht="15.75" customHeight="1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</row>
    <row r="624" ht="15.75" customHeight="1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</row>
    <row r="625" ht="15.75" customHeight="1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</row>
    <row r="626" ht="15.75" customHeight="1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</row>
    <row r="627" ht="15.75" customHeight="1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</row>
    <row r="628" ht="15.75" customHeight="1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</row>
    <row r="629" ht="15.75" customHeight="1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</row>
    <row r="630" ht="15.75" customHeight="1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</row>
    <row r="631" ht="15.75" customHeight="1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</row>
    <row r="632" ht="15.75" customHeight="1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</row>
    <row r="633" ht="15.75" customHeight="1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</row>
    <row r="634" ht="15.75" customHeight="1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</row>
    <row r="635" ht="15.75" customHeight="1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</row>
    <row r="636" ht="15.75" customHeight="1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</row>
    <row r="637" ht="15.75" customHeight="1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</row>
    <row r="638" ht="15.75" customHeight="1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</row>
    <row r="639" ht="15.75" customHeight="1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</row>
    <row r="640" ht="15.75" customHeight="1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</row>
    <row r="641" ht="15.75" customHeight="1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</row>
    <row r="642" ht="15.75" customHeight="1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</row>
    <row r="643" ht="15.75" customHeight="1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</row>
    <row r="644" ht="15.75" customHeight="1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</row>
    <row r="645" ht="15.75" customHeight="1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</row>
    <row r="646" ht="15.75" customHeight="1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</row>
    <row r="647" ht="15.75" customHeight="1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</row>
    <row r="648" ht="15.75" customHeight="1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</row>
    <row r="649" ht="15.75" customHeight="1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</row>
    <row r="650" ht="15.75" customHeight="1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</row>
    <row r="651" ht="15.75" customHeight="1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</row>
    <row r="652" ht="15.75" customHeight="1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</row>
    <row r="653" ht="15.75" customHeight="1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</row>
    <row r="654" ht="15.75" customHeight="1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</row>
    <row r="655" ht="15.75" customHeight="1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</row>
    <row r="656" ht="15.75" customHeight="1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</row>
    <row r="657" ht="15.75" customHeight="1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</row>
    <row r="658" ht="15.75" customHeight="1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</row>
    <row r="659" ht="15.75" customHeight="1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</row>
    <row r="660" ht="15.75" customHeight="1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</row>
    <row r="661" ht="15.75" customHeight="1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</row>
    <row r="662" ht="15.75" customHeight="1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</row>
    <row r="663" ht="15.75" customHeight="1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</row>
    <row r="664" ht="15.75" customHeight="1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</row>
    <row r="665" ht="15.75" customHeight="1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</row>
    <row r="666" ht="15.75" customHeight="1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</row>
    <row r="667" ht="15.75" customHeight="1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</row>
    <row r="668" ht="15.75" customHeight="1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</row>
    <row r="669" ht="15.75" customHeight="1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</row>
    <row r="670" ht="15.75" customHeight="1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</row>
    <row r="671" ht="15.75" customHeight="1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</row>
    <row r="672" ht="15.75" customHeight="1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</row>
    <row r="673" ht="15.75" customHeight="1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</row>
    <row r="674" ht="15.75" customHeight="1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</row>
    <row r="675" ht="15.75" customHeight="1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</row>
    <row r="676" ht="15.75" customHeight="1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</row>
    <row r="677" ht="15.75" customHeight="1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</row>
    <row r="678" ht="15.75" customHeight="1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</row>
    <row r="679" ht="15.75" customHeight="1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</row>
    <row r="680" ht="15.75" customHeight="1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</row>
    <row r="681" ht="15.75" customHeight="1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</row>
    <row r="682" ht="15.75" customHeight="1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</row>
    <row r="683" ht="15.75" customHeight="1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</row>
    <row r="684" ht="15.75" customHeight="1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</row>
    <row r="685" ht="15.75" customHeight="1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</row>
    <row r="686" ht="15.75" customHeight="1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</row>
    <row r="687" ht="15.75" customHeight="1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</row>
    <row r="688" ht="15.75" customHeight="1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</row>
    <row r="689" ht="15.75" customHeight="1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</row>
    <row r="690" ht="15.75" customHeight="1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</row>
    <row r="691" ht="15.75" customHeight="1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</row>
    <row r="692" ht="15.75" customHeight="1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</row>
    <row r="693" ht="15.75" customHeight="1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</row>
    <row r="694" ht="15.75" customHeight="1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</row>
    <row r="695" ht="15.75" customHeight="1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</row>
    <row r="696" ht="15.75" customHeight="1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</row>
    <row r="697" ht="15.75" customHeight="1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</row>
    <row r="698" ht="15.75" customHeight="1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</row>
    <row r="699" ht="15.75" customHeight="1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</row>
    <row r="700" ht="15.75" customHeight="1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</row>
    <row r="701" ht="15.75" customHeight="1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</row>
    <row r="702" ht="15.75" customHeight="1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</row>
    <row r="703" ht="15.75" customHeight="1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</row>
    <row r="704" ht="15.75" customHeight="1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</row>
    <row r="705" ht="15.75" customHeight="1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</row>
    <row r="706" ht="15.75" customHeight="1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</row>
    <row r="707" ht="15.75" customHeight="1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</row>
    <row r="708" ht="15.75" customHeight="1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</row>
    <row r="709" ht="15.75" customHeight="1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</row>
    <row r="710" ht="15.75" customHeight="1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</row>
    <row r="711" ht="15.75" customHeight="1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</row>
    <row r="712" ht="15.75" customHeight="1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</row>
    <row r="713" ht="15.75" customHeight="1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</row>
    <row r="714" ht="15.75" customHeight="1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</row>
    <row r="715" ht="15.75" customHeight="1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</row>
    <row r="716" ht="15.75" customHeight="1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</row>
    <row r="717" ht="15.75" customHeight="1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</row>
    <row r="718" ht="15.75" customHeight="1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</row>
    <row r="719" ht="15.75" customHeight="1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</row>
    <row r="720" ht="15.75" customHeight="1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</row>
    <row r="721" ht="15.75" customHeight="1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</row>
    <row r="722" ht="15.75" customHeight="1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</row>
    <row r="723" ht="15.75" customHeight="1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</row>
    <row r="724" ht="15.75" customHeight="1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</row>
    <row r="725" ht="15.75" customHeight="1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</row>
    <row r="726" ht="15.75" customHeight="1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</row>
    <row r="727" ht="15.75" customHeight="1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</row>
    <row r="728" ht="15.75" customHeight="1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</row>
    <row r="729" ht="15.75" customHeight="1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</row>
    <row r="730" ht="15.75" customHeight="1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</row>
    <row r="731" ht="15.75" customHeight="1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</row>
    <row r="732" ht="15.75" customHeight="1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</row>
    <row r="733" ht="15.75" customHeight="1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</row>
    <row r="734" ht="15.75" customHeight="1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</row>
    <row r="735" ht="15.75" customHeight="1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</row>
    <row r="736" ht="15.75" customHeight="1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</row>
    <row r="737" ht="15.75" customHeight="1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</row>
    <row r="738" ht="15.75" customHeight="1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</row>
    <row r="739" ht="15.75" customHeight="1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</row>
    <row r="740" ht="15.75" customHeight="1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</row>
    <row r="741" ht="15.75" customHeight="1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</row>
    <row r="742" ht="15.75" customHeight="1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</row>
    <row r="743" ht="15.75" customHeight="1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</row>
    <row r="744" ht="15.75" customHeight="1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</row>
    <row r="745" ht="15.75" customHeight="1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</row>
    <row r="746" ht="15.75" customHeight="1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</row>
    <row r="747" ht="15.75" customHeight="1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</row>
    <row r="748" ht="15.75" customHeight="1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</row>
    <row r="749" ht="15.75" customHeight="1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</row>
    <row r="750" ht="15.75" customHeight="1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</row>
    <row r="751" ht="15.75" customHeight="1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</row>
    <row r="752" ht="15.75" customHeight="1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</row>
    <row r="753" ht="15.75" customHeight="1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</row>
    <row r="754" ht="15.75" customHeight="1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</row>
    <row r="755" ht="15.75" customHeight="1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</row>
    <row r="756" ht="15.75" customHeight="1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</row>
    <row r="757" ht="15.75" customHeight="1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</row>
    <row r="758" ht="15.75" customHeight="1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</row>
    <row r="759" ht="15.75" customHeight="1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</row>
    <row r="760" ht="15.75" customHeight="1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</row>
    <row r="761" ht="15.75" customHeight="1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</row>
    <row r="762" ht="15.75" customHeight="1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</row>
    <row r="763" ht="15.75" customHeight="1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</row>
    <row r="764" ht="15.75" customHeight="1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</row>
    <row r="765" ht="15.75" customHeight="1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</row>
    <row r="766" ht="15.75" customHeight="1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</row>
    <row r="767" ht="15.75" customHeight="1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</row>
    <row r="768" ht="15.75" customHeight="1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</row>
    <row r="769" ht="15.75" customHeight="1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</row>
    <row r="770" ht="15.75" customHeight="1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</row>
    <row r="771" ht="15.75" customHeight="1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</row>
    <row r="772" ht="15.75" customHeight="1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</row>
    <row r="773" ht="15.75" customHeight="1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</row>
    <row r="774" ht="15.75" customHeight="1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</row>
    <row r="775" ht="15.75" customHeight="1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</row>
    <row r="776" ht="15.75" customHeight="1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</row>
    <row r="777" ht="15.75" customHeight="1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</row>
    <row r="778" ht="15.75" customHeight="1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</row>
    <row r="779" ht="15.75" customHeight="1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</row>
    <row r="780" ht="15.75" customHeight="1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</row>
    <row r="781" ht="15.75" customHeight="1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</row>
    <row r="782" ht="15.75" customHeight="1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</row>
    <row r="783" ht="15.75" customHeight="1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</row>
    <row r="784" ht="15.75" customHeight="1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</row>
    <row r="785" ht="15.75" customHeight="1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</row>
    <row r="786" ht="15.75" customHeight="1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</row>
    <row r="787" ht="15.75" customHeight="1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</row>
    <row r="788" ht="15.75" customHeight="1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</row>
    <row r="789" ht="15.75" customHeight="1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</row>
    <row r="790" ht="15.75" customHeight="1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</row>
    <row r="791" ht="15.75" customHeight="1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</row>
    <row r="792" ht="15.75" customHeight="1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</row>
    <row r="793" ht="15.75" customHeight="1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</row>
    <row r="794" ht="15.75" customHeight="1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</row>
    <row r="795" ht="15.75" customHeight="1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</row>
    <row r="796" ht="15.75" customHeight="1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</row>
    <row r="797" ht="15.75" customHeight="1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</row>
    <row r="798" ht="15.75" customHeight="1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</row>
    <row r="799" ht="15.75" customHeight="1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</row>
    <row r="800" ht="15.75" customHeight="1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</row>
    <row r="801" ht="15.75" customHeight="1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</row>
    <row r="802" ht="15.75" customHeight="1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</row>
    <row r="803" ht="15.75" customHeight="1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</row>
    <row r="804" ht="15.75" customHeight="1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</row>
    <row r="805" ht="15.75" customHeight="1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</row>
    <row r="806" ht="15.75" customHeight="1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</row>
    <row r="807" ht="15.75" customHeight="1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</row>
    <row r="808" ht="15.75" customHeight="1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</row>
    <row r="809" ht="15.75" customHeight="1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</row>
    <row r="810" ht="15.75" customHeight="1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</row>
    <row r="811" ht="15.75" customHeight="1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</row>
    <row r="812" ht="15.75" customHeight="1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</row>
    <row r="813" ht="15.75" customHeight="1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</row>
    <row r="814" ht="15.75" customHeight="1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</row>
    <row r="815" ht="15.75" customHeight="1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</row>
    <row r="816" ht="15.75" customHeight="1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</row>
    <row r="817" ht="15.75" customHeight="1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</row>
    <row r="818" ht="15.75" customHeight="1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</row>
    <row r="819" ht="15.75" customHeight="1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</row>
    <row r="820" ht="15.75" customHeight="1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</row>
    <row r="821" ht="15.75" customHeight="1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</row>
    <row r="822" ht="15.75" customHeight="1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</row>
    <row r="823" ht="15.75" customHeight="1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</row>
    <row r="824" ht="15.75" customHeight="1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</row>
    <row r="825" ht="15.75" customHeight="1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</row>
    <row r="826" ht="15.75" customHeight="1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</row>
    <row r="827" ht="15.75" customHeight="1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</row>
    <row r="828" ht="15.75" customHeight="1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</row>
    <row r="829" ht="15.75" customHeight="1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</row>
    <row r="830" ht="15.75" customHeight="1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</row>
    <row r="831" ht="15.75" customHeight="1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</row>
    <row r="832" ht="15.75" customHeight="1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</row>
    <row r="833" ht="15.75" customHeight="1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</row>
    <row r="834" ht="15.75" customHeight="1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</row>
    <row r="835" ht="15.75" customHeight="1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</row>
    <row r="836" ht="15.75" customHeight="1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</row>
    <row r="837" ht="15.75" customHeight="1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</row>
    <row r="838" ht="15.75" customHeight="1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</row>
    <row r="839" ht="15.75" customHeight="1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</row>
    <row r="840" ht="15.75" customHeight="1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</row>
    <row r="841" ht="15.75" customHeight="1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</row>
    <row r="842" ht="15.75" customHeight="1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</row>
    <row r="843" ht="15.75" customHeight="1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</row>
    <row r="844" ht="15.75" customHeight="1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</row>
    <row r="845" ht="15.75" customHeight="1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</row>
    <row r="846" ht="15.75" customHeight="1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</row>
    <row r="847" ht="15.75" customHeight="1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</row>
    <row r="848" ht="15.75" customHeight="1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</row>
    <row r="849" ht="15.75" customHeight="1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</row>
    <row r="850" ht="15.75" customHeight="1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</row>
    <row r="851" ht="15.75" customHeight="1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</row>
    <row r="852" ht="15.75" customHeight="1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</row>
    <row r="853" ht="15.75" customHeight="1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</row>
    <row r="854" ht="15.75" customHeight="1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</row>
    <row r="855" ht="15.75" customHeight="1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</row>
    <row r="856" ht="15.75" customHeight="1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</row>
    <row r="857" ht="15.75" customHeight="1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</row>
    <row r="858" ht="15.75" customHeight="1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</row>
    <row r="859" ht="15.75" customHeight="1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</row>
    <row r="860" ht="15.75" customHeight="1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</row>
    <row r="861" ht="15.75" customHeight="1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</row>
    <row r="862" ht="15.75" customHeight="1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</row>
    <row r="863" ht="15.75" customHeight="1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</row>
    <row r="864" ht="15.75" customHeight="1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</row>
    <row r="865" ht="15.75" customHeight="1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</row>
    <row r="866" ht="15.75" customHeight="1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</row>
    <row r="867" ht="15.75" customHeight="1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</row>
    <row r="868" ht="15.75" customHeight="1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</row>
    <row r="869" ht="15.75" customHeight="1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</row>
    <row r="870" ht="15.75" customHeight="1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</row>
    <row r="871" ht="15.75" customHeight="1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</row>
    <row r="872" ht="15.75" customHeight="1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</row>
    <row r="873" ht="15.75" customHeight="1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</row>
    <row r="874" ht="15.75" customHeight="1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</row>
    <row r="875" ht="15.75" customHeight="1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</row>
    <row r="876" ht="15.75" customHeight="1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</row>
    <row r="877" ht="15.75" customHeight="1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</row>
    <row r="878" ht="15.75" customHeight="1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</row>
    <row r="879" ht="15.75" customHeight="1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</row>
    <row r="880" ht="15.75" customHeight="1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</row>
    <row r="881" ht="15.75" customHeight="1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</row>
    <row r="882" ht="15.75" customHeight="1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</row>
    <row r="883" ht="15.75" customHeight="1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</row>
    <row r="884" ht="15.75" customHeight="1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</row>
    <row r="885" ht="15.75" customHeight="1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</row>
    <row r="886" ht="15.75" customHeight="1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</row>
    <row r="887" ht="15.75" customHeight="1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</row>
    <row r="888" ht="15.75" customHeight="1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</row>
    <row r="889" ht="15.75" customHeight="1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</row>
    <row r="890" ht="15.75" customHeight="1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</row>
    <row r="891" ht="15.75" customHeight="1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</row>
    <row r="892" ht="15.75" customHeight="1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</row>
    <row r="893" ht="15.75" customHeight="1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</row>
    <row r="894" ht="15.75" customHeight="1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</row>
    <row r="895" ht="15.75" customHeight="1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</row>
    <row r="896" ht="15.75" customHeight="1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</row>
    <row r="897" ht="15.75" customHeight="1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</row>
    <row r="898" ht="15.75" customHeight="1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</row>
    <row r="899" ht="15.75" customHeight="1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</row>
    <row r="900" ht="15.75" customHeight="1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</row>
    <row r="901" ht="15.75" customHeight="1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</row>
    <row r="902" ht="15.75" customHeight="1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</row>
    <row r="903" ht="15.75" customHeight="1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</row>
    <row r="904" ht="15.75" customHeight="1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</row>
    <row r="905" ht="15.75" customHeight="1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</row>
    <row r="906" ht="15.75" customHeight="1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</row>
    <row r="907" ht="15.75" customHeight="1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</row>
    <row r="908" ht="15.75" customHeight="1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</row>
    <row r="909" ht="15.75" customHeight="1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</row>
    <row r="910" ht="15.75" customHeight="1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</row>
    <row r="911" ht="15.75" customHeight="1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</row>
    <row r="912" ht="15.75" customHeight="1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</row>
    <row r="913" ht="15.75" customHeight="1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</row>
    <row r="914" ht="15.75" customHeight="1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</row>
    <row r="915" ht="15.75" customHeight="1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</row>
    <row r="916" ht="15.75" customHeight="1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</row>
    <row r="917" ht="15.75" customHeight="1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</row>
    <row r="918" ht="15.75" customHeight="1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</row>
    <row r="919" ht="15.75" customHeight="1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</row>
    <row r="920" ht="15.75" customHeight="1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</row>
    <row r="921" ht="15.75" customHeight="1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</row>
    <row r="922" ht="15.75" customHeight="1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</row>
    <row r="923" ht="15.75" customHeight="1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</row>
    <row r="924" ht="15.75" customHeight="1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</row>
    <row r="925" ht="15.75" customHeight="1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</row>
    <row r="926" ht="15.75" customHeight="1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</row>
    <row r="927" ht="15.75" customHeight="1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</row>
    <row r="928" ht="15.75" customHeight="1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</row>
    <row r="929" ht="15.75" customHeight="1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</row>
    <row r="930" ht="15.75" customHeight="1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</row>
    <row r="931" ht="15.75" customHeight="1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</row>
    <row r="932" ht="15.75" customHeight="1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</row>
    <row r="933" ht="15.75" customHeight="1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</row>
    <row r="934" ht="15.75" customHeight="1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</row>
    <row r="935" ht="15.75" customHeight="1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</row>
    <row r="936" ht="15.75" customHeight="1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</row>
    <row r="937" ht="15.75" customHeight="1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</row>
    <row r="938" ht="15.75" customHeight="1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</row>
    <row r="939" ht="15.75" customHeight="1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</row>
    <row r="940" ht="15.75" customHeight="1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</row>
    <row r="941" ht="15.75" customHeight="1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</row>
    <row r="942" ht="15.75" customHeight="1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</row>
    <row r="943" ht="15.75" customHeight="1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</row>
    <row r="944" ht="15.75" customHeight="1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</row>
    <row r="945" ht="15.75" customHeight="1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</row>
    <row r="946" ht="15.75" customHeight="1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</row>
    <row r="947" ht="15.75" customHeight="1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</row>
    <row r="948" ht="15.75" customHeight="1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</row>
    <row r="949" ht="15.75" customHeight="1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</row>
    <row r="950" ht="15.75" customHeight="1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</row>
    <row r="951" ht="15.75" customHeight="1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</row>
    <row r="952" ht="15.75" customHeight="1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</row>
    <row r="953" ht="15.75" customHeight="1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</row>
    <row r="954" ht="15.75" customHeight="1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</row>
    <row r="955" ht="15.75" customHeight="1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</row>
    <row r="956" ht="15.75" customHeight="1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</row>
    <row r="957" ht="15.75" customHeight="1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</row>
    <row r="958" ht="15.75" customHeight="1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</row>
    <row r="959" ht="15.75" customHeight="1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</row>
    <row r="960" ht="15.75" customHeight="1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</row>
    <row r="961" ht="15.75" customHeight="1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</row>
    <row r="962" ht="15.75" customHeight="1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</row>
    <row r="963" ht="15.75" customHeight="1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</row>
    <row r="964" ht="15.75" customHeight="1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</row>
    <row r="965" ht="15.75" customHeight="1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</row>
    <row r="966" ht="15.75" customHeight="1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</row>
    <row r="967" ht="15.75" customHeight="1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</row>
    <row r="968" ht="15.75" customHeight="1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</row>
    <row r="969" ht="15.75" customHeight="1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</row>
    <row r="970" ht="15.75" customHeight="1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</row>
    <row r="971" ht="15.75" customHeight="1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</row>
    <row r="972" ht="15.75" customHeight="1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</row>
    <row r="973" ht="15.75" customHeight="1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</row>
    <row r="974" ht="15.75" customHeight="1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</row>
    <row r="975" ht="15.75" customHeight="1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</row>
    <row r="976" ht="15.75" customHeight="1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</row>
    <row r="977" ht="15.75" customHeight="1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</row>
    <row r="978" ht="15.75" customHeight="1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</row>
    <row r="979" ht="15.75" customHeight="1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</row>
    <row r="980" ht="15.75" customHeight="1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</row>
    <row r="981" ht="15.75" customHeight="1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</row>
    <row r="982" ht="15.75" customHeight="1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</row>
    <row r="983" ht="15.75" customHeight="1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</row>
    <row r="984" ht="15.75" customHeight="1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</row>
    <row r="985" ht="15.75" customHeight="1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</row>
    <row r="986" ht="15.75" customHeight="1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</row>
    <row r="987" ht="15.75" customHeight="1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</row>
    <row r="988" ht="15.75" customHeight="1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</row>
    <row r="989" ht="15.75" customHeight="1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</row>
    <row r="990" ht="15.75" customHeight="1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</row>
    <row r="991" ht="15.75" customHeight="1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</row>
    <row r="992" ht="15.75" customHeight="1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</row>
    <row r="993" ht="15.75" customHeight="1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</row>
    <row r="994" ht="15.75" customHeight="1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</row>
    <row r="995" ht="15.75" customHeight="1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</row>
    <row r="996" ht="15.75" customHeight="1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</row>
    <row r="997" ht="15.75" customHeight="1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</row>
    <row r="998" ht="15.75" customHeight="1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</row>
    <row r="999" ht="15.75" customHeight="1">
      <c r="A999" s="4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</row>
    <row r="1000" ht="15.75" customHeight="1">
      <c r="A1000" s="4"/>
      <c r="B1000" s="4"/>
      <c r="C1000" s="4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</row>
  </sheetData>
  <mergeCells count="8">
    <mergeCell ref="A1:I1"/>
    <mergeCell ref="K1:M1"/>
    <mergeCell ref="A18:I18"/>
    <mergeCell ref="K21:M21"/>
    <mergeCell ref="K22:M23"/>
    <mergeCell ref="A31:I31"/>
    <mergeCell ref="G32:I32"/>
    <mergeCell ref="A41:E41"/>
  </mergeCells>
  <conditionalFormatting sqref="E3:E17 G3:G17 I3:I17 E19:E29 G19:G29 I19:I29 E33:E40">
    <cfRule type="cellIs" dxfId="0" priority="1" operator="equal">
      <formula>"Khai Anh"</formula>
    </cfRule>
  </conditionalFormatting>
  <conditionalFormatting sqref="E3:E17 G3:G17 I3:I17 E19:E29 G19:G29 I19:I29 E33:E40">
    <cfRule type="cellIs" dxfId="1" priority="2" operator="equal">
      <formula>"Kim Bàng"</formula>
    </cfRule>
  </conditionalFormatting>
  <conditionalFormatting sqref="E3:E17 G3:G17 I3:I17 E19:E29 G19:G29 I19:I29 E33:E40">
    <cfRule type="cellIs" dxfId="2" priority="3" operator="equal">
      <formula>"Vưu Đức Phát"</formula>
    </cfRule>
  </conditionalFormatting>
  <conditionalFormatting sqref="E3:E17 G3:G17 I3:I17 E19:E29 G19:G29 I19:I29 E33:E40">
    <cfRule type="cellIs" dxfId="3" priority="4" operator="equal">
      <formula>"Phương Trang"</formula>
    </cfRule>
  </conditionalFormatting>
  <conditionalFormatting sqref="E3:E17 G3:G17 I3:I17 E19:E29 G19:G29 I19:I29 E33:E40">
    <cfRule type="cellIs" dxfId="4" priority="5" operator="equal">
      <formula>"Lúa Vàng"</formula>
    </cfRule>
  </conditionalFormatting>
  <conditionalFormatting sqref="E3:E17 G3:G17 I3:I17 E19:E29 G19:G29 I19:I29 E33:E40">
    <cfRule type="cellIs" dxfId="5" priority="6" operator="equal">
      <formula>"Hồng Nga"</formula>
    </cfRule>
  </conditionalFormatting>
  <conditionalFormatting sqref="E3:E17 G3:G17 I3:I17 E19:E29 G19:G29 I19:I29 E33:E40">
    <cfRule type="cellIs" dxfId="6" priority="7" operator="equal">
      <formula>"Thuận An"</formula>
    </cfRule>
  </conditionalFormatting>
  <conditionalFormatting sqref="E3:E17 G3:G17 I3:I17 E19:E29 G19:G29 I19:I29 E33:E40">
    <cfRule type="cellIs" dxfId="7" priority="8" operator="equal">
      <formula>"SIM"</formula>
    </cfRule>
  </conditionalFormatting>
  <conditionalFormatting sqref="E3:E17 G3:G17 I3:I17 E19:E29 G19:G29 I19:I29 E33:E40">
    <cfRule type="cellIs" dxfId="8" priority="9" operator="equal">
      <formula>"THẢO AN"</formula>
    </cfRule>
  </conditionalFormatting>
  <conditionalFormatting sqref="E3:E17 G3:G17 I3:I17 E19:E29 G19:G29 I19:I29 E33:E40">
    <cfRule type="cellIs" dxfId="9" priority="10" operator="equal">
      <formula>"Emivest"</formula>
    </cfRule>
  </conditionalFormatting>
  <conditionalFormatting sqref="E3:E17 G3:G17 I3:I17 E19:E29 G19:G29 I19:I29 E33:E40">
    <cfRule type="cellIs" dxfId="10" priority="11" operator="equal">
      <formula>"LTP"</formula>
    </cfRule>
  </conditionalFormatting>
  <conditionalFormatting sqref="E3:E17 G3:G17 I3:I17 E19:E29 G19:G29 I19:I29 E33:E40">
    <cfRule type="cellIs" dxfId="11" priority="12" operator="equal">
      <formula>"RICO"</formula>
    </cfRule>
  </conditionalFormatting>
  <conditionalFormatting sqref="E3:E17 G3:G17 I3:I17 E19:E29 G19:G29 I19:I29 E33:E40">
    <cfRule type="cellIs" dxfId="12" priority="13" operator="equal">
      <formula>"Nhất Thành"</formula>
    </cfRule>
  </conditionalFormatting>
  <conditionalFormatting sqref="E3:E17 G3:G17 I3:I17 E19:E29 G19:G29 I19:I29 E33:E40">
    <cfRule type="cellIs" dxfId="13" priority="14" operator="equal">
      <formula>"Hoàng Mạnh Thắng"</formula>
    </cfRule>
  </conditionalFormatting>
  <conditionalFormatting sqref="E3:E17 G3:G17 I3:I17 E19:E29 G19:G29 I19:I29 E33:E40">
    <cfRule type="cellIs" dxfId="14" priority="15" operator="equal">
      <formula>"TRANSIN"</formula>
    </cfRule>
  </conditionalFormatting>
  <conditionalFormatting sqref="E3:E17 G3:G17 I3:I17 E19:E29 G19:G29 I19:I29 E33:E40">
    <cfRule type="cellIs" dxfId="15" priority="16" operator="equal">
      <formula>"HDVL"</formula>
    </cfRule>
  </conditionalFormatting>
  <conditionalFormatting sqref="E3:E17 G3:G17 I3:I17 E19:E29 G19:G29 I19:I29 E33:E40">
    <cfRule type="cellIs" dxfId="16" priority="17" operator="equal">
      <formula>"TRỐNG LỊCH"</formula>
    </cfRule>
  </conditionalFormatting>
  <conditionalFormatting sqref="E3:E17 G3:G17 I3:I17 E19:E29 G19:G29 I19:I29 E33:E40">
    <cfRule type="cellIs" dxfId="0" priority="18" operator="equal">
      <formula>"CHUYỂN ĐIỂM"</formula>
    </cfRule>
  </conditionalFormatting>
  <conditionalFormatting sqref="E3:E17 G3:G17 I3:I17 E19:E29 G19:G29 I19:I29 E33:E40">
    <cfRule type="cellIs" dxfId="17" priority="19" operator="equal">
      <formula>"RỚT NHÀ MÁY"</formula>
    </cfRule>
  </conditionalFormatting>
  <conditionalFormatting sqref="E3:E17 G3:G17 I3:I17 E19:E29 G19:G29 I19:I29 E33:E40">
    <cfRule type="cellIs" dxfId="18" priority="20" operator="equal">
      <formula>"TÀI XẾ NGHỈ"</formula>
    </cfRule>
  </conditionalFormatting>
  <dataValidations>
    <dataValidation type="list" allowBlank="1" sqref="E3:E17 G3:G17 I3:I17 E19:E29 G19:G29 I19:I29 E33:E40">
      <formula1>'DANH MỤC'!$F$2:$F$22</formula1>
    </dataValidation>
    <dataValidation type="list" allowBlank="1" sqref="B33:B40">
      <formula1>'DANH MỤC'!$J$2:$J$16</formula1>
    </dataValidation>
    <dataValidation type="list" allowBlank="1" sqref="D3:D17 F3:F17 H3:H17 D19:D29 F19:F29 H19:H29 D33:D40">
      <formula1>'DANH MỤC'!$H$2:$H$9</formula1>
    </dataValidation>
  </dataValidations>
  <printOptions/>
  <pageMargins bottom="0.2" footer="0.0" header="0.0" left="0.2" right="0.2" top="0.2"/>
  <pageSetup orientation="landscape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showGridLines="0" workbookViewId="0">
      <pane ySplit="2.0" topLeftCell="A3" activePane="bottomLeft" state="frozen"/>
      <selection activeCell="B4" sqref="B4" pane="bottomLeft"/>
    </sheetView>
  </sheetViews>
  <sheetFormatPr customHeight="1" defaultColWidth="14.43" defaultRowHeight="15.0"/>
  <cols>
    <col customWidth="1" min="1" max="1" width="4.43"/>
    <col customWidth="1" min="2" max="2" width="12.0"/>
    <col customWidth="1" min="3" max="3" width="46.0"/>
    <col customWidth="1" min="4" max="4" width="9.0"/>
    <col customWidth="1" min="5" max="5" width="13.0"/>
    <col customWidth="1" min="6" max="6" width="9.0"/>
    <col customWidth="1" min="7" max="7" width="13.0"/>
    <col customWidth="1" min="8" max="9" width="0.43"/>
    <col customWidth="1" min="10" max="10" width="2.0"/>
    <col customWidth="1" min="11" max="11" width="18.0"/>
    <col customWidth="1" min="12" max="12" width="8.43"/>
    <col customWidth="1" min="13" max="13" width="6.0"/>
    <col customWidth="1" hidden="1" min="14" max="14" width="13.0"/>
    <col customWidth="1" min="15" max="15" width="13.0"/>
    <col customWidth="1" min="16" max="16" width="6.0"/>
    <col customWidth="1" min="17" max="26" width="8.71"/>
  </cols>
  <sheetData>
    <row r="1" ht="25.5" customHeight="1">
      <c r="A1" s="1" t="s">
        <v>202</v>
      </c>
      <c r="B1" s="2"/>
      <c r="C1" s="2"/>
      <c r="D1" s="2"/>
      <c r="E1" s="2"/>
      <c r="F1" s="2"/>
      <c r="G1" s="2"/>
      <c r="H1" s="2"/>
      <c r="I1" s="3"/>
      <c r="J1" s="4"/>
      <c r="K1" s="5" t="s">
        <v>3</v>
      </c>
      <c r="L1" s="2"/>
      <c r="M1" s="3"/>
      <c r="N1" s="4"/>
      <c r="O1" s="6" t="s">
        <v>4</v>
      </c>
      <c r="P1" s="6" t="s">
        <v>5</v>
      </c>
      <c r="Q1" s="7"/>
      <c r="R1" s="4"/>
      <c r="S1" s="4"/>
      <c r="T1" s="4"/>
      <c r="U1" s="4"/>
      <c r="V1" s="4"/>
      <c r="W1" s="4"/>
      <c r="X1" s="4"/>
      <c r="Y1" s="4"/>
      <c r="Z1" s="4"/>
    </row>
    <row r="2" ht="28.5" customHeight="1">
      <c r="A2" s="8" t="s">
        <v>6</v>
      </c>
      <c r="B2" s="8" t="s">
        <v>7</v>
      </c>
      <c r="C2" s="8" t="s">
        <v>8</v>
      </c>
      <c r="D2" s="8" t="s">
        <v>9</v>
      </c>
      <c r="E2" s="8" t="s">
        <v>10</v>
      </c>
      <c r="F2" s="8" t="s">
        <v>11</v>
      </c>
      <c r="G2" s="8" t="s">
        <v>12</v>
      </c>
      <c r="H2" s="8" t="s">
        <v>13</v>
      </c>
      <c r="I2" s="8" t="s">
        <v>14</v>
      </c>
      <c r="J2" s="4"/>
      <c r="K2" s="9" t="s">
        <v>15</v>
      </c>
      <c r="L2" s="9" t="s">
        <v>16</v>
      </c>
      <c r="M2" s="9" t="s">
        <v>17</v>
      </c>
      <c r="N2" s="4"/>
      <c r="O2" s="10" t="s">
        <v>18</v>
      </c>
      <c r="P2" s="10">
        <f>SUM(L3:L18)</f>
        <v>21</v>
      </c>
      <c r="Q2" s="11"/>
      <c r="R2" s="4"/>
      <c r="S2" s="4"/>
      <c r="T2" s="4"/>
      <c r="U2" s="4"/>
      <c r="V2" s="4"/>
      <c r="W2" s="4"/>
      <c r="X2" s="4"/>
      <c r="Y2" s="4"/>
      <c r="Z2" s="4"/>
    </row>
    <row r="3" ht="33.0" customHeight="1">
      <c r="A3" s="12">
        <v>1.0</v>
      </c>
      <c r="B3" s="95" t="s">
        <v>19</v>
      </c>
      <c r="C3" s="24" t="s">
        <v>133</v>
      </c>
      <c r="D3" s="15" t="s">
        <v>38</v>
      </c>
      <c r="E3" s="34" t="s">
        <v>25</v>
      </c>
      <c r="F3" s="14"/>
      <c r="G3" s="13"/>
      <c r="H3" s="14"/>
      <c r="I3" s="13"/>
      <c r="J3" s="4"/>
      <c r="K3" s="16" t="s">
        <v>25</v>
      </c>
      <c r="L3" s="13">
        <f t="shared" ref="L3:L19" si="1">COUNTIF($E$3:$E$17,K3)+COUNTIF($G$3:$G$17,K3)+COUNTIF($I$3:$I$17,K3)+COUNTIF($E$19:$E$29,K3)+COUNTIF($G$19:$G$29,K3)+COUNTIF($I$19:$I$29,K3)</f>
        <v>14</v>
      </c>
      <c r="M3" s="17">
        <f t="shared" ref="M3:M19" si="2">IF($K$22=0,"",L3/$K$22)</f>
        <v>0.6666666667</v>
      </c>
      <c r="N3" s="18">
        <f t="array" ref="N3">IF(SUMPRODUCT(COUNTIF(E3,'DANH MỤC'!$B$2:$B$17))+SUMPRODUCT(COUNTIF(G3,'DANH MỤC'!$B$2:$B$17))+SUMPRODUCT(COUNTIF(I3,'DANH MỤC'!$B$2:$B$17))&gt;=1,1,0)</f>
        <v>1</v>
      </c>
      <c r="O3" s="10" t="s">
        <v>26</v>
      </c>
      <c r="P3" s="10">
        <f>COUNTIF($E$3:$E$17,"TRỐNG LỊCH")+COUNTIF($G$3:$G$17,"TRỐNG LỊCH")+COUNTIF($I$3:$I$17,"TRỐNG LỊCH")+COUNTIF($E$19:$E$29,"TRỐNG LỊCH")+COUNTIF($G$19:$G$29,"TRỐNG LỊCH")+COUNTIF($I$19:$I$29,"TRỐNG LỊCH")</f>
        <v>0</v>
      </c>
      <c r="Q3" s="11"/>
      <c r="R3" s="4"/>
      <c r="S3" s="4"/>
      <c r="T3" s="4"/>
      <c r="U3" s="4"/>
      <c r="V3" s="4"/>
      <c r="W3" s="4"/>
      <c r="X3" s="4"/>
      <c r="Y3" s="4"/>
      <c r="Z3" s="4"/>
    </row>
    <row r="4" ht="33.0" customHeight="1">
      <c r="A4" s="19">
        <v>2.0</v>
      </c>
      <c r="B4" s="95" t="s">
        <v>27</v>
      </c>
      <c r="C4" s="89" t="s">
        <v>180</v>
      </c>
      <c r="D4" s="15" t="s">
        <v>125</v>
      </c>
      <c r="E4" s="48" t="s">
        <v>25</v>
      </c>
      <c r="F4" s="14"/>
      <c r="G4" s="20"/>
      <c r="H4" s="14"/>
      <c r="I4" s="20"/>
      <c r="J4" s="4"/>
      <c r="K4" s="22" t="s">
        <v>31</v>
      </c>
      <c r="L4" s="20">
        <f t="shared" si="1"/>
        <v>0</v>
      </c>
      <c r="M4" s="23">
        <f t="shared" si="2"/>
        <v>0</v>
      </c>
      <c r="N4" s="18">
        <f t="array" ref="N4">IF(SUMPRODUCT(COUNTIF(E4,'DANH MỤC'!$B$2:$B$17))+SUMPRODUCT(COUNTIF(G4,'DANH MỤC'!$B$2:$B$17))+SUMPRODUCT(COUNTIF(I4,'DANH MỤC'!$B$2:$B$17))&gt;=1,1,0)</f>
        <v>1</v>
      </c>
      <c r="O4" s="10" t="s">
        <v>34</v>
      </c>
      <c r="P4" s="10">
        <f>COUNTIF($E$3:$E$17,"CHUYỂN ĐIỂM")+COUNTIF($G$3:$G$17,"CHUYỂN ĐIỂM")+COUNTIF($I$3:$I$17,"CHUYỂN ĐIỂM")+COUNTIF($E$19:$E$29,"CHUYỂN ĐIỂM")+COUNTIF($G$19:$G$29,"CHUYỂN ĐIỂM")+COUNTIF($I$19:$I$29,"CHUYỂN ĐIỂM")</f>
        <v>0</v>
      </c>
      <c r="Q4" s="11"/>
      <c r="R4" s="4"/>
      <c r="S4" s="4"/>
      <c r="T4" s="4"/>
      <c r="U4" s="4"/>
      <c r="V4" s="4"/>
      <c r="W4" s="4"/>
      <c r="X4" s="4"/>
      <c r="Y4" s="4"/>
      <c r="Z4" s="4"/>
    </row>
    <row r="5" ht="33.0" customHeight="1">
      <c r="A5" s="12">
        <v>3.0</v>
      </c>
      <c r="B5" s="13" t="s">
        <v>35</v>
      </c>
      <c r="C5" s="24" t="s">
        <v>203</v>
      </c>
      <c r="D5" s="15" t="s">
        <v>38</v>
      </c>
      <c r="E5" s="34" t="s">
        <v>25</v>
      </c>
      <c r="F5" s="14"/>
      <c r="G5" s="13"/>
      <c r="H5" s="14"/>
      <c r="I5" s="13"/>
      <c r="J5" s="4"/>
      <c r="K5" s="16" t="s">
        <v>39</v>
      </c>
      <c r="L5" s="13">
        <f t="shared" si="1"/>
        <v>0</v>
      </c>
      <c r="M5" s="17">
        <f t="shared" si="2"/>
        <v>0</v>
      </c>
      <c r="N5" s="18">
        <f t="array" ref="N5">IF(SUMPRODUCT(COUNTIF(E5,'DANH MỤC'!$B$2:$B$17))+SUMPRODUCT(COUNTIF(G5,'DANH MỤC'!$B$2:$B$17))+SUMPRODUCT(COUNTIF(I5,'DANH MỤC'!$B$2:$B$17))&gt;=1,1,0)</f>
        <v>1</v>
      </c>
      <c r="O5" s="10" t="s">
        <v>40</v>
      </c>
      <c r="P5" s="10">
        <f>COUNTIF($E$3:$E$17,"RỚT NHÀ MÁY")+COUNTIF($G$3:$G$17,"RỚT NHÀ MÁY")+COUNTIF($I$3:$I$17,"RỚT NHÀ MÁY")+COUNTIF($E$19:$E$29,"RỚT NHÀ MÁY")+COUNTIF($G$19:$G$29,"RỚT NHÀ MÁY")+COUNTIF($I$19:$I$29,"RỚT NHÀ MÁY")</f>
        <v>3</v>
      </c>
      <c r="Q5" s="11"/>
      <c r="R5" s="4"/>
      <c r="S5" s="4"/>
      <c r="T5" s="4"/>
      <c r="U5" s="4"/>
      <c r="V5" s="4"/>
      <c r="W5" s="4"/>
      <c r="X5" s="4"/>
      <c r="Y5" s="4"/>
      <c r="Z5" s="4"/>
    </row>
    <row r="6" ht="33.0" customHeight="1">
      <c r="A6" s="19">
        <v>4.0</v>
      </c>
      <c r="B6" s="95" t="s">
        <v>41</v>
      </c>
      <c r="C6" s="24" t="s">
        <v>84</v>
      </c>
      <c r="D6" s="15" t="s">
        <v>38</v>
      </c>
      <c r="E6" s="34" t="s">
        <v>25</v>
      </c>
      <c r="F6" s="14"/>
      <c r="G6" s="20"/>
      <c r="H6" s="14"/>
      <c r="I6" s="20"/>
      <c r="J6" s="4"/>
      <c r="K6" s="22" t="s">
        <v>42</v>
      </c>
      <c r="L6" s="20">
        <f t="shared" si="1"/>
        <v>0</v>
      </c>
      <c r="M6" s="23">
        <f t="shared" si="2"/>
        <v>0</v>
      </c>
      <c r="N6" s="18">
        <f t="array" ref="N6">IF(SUMPRODUCT(COUNTIF(E6,'DANH MỤC'!$B$2:$B$17))+SUMPRODUCT(COUNTIF(G6,'DANH MỤC'!$B$2:$B$17))+SUMPRODUCT(COUNTIF(I6,'DANH MỤC'!$B$2:$B$17))&gt;=1,1,0)</f>
        <v>1</v>
      </c>
      <c r="O6" s="10" t="s">
        <v>43</v>
      </c>
      <c r="P6" s="10">
        <f>COUNTIF($E$3:$E$17,"TÀI XẾ NGHỈ")+COUNTIF($G$3:$G$17,"TÀI XẾ NGHỈ")+COUNTIF($I$3:$I$17,"TÀI XẾ NGHỈ")+COUNTIF($E$19:$E$29,"TÀI XẾ NGHỈ")+COUNTIF($G$19:$G$29,"TÀI XẾ NGHỈ")+COUNTIF($I$19:$I$29,"TÀI XẾ NGHỈ")</f>
        <v>0</v>
      </c>
      <c r="Q6" s="11"/>
      <c r="R6" s="4"/>
      <c r="S6" s="4"/>
      <c r="T6" s="4"/>
      <c r="U6" s="4"/>
      <c r="V6" s="4"/>
      <c r="W6" s="4"/>
      <c r="X6" s="4"/>
      <c r="Y6" s="4"/>
      <c r="Z6" s="4"/>
    </row>
    <row r="7" ht="33.0" customHeight="1">
      <c r="A7" s="12">
        <v>5.0</v>
      </c>
      <c r="B7" s="13" t="s">
        <v>44</v>
      </c>
      <c r="C7" s="89" t="s">
        <v>206</v>
      </c>
      <c r="D7" s="15" t="s">
        <v>33</v>
      </c>
      <c r="E7" s="34" t="s">
        <v>25</v>
      </c>
      <c r="F7" s="14"/>
      <c r="G7" s="13"/>
      <c r="H7" s="14"/>
      <c r="I7" s="13"/>
      <c r="J7" s="4"/>
      <c r="K7" s="16" t="s">
        <v>23</v>
      </c>
      <c r="L7" s="13">
        <f t="shared" si="1"/>
        <v>1</v>
      </c>
      <c r="M7" s="17">
        <f t="shared" si="2"/>
        <v>0.04761904762</v>
      </c>
      <c r="N7" s="18">
        <f t="array" ref="N7">IF(SUMPRODUCT(COUNTIF(E7,'DANH MỤC'!$B$2:$B$17))+SUMPRODUCT(COUNTIF(G7,'DANH MỤC'!$B$2:$B$17))+SUMPRODUCT(COUNTIF(I7,'DANH MỤC'!$B$2:$B$17))&gt;=1,1,0)</f>
        <v>1</v>
      </c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 ht="33.0" customHeight="1">
      <c r="A8" s="19">
        <v>6.0</v>
      </c>
      <c r="B8" s="95" t="s">
        <v>48</v>
      </c>
      <c r="C8" s="24" t="s">
        <v>208</v>
      </c>
      <c r="D8" s="15" t="s">
        <v>22</v>
      </c>
      <c r="E8" s="34" t="s">
        <v>60</v>
      </c>
      <c r="F8" s="14"/>
      <c r="G8" s="20"/>
      <c r="H8" s="14"/>
      <c r="I8" s="20"/>
      <c r="J8" s="4"/>
      <c r="K8" s="22" t="s">
        <v>51</v>
      </c>
      <c r="L8" s="20">
        <f t="shared" si="1"/>
        <v>0</v>
      </c>
      <c r="M8" s="23">
        <f t="shared" si="2"/>
        <v>0</v>
      </c>
      <c r="N8" s="18">
        <f t="array" ref="N8">IF(SUMPRODUCT(COUNTIF(E8,'DANH MỤC'!$B$2:$B$17))+SUMPRODUCT(COUNTIF(G8,'DANH MỤC'!$B$2:$B$17))+SUMPRODUCT(COUNTIF(I8,'DANH MỤC'!$B$2:$B$17))&gt;=1,1,0)</f>
        <v>1</v>
      </c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 ht="33.0" customHeight="1">
      <c r="A9" s="12">
        <v>7.0</v>
      </c>
      <c r="B9" s="13" t="s">
        <v>68</v>
      </c>
      <c r="C9" s="89" t="s">
        <v>206</v>
      </c>
      <c r="D9" s="15" t="s">
        <v>33</v>
      </c>
      <c r="E9" s="34" t="s">
        <v>25</v>
      </c>
      <c r="F9" s="14"/>
      <c r="G9" s="13"/>
      <c r="H9" s="14"/>
      <c r="I9" s="13"/>
      <c r="J9" s="4"/>
      <c r="K9" s="16" t="s">
        <v>47</v>
      </c>
      <c r="L9" s="13">
        <f t="shared" si="1"/>
        <v>0</v>
      </c>
      <c r="M9" s="17">
        <f t="shared" si="2"/>
        <v>0</v>
      </c>
      <c r="N9" s="18">
        <f t="array" ref="N9">IF(SUMPRODUCT(COUNTIF(E9,'DANH MỤC'!$B$2:$B$17))+SUMPRODUCT(COUNTIF(G9,'DANH MỤC'!$B$2:$B$17))+SUMPRODUCT(COUNTIF(I9,'DANH MỤC'!$B$2:$B$17))&gt;=1,1,0)</f>
        <v>1</v>
      </c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 ht="33.0" customHeight="1">
      <c r="A10" s="19">
        <v>8.0</v>
      </c>
      <c r="B10" s="20" t="s">
        <v>70</v>
      </c>
      <c r="C10" s="24" t="s">
        <v>208</v>
      </c>
      <c r="D10" s="15" t="s">
        <v>22</v>
      </c>
      <c r="E10" s="34" t="s">
        <v>60</v>
      </c>
      <c r="F10" s="14"/>
      <c r="G10" s="20"/>
      <c r="H10" s="14"/>
      <c r="I10" s="20"/>
      <c r="J10" s="4"/>
      <c r="K10" s="22" t="s">
        <v>58</v>
      </c>
      <c r="L10" s="20">
        <f t="shared" si="1"/>
        <v>0</v>
      </c>
      <c r="M10" s="23">
        <f t="shared" si="2"/>
        <v>0</v>
      </c>
      <c r="N10" s="18">
        <f t="array" ref="N10">IF(SUMPRODUCT(COUNTIF(E10,'DANH MỤC'!$B$2:$B$17))+SUMPRODUCT(COUNTIF(G10,'DANH MỤC'!$B$2:$B$17))+SUMPRODUCT(COUNTIF(I10,'DANH MỤC'!$B$2:$B$17))&gt;=1,1,0)</f>
        <v>1</v>
      </c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 ht="33.0" customHeight="1">
      <c r="A11" s="12">
        <v>9.0</v>
      </c>
      <c r="B11" s="95" t="s">
        <v>71</v>
      </c>
      <c r="C11" s="24" t="s">
        <v>208</v>
      </c>
      <c r="D11" s="15" t="s">
        <v>22</v>
      </c>
      <c r="E11" s="34" t="s">
        <v>60</v>
      </c>
      <c r="F11" s="14"/>
      <c r="G11" s="13"/>
      <c r="H11" s="14"/>
      <c r="I11" s="13"/>
      <c r="J11" s="4"/>
      <c r="K11" s="16" t="s">
        <v>59</v>
      </c>
      <c r="L11" s="13">
        <f t="shared" si="1"/>
        <v>0</v>
      </c>
      <c r="M11" s="17">
        <f t="shared" si="2"/>
        <v>0</v>
      </c>
      <c r="N11" s="18">
        <f t="array" ref="N11">IF(SUMPRODUCT(COUNTIF(E11,'DANH MỤC'!$B$2:$B$17))+SUMPRODUCT(COUNTIF(G11,'DANH MỤC'!$B$2:$B$17))+SUMPRODUCT(COUNTIF(I11,'DANH MỤC'!$B$2:$B$17))&gt;=1,1,0)</f>
        <v>1</v>
      </c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 ht="33.0" customHeight="1">
      <c r="A12" s="19">
        <v>10.0</v>
      </c>
      <c r="B12" s="20" t="s">
        <v>74</v>
      </c>
      <c r="C12" s="24" t="s">
        <v>208</v>
      </c>
      <c r="D12" s="15" t="s">
        <v>22</v>
      </c>
      <c r="E12" s="34" t="s">
        <v>60</v>
      </c>
      <c r="F12" s="14"/>
      <c r="G12" s="20"/>
      <c r="H12" s="14"/>
      <c r="I12" s="20"/>
      <c r="J12" s="4"/>
      <c r="K12" s="22" t="s">
        <v>60</v>
      </c>
      <c r="L12" s="20">
        <f t="shared" si="1"/>
        <v>6</v>
      </c>
      <c r="M12" s="23">
        <f t="shared" si="2"/>
        <v>0.2857142857</v>
      </c>
      <c r="N12" s="18">
        <f t="array" ref="N12">IF(SUMPRODUCT(COUNTIF(E12,'DANH MỤC'!$B$2:$B$17))+SUMPRODUCT(COUNTIF(G12,'DANH MỤC'!$B$2:$B$17))+SUMPRODUCT(COUNTIF(I12,'DANH MỤC'!$B$2:$B$17))&gt;=1,1,0)</f>
        <v>1</v>
      </c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 ht="33.0" customHeight="1">
      <c r="A13" s="12">
        <v>11.0</v>
      </c>
      <c r="B13" s="95" t="s">
        <v>76</v>
      </c>
      <c r="C13" s="24" t="s">
        <v>208</v>
      </c>
      <c r="D13" s="15" t="s">
        <v>22</v>
      </c>
      <c r="E13" s="34" t="s">
        <v>60</v>
      </c>
      <c r="F13" s="14"/>
      <c r="G13" s="13"/>
      <c r="H13" s="14"/>
      <c r="I13" s="13"/>
      <c r="J13" s="4"/>
      <c r="K13" s="16" t="s">
        <v>61</v>
      </c>
      <c r="L13" s="13">
        <f t="shared" si="1"/>
        <v>0</v>
      </c>
      <c r="M13" s="17">
        <f t="shared" si="2"/>
        <v>0</v>
      </c>
      <c r="N13" s="18">
        <f t="array" ref="N13">IF(SUMPRODUCT(COUNTIF(E13,'DANH MỤC'!$B$2:$B$17))+SUMPRODUCT(COUNTIF(G13,'DANH MỤC'!$B$2:$B$17))+SUMPRODUCT(COUNTIF(I13,'DANH MỤC'!$B$2:$B$17))&gt;=1,1,0)</f>
        <v>1</v>
      </c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 ht="33.0" customHeight="1">
      <c r="A14" s="19">
        <v>12.0</v>
      </c>
      <c r="B14" s="98" t="s">
        <v>78</v>
      </c>
      <c r="C14" s="89" t="s">
        <v>180</v>
      </c>
      <c r="D14" s="15" t="s">
        <v>33</v>
      </c>
      <c r="E14" s="48" t="s">
        <v>25</v>
      </c>
      <c r="F14" s="14"/>
      <c r="G14" s="20"/>
      <c r="H14" s="14"/>
      <c r="I14" s="20"/>
      <c r="J14" s="4"/>
      <c r="K14" s="22" t="s">
        <v>62</v>
      </c>
      <c r="L14" s="20">
        <f t="shared" si="1"/>
        <v>0</v>
      </c>
      <c r="M14" s="23">
        <f t="shared" si="2"/>
        <v>0</v>
      </c>
      <c r="N14" s="18">
        <f t="array" ref="N14">IF(SUMPRODUCT(COUNTIF(E14,'DANH MỤC'!$B$2:$B$17))+SUMPRODUCT(COUNTIF(G14,'DANH MỤC'!$B$2:$B$17))+SUMPRODUCT(COUNTIF(I14,'DANH MỤC'!$B$2:$B$17))&gt;=1,1,0)</f>
        <v>1</v>
      </c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 ht="33.0" customHeight="1">
      <c r="A15" s="12">
        <v>13.0</v>
      </c>
      <c r="B15" s="13" t="s">
        <v>80</v>
      </c>
      <c r="C15" s="24"/>
      <c r="D15" s="15"/>
      <c r="E15" s="34"/>
      <c r="F15" s="14"/>
      <c r="G15" s="13"/>
      <c r="H15" s="14"/>
      <c r="I15" s="13"/>
      <c r="J15" s="4"/>
      <c r="K15" s="16" t="s">
        <v>63</v>
      </c>
      <c r="L15" s="13">
        <f t="shared" si="1"/>
        <v>0</v>
      </c>
      <c r="M15" s="17">
        <f t="shared" si="2"/>
        <v>0</v>
      </c>
      <c r="N15" s="18">
        <f t="array" ref="N15">IF(SUMPRODUCT(COUNTIF(E15,'DANH MỤC'!$B$2:$B$17))+SUMPRODUCT(COUNTIF(G15,'DANH MỤC'!$B$2:$B$17))+SUMPRODUCT(COUNTIF(I15,'DANH MỤC'!$B$2:$B$17))&gt;=1,1,0)</f>
        <v>0</v>
      </c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 ht="33.0" customHeight="1">
      <c r="A16" s="19">
        <v>14.0</v>
      </c>
      <c r="B16" s="94" t="s">
        <v>83</v>
      </c>
      <c r="C16" s="89" t="s">
        <v>194</v>
      </c>
      <c r="D16" s="15" t="s">
        <v>125</v>
      </c>
      <c r="E16" s="48" t="s">
        <v>25</v>
      </c>
      <c r="F16" s="14"/>
      <c r="G16" s="20"/>
      <c r="H16" s="14"/>
      <c r="I16" s="20"/>
      <c r="J16" s="4"/>
      <c r="K16" s="22" t="s">
        <v>30</v>
      </c>
      <c r="L16" s="20">
        <f t="shared" si="1"/>
        <v>0</v>
      </c>
      <c r="M16" s="23">
        <f t="shared" si="2"/>
        <v>0</v>
      </c>
      <c r="N16" s="18">
        <f t="array" ref="N16">IF(SUMPRODUCT(COUNTIF(E16,'DANH MỤC'!$B$2:$B$17))+SUMPRODUCT(COUNTIF(G16,'DANH MỤC'!$B$2:$B$17))+SUMPRODUCT(COUNTIF(I16,'DANH MỤC'!$B$2:$B$17))&gt;=1,1,0)</f>
        <v>1</v>
      </c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 ht="33.0" customHeight="1">
      <c r="A17" s="12">
        <v>15.0</v>
      </c>
      <c r="B17" s="13" t="s">
        <v>85</v>
      </c>
      <c r="C17" s="24" t="s">
        <v>20</v>
      </c>
      <c r="D17" s="15" t="s">
        <v>193</v>
      </c>
      <c r="E17" s="34" t="s">
        <v>23</v>
      </c>
      <c r="F17" s="14"/>
      <c r="G17" s="13"/>
      <c r="H17" s="14"/>
      <c r="I17" s="13"/>
      <c r="J17" s="4"/>
      <c r="K17" s="16" t="s">
        <v>64</v>
      </c>
      <c r="L17" s="13">
        <f t="shared" si="1"/>
        <v>0</v>
      </c>
      <c r="M17" s="17">
        <f t="shared" si="2"/>
        <v>0</v>
      </c>
      <c r="N17" s="18">
        <f t="array" ref="N17">IF(SUMPRODUCT(COUNTIF(E17,'DANH MỤC'!$B$2:$B$17))+SUMPRODUCT(COUNTIF(G17,'DANH MỤC'!$B$2:$B$17))+SUMPRODUCT(COUNTIF(I17,'DANH MỤC'!$B$2:$B$17))&gt;=1,1,0)</f>
        <v>1</v>
      </c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 ht="33.0" customHeight="1">
      <c r="A18" s="47" t="s">
        <v>215</v>
      </c>
      <c r="B18" s="2"/>
      <c r="C18" s="2"/>
      <c r="D18" s="2"/>
      <c r="E18" s="2"/>
      <c r="F18" s="2"/>
      <c r="G18" s="2"/>
      <c r="H18" s="2"/>
      <c r="I18" s="3"/>
      <c r="J18" s="4"/>
      <c r="K18" s="22" t="s">
        <v>24</v>
      </c>
      <c r="L18" s="20">
        <f t="shared" si="1"/>
        <v>0</v>
      </c>
      <c r="M18" s="23">
        <f t="shared" si="2"/>
        <v>0</v>
      </c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 ht="33.0" customHeight="1">
      <c r="A19" s="12">
        <v>1.0</v>
      </c>
      <c r="B19" s="95" t="s">
        <v>87</v>
      </c>
      <c r="C19" s="24" t="s">
        <v>216</v>
      </c>
      <c r="D19" s="15" t="s">
        <v>38</v>
      </c>
      <c r="E19" s="48" t="s">
        <v>25</v>
      </c>
      <c r="F19" s="14"/>
      <c r="G19" s="13"/>
      <c r="H19" s="14"/>
      <c r="I19" s="13"/>
      <c r="J19" s="4"/>
      <c r="K19" s="16" t="s">
        <v>89</v>
      </c>
      <c r="L19" s="13">
        <f t="shared" si="1"/>
        <v>0</v>
      </c>
      <c r="M19" s="17">
        <f t="shared" si="2"/>
        <v>0</v>
      </c>
      <c r="N19" s="18">
        <f t="array" ref="N19">IF(SUMPRODUCT(COUNTIF(E19,'DANH MỤC'!$B$2:$B$17))+SUMPRODUCT(COUNTIF(G19,'DANH MỤC'!$B$2:$B$17))+SUMPRODUCT(COUNTIF(I19,'DANH MỤC'!$B$2:$B$17))&gt;=1,1,0)</f>
        <v>1</v>
      </c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 ht="33.0" customHeight="1">
      <c r="A20" s="19">
        <v>2.0</v>
      </c>
      <c r="B20" s="95" t="s">
        <v>94</v>
      </c>
      <c r="C20" s="24" t="s">
        <v>208</v>
      </c>
      <c r="D20" s="15" t="s">
        <v>22</v>
      </c>
      <c r="E20" s="34" t="s">
        <v>60</v>
      </c>
      <c r="F20" s="14"/>
      <c r="G20" s="20"/>
      <c r="H20" s="14"/>
      <c r="I20" s="20"/>
      <c r="J20" s="4"/>
      <c r="K20" s="4"/>
      <c r="L20" s="4"/>
      <c r="M20" s="4"/>
      <c r="N20" s="18">
        <f t="array" ref="N20">IF(SUMPRODUCT(COUNTIF(E20,'DANH MỤC'!$B$2:$B$17))+SUMPRODUCT(COUNTIF(G20,'DANH MỤC'!$B$2:$B$17))+SUMPRODUCT(COUNTIF(I20,'DANH MỤC'!$B$2:$B$17))&gt;=1,1,0)</f>
        <v>1</v>
      </c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 ht="33.0" customHeight="1">
      <c r="A21" s="12">
        <v>3.0</v>
      </c>
      <c r="B21" s="13" t="s">
        <v>95</v>
      </c>
      <c r="C21" s="24"/>
      <c r="D21" s="15"/>
      <c r="E21" s="34" t="s">
        <v>40</v>
      </c>
      <c r="F21" s="14"/>
      <c r="G21" s="13"/>
      <c r="H21" s="14"/>
      <c r="I21" s="13"/>
      <c r="J21" s="4"/>
      <c r="K21" s="49" t="s">
        <v>96</v>
      </c>
      <c r="L21" s="2"/>
      <c r="M21" s="26"/>
      <c r="N21" s="18">
        <f t="array" ref="N21">IF(SUMPRODUCT(COUNTIF(E21,'DANH MỤC'!$B$2:$B$17))+SUMPRODUCT(COUNTIF(G21,'DANH MỤC'!$B$2:$B$17))+SUMPRODUCT(COUNTIF(I21,'DANH MỤC'!$B$2:$B$17))&gt;=1,1,0)</f>
        <v>0</v>
      </c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 ht="33.0" customHeight="1">
      <c r="A22" s="19">
        <v>4.0</v>
      </c>
      <c r="B22" s="20" t="s">
        <v>97</v>
      </c>
      <c r="C22" s="21" t="s">
        <v>50</v>
      </c>
      <c r="D22" s="15" t="s">
        <v>38</v>
      </c>
      <c r="E22" s="48" t="s">
        <v>25</v>
      </c>
      <c r="F22" s="14"/>
      <c r="G22" s="20"/>
      <c r="H22" s="14"/>
      <c r="I22" s="20"/>
      <c r="J22" s="4"/>
      <c r="K22" s="50">
        <f>SUM(L3:L18)</f>
        <v>21</v>
      </c>
      <c r="L22" s="51"/>
      <c r="M22" s="52"/>
      <c r="N22" s="18">
        <f t="array" ref="N22">IF(SUMPRODUCT(COUNTIF(E22,'DANH MỤC'!$B$2:$B$17))+SUMPRODUCT(COUNTIF(G22,'DANH MỤC'!$B$2:$B$17))+SUMPRODUCT(COUNTIF(I22,'DANH MỤC'!$B$2:$B$17))&gt;=1,1,0)</f>
        <v>1</v>
      </c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 ht="33.0" customHeight="1">
      <c r="A23" s="12">
        <v>5.0</v>
      </c>
      <c r="B23" s="95" t="s">
        <v>98</v>
      </c>
      <c r="C23" s="21" t="s">
        <v>109</v>
      </c>
      <c r="D23" s="15" t="s">
        <v>38</v>
      </c>
      <c r="E23" s="48" t="s">
        <v>25</v>
      </c>
      <c r="F23" s="14"/>
      <c r="G23" s="13"/>
      <c r="H23" s="14"/>
      <c r="I23" s="13"/>
      <c r="J23" s="4"/>
      <c r="K23" s="53"/>
      <c r="L23" s="54"/>
      <c r="M23" s="55"/>
      <c r="N23" s="18">
        <f t="array" ref="N23">IF(SUMPRODUCT(COUNTIF(E23,'DANH MỤC'!$B$2:$B$17))+SUMPRODUCT(COUNTIF(G23,'DANH MỤC'!$B$2:$B$17))+SUMPRODUCT(COUNTIF(I23,'DANH MỤC'!$B$2:$B$17))&gt;=1,1,0)</f>
        <v>1</v>
      </c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 ht="33.0" customHeight="1">
      <c r="A24" s="19">
        <v>6.0</v>
      </c>
      <c r="B24" s="95" t="s">
        <v>101</v>
      </c>
      <c r="C24" s="21" t="s">
        <v>218</v>
      </c>
      <c r="D24" s="15" t="s">
        <v>22</v>
      </c>
      <c r="E24" s="48" t="s">
        <v>25</v>
      </c>
      <c r="F24" s="14"/>
      <c r="G24" s="20"/>
      <c r="H24" s="14"/>
      <c r="I24" s="20"/>
      <c r="J24" s="4"/>
      <c r="K24" s="9" t="s">
        <v>102</v>
      </c>
      <c r="L24" s="9" t="s">
        <v>103</v>
      </c>
      <c r="M24" s="56" t="s">
        <v>17</v>
      </c>
      <c r="N24" s="18">
        <f t="array" ref="N24">IF(SUMPRODUCT(COUNTIF(E24,'DANH MỤC'!$B$2:$B$17))+SUMPRODUCT(COUNTIF(G24,'DANH MỤC'!$B$2:$B$17))+SUMPRODUCT(COUNTIF(I24,'DANH MỤC'!$B$2:$B$17))&gt;=1,1,0)</f>
        <v>1</v>
      </c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 ht="33.0" customHeight="1">
      <c r="A25" s="12">
        <v>7.0</v>
      </c>
      <c r="B25" s="13" t="s">
        <v>105</v>
      </c>
      <c r="C25" s="21"/>
      <c r="D25" s="15"/>
      <c r="E25" s="48" t="s">
        <v>40</v>
      </c>
      <c r="F25" s="14"/>
      <c r="G25" s="13"/>
      <c r="H25" s="14"/>
      <c r="I25" s="13"/>
      <c r="J25" s="4"/>
      <c r="K25" s="57" t="s">
        <v>26</v>
      </c>
      <c r="L25" s="13">
        <f t="shared" ref="L25:L28" si="3">COUNTIF($E$3:$E$17,K25)+COUNTIF($G$3:$G$17,K25)+COUNTIF($I$3:$I$17,K25)+COUNTIF($E$19:$E$29,K25)+COUNTIF($G$19:$G$29,K25)+COUNTIF($I$19:$I$29,K25)</f>
        <v>0</v>
      </c>
      <c r="M25" s="58">
        <f t="shared" ref="M25:M29" si="4">IF(SUM($L$25:$L$29)=0,0,L25/SUM($L$25:$L$29))</f>
        <v>0</v>
      </c>
      <c r="N25" s="18">
        <f t="array" ref="N25">IF(SUMPRODUCT(COUNTIF(E25,'DANH MỤC'!$B$2:$B$17))+SUMPRODUCT(COUNTIF(G25,'DANH MỤC'!$B$2:$B$17))+SUMPRODUCT(COUNTIF(I25,'DANH MỤC'!$B$2:$B$17))&gt;=1,1,0)</f>
        <v>0</v>
      </c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 ht="33.0" customHeight="1">
      <c r="A26" s="19">
        <v>8.0</v>
      </c>
      <c r="B26" s="95" t="s">
        <v>106</v>
      </c>
      <c r="C26" s="21" t="s">
        <v>50</v>
      </c>
      <c r="D26" s="15" t="s">
        <v>38</v>
      </c>
      <c r="E26" s="48" t="s">
        <v>25</v>
      </c>
      <c r="F26" s="14"/>
      <c r="G26" s="20"/>
      <c r="H26" s="14"/>
      <c r="I26" s="20"/>
      <c r="J26" s="4"/>
      <c r="K26" s="59" t="s">
        <v>34</v>
      </c>
      <c r="L26" s="13">
        <f t="shared" si="3"/>
        <v>0</v>
      </c>
      <c r="M26" s="58">
        <f t="shared" si="4"/>
        <v>0</v>
      </c>
      <c r="N26" s="18">
        <f t="array" ref="N26">IF(SUMPRODUCT(COUNTIF(E26,'DANH MỤC'!$B$2:$B$17))+SUMPRODUCT(COUNTIF(G26,'DANH MỤC'!$B$2:$B$17))+SUMPRODUCT(COUNTIF(I26,'DANH MỤC'!$B$2:$B$17))&gt;=1,1,0)</f>
        <v>1</v>
      </c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 ht="33.0" customHeight="1">
      <c r="A27" s="12">
        <v>9.0</v>
      </c>
      <c r="B27" s="13" t="s">
        <v>107</v>
      </c>
      <c r="C27" s="24" t="s">
        <v>219</v>
      </c>
      <c r="D27" s="15" t="s">
        <v>38</v>
      </c>
      <c r="E27" s="34" t="s">
        <v>25</v>
      </c>
      <c r="F27" s="14"/>
      <c r="G27" s="13"/>
      <c r="H27" s="14"/>
      <c r="I27" s="13"/>
      <c r="J27" s="4"/>
      <c r="K27" s="60" t="s">
        <v>40</v>
      </c>
      <c r="L27" s="13">
        <f t="shared" si="3"/>
        <v>3</v>
      </c>
      <c r="M27" s="58">
        <f t="shared" si="4"/>
        <v>0.125</v>
      </c>
      <c r="N27" s="18">
        <f t="array" ref="N27">IF(SUMPRODUCT(COUNTIF(E27,'DANH MỤC'!$B$2:$B$17))+SUMPRODUCT(COUNTIF(G27,'DANH MỤC'!$B$2:$B$17))+SUMPRODUCT(COUNTIF(I27,'DANH MỤC'!$B$2:$B$17))&gt;=1,1,0)</f>
        <v>1</v>
      </c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 ht="33.0" customHeight="1">
      <c r="A28" s="19">
        <v>10.0</v>
      </c>
      <c r="B28" s="20" t="s">
        <v>108</v>
      </c>
      <c r="C28" s="21"/>
      <c r="D28" s="15"/>
      <c r="E28" s="48" t="s">
        <v>40</v>
      </c>
      <c r="F28" s="14"/>
      <c r="G28" s="20"/>
      <c r="H28" s="14"/>
      <c r="I28" s="20"/>
      <c r="J28" s="4"/>
      <c r="K28" s="61" t="s">
        <v>43</v>
      </c>
      <c r="L28" s="13">
        <f t="shared" si="3"/>
        <v>0</v>
      </c>
      <c r="M28" s="58">
        <f t="shared" si="4"/>
        <v>0</v>
      </c>
      <c r="N28" s="18">
        <f t="array" ref="N28">IF(SUMPRODUCT(COUNTIF(E28,'DANH MỤC'!$B$2:$B$17))+SUMPRODUCT(COUNTIF(G28,'DANH MỤC'!$B$2:$B$17))+SUMPRODUCT(COUNTIF(I28,'DANH MỤC'!$B$2:$B$17))&gt;=1,1,0)</f>
        <v>0</v>
      </c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 ht="33.0" customHeight="1">
      <c r="A29" s="12"/>
      <c r="B29" s="13"/>
      <c r="C29" s="89"/>
      <c r="D29" s="102"/>
      <c r="E29" s="103"/>
      <c r="F29" s="10"/>
      <c r="G29" s="13"/>
      <c r="H29" s="10"/>
      <c r="I29" s="13"/>
      <c r="J29" s="4"/>
      <c r="K29" s="62" t="s">
        <v>18</v>
      </c>
      <c r="L29" s="90">
        <f>P2</f>
        <v>21</v>
      </c>
      <c r="M29" s="91">
        <f t="shared" si="4"/>
        <v>0.875</v>
      </c>
      <c r="N29" s="18">
        <f t="array" ref="N29">IF(SUMPRODUCT(COUNTIF(E29,'DANH MỤC'!$B$2:$B$17))+SUMPRODUCT(COUNTIF(G29,'DANH MỤC'!$B$2:$B$17))+SUMPRODUCT(COUNTIF(I29,'DANH MỤC'!$B$2:$B$17))&gt;=1,1,0)</f>
        <v>0</v>
      </c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 ht="33.0" customHeight="1">
      <c r="A30" s="4"/>
      <c r="B30" s="4"/>
      <c r="C30" s="4"/>
      <c r="D30" s="4"/>
      <c r="E30" s="4"/>
      <c r="F30" s="4"/>
      <c r="G30" s="4"/>
      <c r="H30" s="4"/>
      <c r="I30" s="4"/>
      <c r="J30" s="4"/>
      <c r="K30" s="65" t="s">
        <v>110</v>
      </c>
      <c r="L30" s="92">
        <f>MAX(0,COUNTA($B$3:$B$29)-SUM($L$25:$L$29))</f>
        <v>1</v>
      </c>
      <c r="M30" s="93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 ht="33.0" customHeight="1">
      <c r="A31" s="68" t="s">
        <v>111</v>
      </c>
      <c r="B31" s="2"/>
      <c r="C31" s="2"/>
      <c r="D31" s="2"/>
      <c r="E31" s="2"/>
      <c r="F31" s="2"/>
      <c r="G31" s="2"/>
      <c r="H31" s="2"/>
      <c r="I31" s="3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 ht="33.0" customHeight="1">
      <c r="A32" s="9" t="s">
        <v>6</v>
      </c>
      <c r="B32" s="9" t="s">
        <v>7</v>
      </c>
      <c r="C32" s="9" t="s">
        <v>8</v>
      </c>
      <c r="D32" s="9" t="s">
        <v>112</v>
      </c>
      <c r="E32" s="9" t="s">
        <v>15</v>
      </c>
      <c r="F32" s="9" t="s">
        <v>113</v>
      </c>
      <c r="G32" s="69" t="s">
        <v>114</v>
      </c>
      <c r="H32" s="2"/>
      <c r="I32" s="26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 ht="33.0" customHeight="1">
      <c r="A33" s="12">
        <v>1.0</v>
      </c>
      <c r="B33" s="34" t="s">
        <v>19</v>
      </c>
      <c r="C33" s="24" t="s">
        <v>149</v>
      </c>
      <c r="D33" s="82" t="s">
        <v>38</v>
      </c>
      <c r="E33" s="74" t="s">
        <v>25</v>
      </c>
      <c r="F33" s="34">
        <v>2.0</v>
      </c>
      <c r="G33" s="70"/>
      <c r="H33" s="70"/>
      <c r="I33" s="70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 ht="33.0" customHeight="1">
      <c r="A34" s="71">
        <v>2.0</v>
      </c>
      <c r="B34" s="74" t="s">
        <v>41</v>
      </c>
      <c r="C34" s="99" t="s">
        <v>149</v>
      </c>
      <c r="D34" s="100" t="s">
        <v>38</v>
      </c>
      <c r="E34" s="74" t="s">
        <v>25</v>
      </c>
      <c r="F34" s="74">
        <v>2.0</v>
      </c>
      <c r="G34" s="75"/>
      <c r="H34" s="75"/>
      <c r="I34" s="75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 ht="33.0" customHeight="1">
      <c r="A35" s="12">
        <v>3.0</v>
      </c>
      <c r="B35" s="34" t="s">
        <v>80</v>
      </c>
      <c r="C35" s="24" t="s">
        <v>149</v>
      </c>
      <c r="D35" s="82" t="s">
        <v>38</v>
      </c>
      <c r="E35" s="74" t="s">
        <v>25</v>
      </c>
      <c r="F35" s="34">
        <v>2.0</v>
      </c>
      <c r="G35" s="70"/>
      <c r="H35" s="70"/>
      <c r="I35" s="70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 ht="33.0" customHeight="1">
      <c r="A36" s="71">
        <v>4.0</v>
      </c>
      <c r="B36" s="74" t="s">
        <v>85</v>
      </c>
      <c r="C36" s="99" t="s">
        <v>149</v>
      </c>
      <c r="D36" s="100" t="s">
        <v>38</v>
      </c>
      <c r="E36" s="74" t="s">
        <v>25</v>
      </c>
      <c r="F36" s="74">
        <v>2.0</v>
      </c>
      <c r="G36" s="75"/>
      <c r="H36" s="75"/>
      <c r="I36" s="75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 ht="33.0" customHeight="1">
      <c r="A37" s="12">
        <v>5.0</v>
      </c>
      <c r="B37" s="34" t="s">
        <v>74</v>
      </c>
      <c r="C37" s="24" t="s">
        <v>149</v>
      </c>
      <c r="D37" s="82" t="s">
        <v>38</v>
      </c>
      <c r="E37" s="34" t="s">
        <v>25</v>
      </c>
      <c r="F37" s="34">
        <v>2.0</v>
      </c>
      <c r="G37" s="70"/>
      <c r="H37" s="70"/>
      <c r="I37" s="70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 ht="33.0" customHeight="1">
      <c r="A38" s="71">
        <v>6.0</v>
      </c>
      <c r="B38" s="72"/>
      <c r="C38" s="71"/>
      <c r="D38" s="73"/>
      <c r="E38" s="72"/>
      <c r="F38" s="72"/>
      <c r="G38" s="75"/>
      <c r="H38" s="75"/>
      <c r="I38" s="75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 ht="33.0" customHeight="1">
      <c r="A39" s="12">
        <v>7.0</v>
      </c>
      <c r="B39" s="13"/>
      <c r="C39" s="12"/>
      <c r="D39" s="10"/>
      <c r="E39" s="13"/>
      <c r="F39" s="13"/>
      <c r="G39" s="70"/>
      <c r="H39" s="70"/>
      <c r="I39" s="70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 ht="33.0" customHeight="1">
      <c r="A40" s="71">
        <v>8.0</v>
      </c>
      <c r="B40" s="72"/>
      <c r="C40" s="71"/>
      <c r="D40" s="73"/>
      <c r="E40" s="72"/>
      <c r="F40" s="72"/>
      <c r="G40" s="75"/>
      <c r="H40" s="75"/>
      <c r="I40" s="75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 ht="33.0" customHeight="1">
      <c r="A41" s="76" t="s">
        <v>116</v>
      </c>
      <c r="B41" s="2"/>
      <c r="C41" s="2"/>
      <c r="D41" s="2"/>
      <c r="E41" s="3"/>
      <c r="F41" s="77">
        <f>SUM(F33:F40)</f>
        <v>10</v>
      </c>
      <c r="G41" s="78"/>
      <c r="H41" s="78"/>
      <c r="I41" s="78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 ht="33.0" customHeight="1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 ht="15.75" customHeight="1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 ht="15.75" customHeight="1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 ht="15.75" customHeight="1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 ht="15.75" customHeight="1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 ht="15.75" customHeight="1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 ht="15.75" customHeight="1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 ht="15.75" customHeight="1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 ht="15.75" customHeight="1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 ht="15.75" customHeight="1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 ht="15.75" customHeight="1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 ht="15.75" customHeight="1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 ht="15.75" customHeight="1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 ht="15.75" customHeight="1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 ht="15.75" customHeight="1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 ht="15.75" customHeight="1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 ht="15.75" customHeight="1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 ht="15.75" customHeight="1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 ht="15.75" customHeight="1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 ht="15.75" customHeight="1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 ht="15.75" customHeight="1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 ht="15.75" customHeight="1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 ht="15.75" customHeight="1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 ht="15.75" customHeight="1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 ht="15.75" customHeight="1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 ht="15.75" customHeight="1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 ht="15.75" customHeight="1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 ht="15.75" customHeight="1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 ht="15.75" customHeight="1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 ht="15.75" customHeight="1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 ht="15.75" customHeight="1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 ht="15.75" customHeight="1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 ht="15.75" customHeight="1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 ht="15.75" customHeight="1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 ht="15.75" customHeight="1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 ht="15.75" customHeight="1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 ht="15.75" customHeight="1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 ht="15.75" customHeight="1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 ht="15.75" customHeight="1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 ht="15.75" customHeight="1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 ht="15.75" customHeight="1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 ht="15.75" customHeight="1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 ht="15.75" customHeight="1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 ht="15.75" customHeight="1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 ht="15.75" customHeight="1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 ht="15.75" customHeight="1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 ht="15.75" customHeight="1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 ht="15.75" customHeight="1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 ht="15.75" customHeight="1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 ht="15.75" customHeight="1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 ht="15.75" customHeight="1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 ht="15.75" customHeight="1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 ht="15.75" customHeight="1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 ht="15.75" customHeight="1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 ht="15.75" customHeight="1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 ht="15.75" customHeight="1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 ht="15.75" customHeight="1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 ht="15.75" customHeight="1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 ht="15.75" customHeight="1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 ht="15.75" customHeight="1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 ht="15.75" customHeight="1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 ht="15.75" customHeight="1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 ht="15.75" customHeight="1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 ht="15.75" customHeight="1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 ht="15.75" customHeight="1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 ht="15.75" customHeight="1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 ht="15.75" customHeight="1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 ht="15.75" customHeight="1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 ht="15.75" customHeight="1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 ht="15.75" customHeight="1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 ht="15.75" customHeight="1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 ht="15.75" customHeight="1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 ht="15.75" customHeight="1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 ht="15.75" customHeight="1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 ht="15.75" customHeight="1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 ht="15.75" customHeight="1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 ht="15.75" customHeight="1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 ht="15.75" customHeight="1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 ht="15.75" customHeight="1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 ht="15.75" customHeight="1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 ht="15.75" customHeight="1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 ht="15.75" customHeight="1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 ht="15.75" customHeight="1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 ht="15.75" customHeight="1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 ht="15.75" customHeight="1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 ht="15.75" customHeight="1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 ht="15.75" customHeight="1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 ht="15.75" customHeight="1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 ht="15.75" customHeight="1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 ht="15.75" customHeight="1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 ht="15.75" customHeight="1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 ht="15.75" customHeight="1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 ht="15.75" customHeight="1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 ht="15.75" customHeight="1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 ht="15.75" customHeight="1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 ht="15.75" customHeight="1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 ht="15.75" customHeight="1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 ht="15.75" customHeight="1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 ht="15.75" customHeight="1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 ht="15.75" customHeight="1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 ht="15.75" customHeight="1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 ht="15.75" customHeight="1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 ht="15.75" customHeight="1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 ht="15.75" customHeight="1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 ht="15.75" customHeight="1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 ht="15.75" customHeight="1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 ht="15.75" customHeight="1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 ht="15.75" customHeight="1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 ht="15.75" customHeight="1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 ht="15.75" customHeight="1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 ht="15.75" customHeight="1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 ht="15.75" customHeight="1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 ht="15.75" customHeight="1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 ht="15.75" customHeight="1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 ht="15.75" customHeight="1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 ht="15.75" customHeight="1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 ht="15.75" customHeight="1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 ht="15.75" customHeight="1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 ht="15.75" customHeight="1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 ht="15.75" customHeight="1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 ht="15.75" customHeight="1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 ht="15.75" customHeight="1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 ht="15.75" customHeight="1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 ht="15.75" customHeight="1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 ht="15.75" customHeight="1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 ht="15.75" customHeight="1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 ht="15.75" customHeight="1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 ht="15.75" customHeight="1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 ht="15.75" customHeight="1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 ht="15.75" customHeight="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 ht="15.75" customHeight="1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 ht="15.75" customHeight="1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 ht="15.75" customHeight="1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 ht="15.75" customHeight="1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 ht="15.75" customHeight="1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 ht="15.75" customHeight="1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 ht="15.75" customHeight="1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 ht="15.75" customHeight="1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 ht="15.75" customHeight="1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 ht="15.75" customHeight="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 ht="15.75" customHeight="1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 ht="15.75" customHeight="1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 ht="15.75" customHeight="1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 ht="15.75" customHeight="1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 ht="15.75" customHeight="1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 ht="15.75" customHeight="1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 ht="15.75" customHeight="1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 ht="15.75" customHeight="1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 ht="15.75" customHeight="1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 ht="15.75" customHeight="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 ht="15.75" customHeight="1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 ht="15.75" customHeight="1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 ht="15.75" customHeight="1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 ht="15.75" customHeight="1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 ht="15.75" customHeight="1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 ht="15.75" customHeight="1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 ht="15.75" customHeight="1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 ht="15.75" customHeight="1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 ht="15.75" customHeight="1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 ht="15.75" customHeight="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 ht="15.75" customHeight="1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 ht="15.75" customHeight="1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 ht="15.75" customHeight="1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 ht="15.75" customHeight="1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 ht="15.75" customHeight="1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 ht="15.75" customHeight="1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 ht="15.75" customHeight="1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 ht="15.75" customHeight="1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 ht="15.75" customHeight="1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 ht="15.75" customHeight="1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 ht="15.75" customHeight="1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 ht="15.75" customHeight="1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 ht="15.75" customHeight="1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 ht="15.75" customHeight="1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 ht="15.75" customHeight="1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 ht="15.75" customHeight="1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 ht="15.75" customHeight="1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 ht="15.75" customHeight="1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 ht="15.75" customHeight="1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 ht="15.75" customHeight="1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 ht="15.75" customHeight="1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 ht="15.75" customHeight="1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 ht="15.75" customHeight="1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 ht="15.75" customHeight="1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 ht="15.75" customHeight="1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 ht="15.75" customHeight="1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 ht="15.75" customHeight="1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 ht="15.75" customHeight="1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 ht="15.75" customHeight="1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 ht="15.75" customHeight="1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 ht="15.75" customHeight="1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 ht="15.75" customHeight="1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 ht="15.75" customHeight="1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 ht="15.75" customHeight="1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 ht="15.75" customHeight="1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 ht="15.75" customHeight="1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 ht="15.75" customHeight="1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 ht="15.75" customHeight="1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 ht="15.75" customHeight="1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 ht="15.75" customHeight="1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 ht="15.75" customHeight="1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 ht="15.75" customHeight="1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 ht="15.75" customHeight="1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 ht="15.75" customHeight="1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 ht="15.75" customHeight="1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r="247" ht="15.75" customHeight="1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r="248" ht="15.75" customHeight="1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</row>
    <row r="249" ht="15.75" customHeight="1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 ht="15.75" customHeight="1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</row>
    <row r="251" ht="15.75" customHeight="1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</row>
    <row r="252" ht="15.75" customHeight="1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 ht="15.75" customHeight="1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</row>
    <row r="254" ht="15.75" customHeight="1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</row>
    <row r="255" ht="15.75" customHeight="1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</row>
    <row r="256" ht="15.75" customHeight="1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</row>
    <row r="257" ht="15.75" customHeight="1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</row>
    <row r="258" ht="15.75" customHeight="1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</row>
    <row r="259" ht="15.75" customHeight="1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</row>
    <row r="260" ht="15.75" customHeight="1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</row>
    <row r="261" ht="15.75" customHeight="1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</row>
    <row r="262" ht="15.75" customHeight="1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</row>
    <row r="263" ht="15.75" customHeight="1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</row>
    <row r="264" ht="15.75" customHeight="1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</row>
    <row r="265" ht="15.75" customHeight="1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</row>
    <row r="266" ht="15.75" customHeight="1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</row>
    <row r="267" ht="15.75" customHeight="1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</row>
    <row r="268" ht="15.75" customHeight="1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</row>
    <row r="269" ht="15.75" customHeight="1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</row>
    <row r="270" ht="15.75" customHeight="1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</row>
    <row r="271" ht="15.75" customHeight="1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</row>
    <row r="272" ht="15.75" customHeight="1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</row>
    <row r="273" ht="15.75" customHeight="1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</row>
    <row r="274" ht="15.75" customHeight="1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</row>
    <row r="275" ht="15.75" customHeight="1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</row>
    <row r="276" ht="15.75" customHeight="1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</row>
    <row r="277" ht="15.75" customHeight="1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</row>
    <row r="278" ht="15.75" customHeight="1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</row>
    <row r="279" ht="15.75" customHeight="1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</row>
    <row r="280" ht="15.75" customHeight="1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</row>
    <row r="281" ht="15.75" customHeight="1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</row>
    <row r="282" ht="15.75" customHeight="1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</row>
    <row r="283" ht="15.75" customHeight="1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</row>
    <row r="284" ht="15.75" customHeight="1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</row>
    <row r="285" ht="15.75" customHeight="1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</row>
    <row r="286" ht="15.75" customHeight="1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</row>
    <row r="287" ht="15.75" customHeight="1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</row>
    <row r="288" ht="15.75" customHeight="1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</row>
    <row r="289" ht="15.75" customHeight="1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</row>
    <row r="290" ht="15.75" customHeight="1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</row>
    <row r="291" ht="15.75" customHeight="1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</row>
    <row r="292" ht="15.75" customHeight="1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</row>
    <row r="293" ht="15.75" customHeight="1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</row>
    <row r="294" ht="15.75" customHeight="1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</row>
    <row r="295" ht="15.75" customHeight="1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</row>
    <row r="296" ht="15.75" customHeight="1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</row>
    <row r="297" ht="15.75" customHeight="1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</row>
    <row r="298" ht="15.75" customHeight="1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</row>
    <row r="299" ht="15.75" customHeight="1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</row>
    <row r="300" ht="15.75" customHeight="1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</row>
    <row r="301" ht="15.75" customHeight="1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</row>
    <row r="302" ht="15.75" customHeight="1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</row>
    <row r="303" ht="15.75" customHeight="1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</row>
    <row r="304" ht="15.75" customHeight="1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</row>
    <row r="305" ht="15.75" customHeight="1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</row>
    <row r="306" ht="15.75" customHeight="1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</row>
    <row r="307" ht="15.75" customHeight="1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</row>
    <row r="308" ht="15.75" customHeight="1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</row>
    <row r="309" ht="15.75" customHeight="1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</row>
    <row r="310" ht="15.75" customHeight="1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</row>
    <row r="311" ht="15.75" customHeight="1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</row>
    <row r="312" ht="15.75" customHeight="1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</row>
    <row r="313" ht="15.75" customHeight="1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</row>
    <row r="314" ht="15.75" customHeight="1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</row>
    <row r="315" ht="15.75" customHeight="1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</row>
    <row r="316" ht="15.75" customHeight="1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</row>
    <row r="317" ht="15.75" customHeight="1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</row>
    <row r="318" ht="15.75" customHeight="1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</row>
    <row r="319" ht="15.75" customHeight="1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</row>
    <row r="320" ht="15.75" customHeight="1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</row>
    <row r="321" ht="15.75" customHeight="1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</row>
    <row r="322" ht="15.75" customHeight="1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</row>
    <row r="323" ht="15.75" customHeight="1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</row>
    <row r="324" ht="15.75" customHeight="1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</row>
    <row r="325" ht="15.75" customHeight="1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</row>
    <row r="326" ht="15.75" customHeight="1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</row>
    <row r="327" ht="15.75" customHeight="1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</row>
    <row r="328" ht="15.75" customHeight="1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</row>
    <row r="329" ht="15.75" customHeight="1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</row>
    <row r="330" ht="15.75" customHeight="1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</row>
    <row r="331" ht="15.75" customHeight="1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</row>
    <row r="332" ht="15.75" customHeight="1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</row>
    <row r="333" ht="15.75" customHeight="1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</row>
    <row r="334" ht="15.75" customHeight="1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</row>
    <row r="335" ht="15.75" customHeight="1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</row>
    <row r="336" ht="15.75" customHeight="1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</row>
    <row r="337" ht="15.75" customHeight="1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</row>
    <row r="338" ht="15.75" customHeight="1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</row>
    <row r="339" ht="15.75" customHeight="1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</row>
    <row r="340" ht="15.75" customHeight="1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</row>
    <row r="341" ht="15.75" customHeight="1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</row>
    <row r="342" ht="15.75" customHeight="1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</row>
    <row r="343" ht="15.75" customHeight="1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</row>
    <row r="344" ht="15.75" customHeight="1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</row>
    <row r="345" ht="15.75" customHeight="1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</row>
    <row r="346" ht="15.75" customHeight="1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</row>
    <row r="347" ht="15.75" customHeight="1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</row>
    <row r="348" ht="15.75" customHeight="1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</row>
    <row r="349" ht="15.75" customHeight="1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</row>
    <row r="350" ht="15.75" customHeight="1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</row>
    <row r="351" ht="15.75" customHeight="1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</row>
    <row r="352" ht="15.75" customHeight="1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</row>
    <row r="353" ht="15.75" customHeight="1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</row>
    <row r="354" ht="15.75" customHeight="1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</row>
    <row r="355" ht="15.75" customHeight="1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</row>
    <row r="356" ht="15.75" customHeight="1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</row>
    <row r="357" ht="15.75" customHeight="1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</row>
    <row r="358" ht="15.75" customHeight="1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</row>
    <row r="359" ht="15.75" customHeight="1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</row>
    <row r="360" ht="15.75" customHeight="1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</row>
    <row r="361" ht="15.75" customHeight="1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</row>
    <row r="362" ht="15.75" customHeight="1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</row>
    <row r="363" ht="15.75" customHeight="1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</row>
    <row r="364" ht="15.75" customHeight="1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</row>
    <row r="365" ht="15.75" customHeight="1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</row>
    <row r="366" ht="15.75" customHeight="1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</row>
    <row r="367" ht="15.75" customHeight="1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</row>
    <row r="368" ht="15.75" customHeight="1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</row>
    <row r="369" ht="15.75" customHeight="1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</row>
    <row r="370" ht="15.75" customHeight="1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</row>
    <row r="371" ht="15.75" customHeight="1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</row>
    <row r="372" ht="15.75" customHeight="1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</row>
    <row r="373" ht="15.75" customHeight="1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</row>
    <row r="374" ht="15.75" customHeight="1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</row>
    <row r="375" ht="15.75" customHeight="1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</row>
    <row r="376" ht="15.75" customHeight="1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</row>
    <row r="377" ht="15.75" customHeight="1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</row>
    <row r="378" ht="15.75" customHeight="1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</row>
    <row r="379" ht="15.75" customHeight="1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</row>
    <row r="380" ht="15.75" customHeight="1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</row>
    <row r="381" ht="15.75" customHeight="1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</row>
    <row r="382" ht="15.75" customHeight="1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</row>
    <row r="383" ht="15.75" customHeight="1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</row>
    <row r="384" ht="15.75" customHeight="1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</row>
    <row r="385" ht="15.75" customHeight="1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</row>
    <row r="386" ht="15.75" customHeight="1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</row>
    <row r="387" ht="15.75" customHeight="1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</row>
    <row r="388" ht="15.75" customHeight="1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</row>
    <row r="389" ht="15.75" customHeight="1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</row>
    <row r="390" ht="15.75" customHeight="1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</row>
    <row r="391" ht="15.75" customHeight="1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</row>
    <row r="392" ht="15.75" customHeight="1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</row>
    <row r="393" ht="15.75" customHeight="1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</row>
    <row r="394" ht="15.75" customHeight="1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</row>
    <row r="395" ht="15.75" customHeight="1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</row>
    <row r="396" ht="15.75" customHeight="1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</row>
    <row r="397" ht="15.75" customHeight="1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</row>
    <row r="398" ht="15.75" customHeight="1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</row>
    <row r="399" ht="15.75" customHeight="1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</row>
    <row r="400" ht="15.75" customHeight="1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</row>
    <row r="401" ht="15.75" customHeight="1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</row>
    <row r="402" ht="15.75" customHeight="1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</row>
    <row r="403" ht="15.75" customHeight="1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</row>
    <row r="404" ht="15.75" customHeight="1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</row>
    <row r="405" ht="15.75" customHeight="1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</row>
    <row r="406" ht="15.75" customHeight="1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</row>
    <row r="407" ht="15.75" customHeight="1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</row>
    <row r="408" ht="15.75" customHeight="1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</row>
    <row r="409" ht="15.75" customHeight="1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</row>
    <row r="410" ht="15.75" customHeight="1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</row>
    <row r="411" ht="15.75" customHeight="1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</row>
    <row r="412" ht="15.75" customHeight="1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</row>
    <row r="413" ht="15.75" customHeight="1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</row>
    <row r="414" ht="15.75" customHeight="1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</row>
    <row r="415" ht="15.75" customHeight="1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</row>
    <row r="416" ht="15.75" customHeight="1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</row>
    <row r="417" ht="15.75" customHeight="1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</row>
    <row r="418" ht="15.75" customHeight="1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</row>
    <row r="419" ht="15.75" customHeight="1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</row>
    <row r="420" ht="15.75" customHeight="1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</row>
    <row r="421" ht="15.75" customHeight="1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</row>
    <row r="422" ht="15.75" customHeight="1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</row>
    <row r="423" ht="15.75" customHeight="1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</row>
    <row r="424" ht="15.75" customHeight="1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</row>
    <row r="425" ht="15.75" customHeight="1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</row>
    <row r="426" ht="15.75" customHeight="1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</row>
    <row r="427" ht="15.75" customHeight="1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</row>
    <row r="428" ht="15.75" customHeight="1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</row>
    <row r="429" ht="15.75" customHeight="1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</row>
    <row r="430" ht="15.75" customHeight="1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</row>
    <row r="431" ht="15.75" customHeight="1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</row>
    <row r="432" ht="15.75" customHeight="1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</row>
    <row r="433" ht="15.75" customHeight="1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</row>
    <row r="434" ht="15.75" customHeight="1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</row>
    <row r="435" ht="15.75" customHeight="1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</row>
    <row r="436" ht="15.75" customHeight="1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</row>
    <row r="437" ht="15.75" customHeight="1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</row>
    <row r="438" ht="15.75" customHeight="1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</row>
    <row r="439" ht="15.75" customHeight="1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</row>
    <row r="440" ht="15.75" customHeight="1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</row>
    <row r="441" ht="15.75" customHeight="1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</row>
    <row r="442" ht="15.75" customHeight="1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</row>
    <row r="443" ht="15.75" customHeight="1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</row>
    <row r="444" ht="15.75" customHeight="1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</row>
    <row r="445" ht="15.75" customHeight="1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</row>
    <row r="446" ht="15.75" customHeight="1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</row>
    <row r="447" ht="15.75" customHeight="1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</row>
    <row r="448" ht="15.75" customHeight="1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</row>
    <row r="449" ht="15.75" customHeight="1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</row>
    <row r="450" ht="15.75" customHeight="1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</row>
    <row r="451" ht="15.75" customHeight="1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</row>
    <row r="452" ht="15.75" customHeight="1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</row>
    <row r="453" ht="15.75" customHeight="1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</row>
    <row r="454" ht="15.75" customHeight="1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</row>
    <row r="455" ht="15.75" customHeight="1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</row>
    <row r="456" ht="15.75" customHeight="1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</row>
    <row r="457" ht="15.75" customHeight="1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</row>
    <row r="458" ht="15.75" customHeight="1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</row>
    <row r="459" ht="15.75" customHeight="1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</row>
    <row r="460" ht="15.75" customHeight="1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</row>
    <row r="461" ht="15.75" customHeight="1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</row>
    <row r="462" ht="15.75" customHeight="1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</row>
    <row r="463" ht="15.75" customHeight="1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</row>
    <row r="464" ht="15.75" customHeight="1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</row>
    <row r="465" ht="15.75" customHeight="1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</row>
    <row r="466" ht="15.75" customHeight="1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</row>
    <row r="467" ht="15.75" customHeight="1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</row>
    <row r="468" ht="15.75" customHeight="1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</row>
    <row r="469" ht="15.75" customHeight="1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</row>
    <row r="470" ht="15.75" customHeight="1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</row>
    <row r="471" ht="15.75" customHeight="1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</row>
    <row r="472" ht="15.75" customHeight="1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</row>
    <row r="473" ht="15.75" customHeight="1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</row>
    <row r="474" ht="15.75" customHeight="1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</row>
    <row r="475" ht="15.75" customHeight="1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</row>
    <row r="476" ht="15.75" customHeight="1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</row>
    <row r="477" ht="15.75" customHeight="1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</row>
    <row r="478" ht="15.75" customHeight="1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</row>
    <row r="479" ht="15.75" customHeight="1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</row>
    <row r="480" ht="15.75" customHeight="1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</row>
    <row r="481" ht="15.75" customHeight="1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</row>
    <row r="482" ht="15.75" customHeight="1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</row>
    <row r="483" ht="15.75" customHeight="1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</row>
    <row r="484" ht="15.75" customHeight="1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</row>
    <row r="485" ht="15.75" customHeight="1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</row>
    <row r="486" ht="15.75" customHeight="1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</row>
    <row r="487" ht="15.75" customHeight="1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</row>
    <row r="488" ht="15.75" customHeight="1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</row>
    <row r="489" ht="15.75" customHeight="1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</row>
    <row r="490" ht="15.75" customHeight="1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</row>
    <row r="491" ht="15.75" customHeight="1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</row>
    <row r="492" ht="15.75" customHeight="1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</row>
    <row r="493" ht="15.75" customHeight="1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</row>
    <row r="494" ht="15.75" customHeight="1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</row>
    <row r="495" ht="15.75" customHeight="1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</row>
    <row r="496" ht="15.75" customHeight="1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</row>
    <row r="497" ht="15.75" customHeight="1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</row>
    <row r="498" ht="15.75" customHeight="1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</row>
    <row r="499" ht="15.75" customHeight="1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</row>
    <row r="500" ht="15.75" customHeight="1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</row>
    <row r="501" ht="15.75" customHeight="1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</row>
    <row r="502" ht="15.75" customHeight="1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</row>
    <row r="503" ht="15.75" customHeight="1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</row>
    <row r="504" ht="15.75" customHeight="1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</row>
    <row r="505" ht="15.75" customHeight="1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</row>
    <row r="506" ht="15.75" customHeight="1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</row>
    <row r="507" ht="15.75" customHeight="1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</row>
    <row r="508" ht="15.75" customHeight="1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</row>
    <row r="509" ht="15.75" customHeight="1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</row>
    <row r="510" ht="15.75" customHeight="1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</row>
    <row r="511" ht="15.75" customHeight="1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</row>
    <row r="512" ht="15.75" customHeight="1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</row>
    <row r="513" ht="15.75" customHeight="1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</row>
    <row r="514" ht="15.75" customHeight="1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</row>
    <row r="515" ht="15.75" customHeight="1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</row>
    <row r="516" ht="15.75" customHeight="1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</row>
    <row r="517" ht="15.75" customHeight="1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</row>
    <row r="518" ht="15.75" customHeight="1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</row>
    <row r="519" ht="15.75" customHeight="1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</row>
    <row r="520" ht="15.75" customHeight="1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</row>
    <row r="521" ht="15.75" customHeight="1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</row>
    <row r="522" ht="15.75" customHeight="1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</row>
    <row r="523" ht="15.75" customHeight="1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</row>
    <row r="524" ht="15.75" customHeight="1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</row>
    <row r="525" ht="15.75" customHeight="1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</row>
    <row r="526" ht="15.75" customHeight="1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</row>
    <row r="527" ht="15.75" customHeight="1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</row>
    <row r="528" ht="15.75" customHeight="1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</row>
    <row r="529" ht="15.75" customHeight="1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</row>
    <row r="530" ht="15.75" customHeight="1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</row>
    <row r="531" ht="15.75" customHeight="1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</row>
    <row r="532" ht="15.75" customHeight="1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</row>
    <row r="533" ht="15.75" customHeight="1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</row>
    <row r="534" ht="15.75" customHeight="1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</row>
    <row r="535" ht="15.75" customHeight="1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</row>
    <row r="536" ht="15.75" customHeight="1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</row>
    <row r="537" ht="15.75" customHeight="1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</row>
    <row r="538" ht="15.75" customHeight="1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</row>
    <row r="539" ht="15.75" customHeight="1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</row>
    <row r="540" ht="15.75" customHeight="1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</row>
    <row r="541" ht="15.75" customHeight="1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</row>
    <row r="542" ht="15.75" customHeight="1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</row>
    <row r="543" ht="15.75" customHeight="1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</row>
    <row r="544" ht="15.75" customHeight="1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</row>
    <row r="545" ht="15.75" customHeight="1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</row>
    <row r="546" ht="15.75" customHeight="1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</row>
    <row r="547" ht="15.75" customHeight="1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</row>
    <row r="548" ht="15.75" customHeight="1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</row>
    <row r="549" ht="15.75" customHeight="1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</row>
    <row r="550" ht="15.75" customHeight="1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</row>
    <row r="551" ht="15.75" customHeight="1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</row>
    <row r="552" ht="15.75" customHeight="1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</row>
    <row r="553" ht="15.75" customHeight="1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</row>
    <row r="554" ht="15.75" customHeight="1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</row>
    <row r="555" ht="15.75" customHeight="1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</row>
    <row r="556" ht="15.75" customHeight="1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</row>
    <row r="557" ht="15.75" customHeight="1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</row>
    <row r="558" ht="15.75" customHeight="1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</row>
    <row r="559" ht="15.75" customHeight="1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</row>
    <row r="560" ht="15.75" customHeight="1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</row>
    <row r="561" ht="15.75" customHeight="1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</row>
    <row r="562" ht="15.75" customHeight="1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</row>
    <row r="563" ht="15.75" customHeight="1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</row>
    <row r="564" ht="15.75" customHeight="1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</row>
    <row r="565" ht="15.75" customHeight="1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</row>
    <row r="566" ht="15.75" customHeight="1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</row>
    <row r="567" ht="15.75" customHeight="1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</row>
    <row r="568" ht="15.75" customHeight="1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</row>
    <row r="569" ht="15.75" customHeight="1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</row>
    <row r="570" ht="15.75" customHeight="1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</row>
    <row r="571" ht="15.75" customHeight="1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</row>
    <row r="572" ht="15.75" customHeight="1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</row>
    <row r="573" ht="15.75" customHeight="1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</row>
    <row r="574" ht="15.75" customHeight="1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</row>
    <row r="575" ht="15.75" customHeight="1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</row>
    <row r="576" ht="15.75" customHeight="1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</row>
    <row r="577" ht="15.75" customHeight="1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</row>
    <row r="578" ht="15.75" customHeight="1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</row>
    <row r="579" ht="15.75" customHeight="1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</row>
    <row r="580" ht="15.75" customHeight="1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</row>
    <row r="581" ht="15.75" customHeight="1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</row>
    <row r="582" ht="15.75" customHeight="1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</row>
    <row r="583" ht="15.75" customHeight="1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</row>
    <row r="584" ht="15.75" customHeight="1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</row>
    <row r="585" ht="15.75" customHeight="1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</row>
    <row r="586" ht="15.75" customHeight="1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</row>
    <row r="587" ht="15.75" customHeight="1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</row>
    <row r="588" ht="15.75" customHeight="1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</row>
    <row r="589" ht="15.75" customHeight="1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</row>
    <row r="590" ht="15.75" customHeight="1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</row>
    <row r="591" ht="15.75" customHeight="1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</row>
    <row r="592" ht="15.75" customHeight="1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</row>
    <row r="593" ht="15.75" customHeight="1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</row>
    <row r="594" ht="15.75" customHeight="1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</row>
    <row r="595" ht="15.75" customHeight="1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</row>
    <row r="596" ht="15.75" customHeight="1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</row>
    <row r="597" ht="15.75" customHeight="1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</row>
    <row r="598" ht="15.75" customHeight="1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</row>
    <row r="599" ht="15.75" customHeight="1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</row>
    <row r="600" ht="15.75" customHeight="1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</row>
    <row r="601" ht="15.75" customHeight="1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</row>
    <row r="602" ht="15.75" customHeight="1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</row>
    <row r="603" ht="15.75" customHeight="1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</row>
    <row r="604" ht="15.75" customHeight="1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</row>
    <row r="605" ht="15.75" customHeight="1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</row>
    <row r="606" ht="15.75" customHeight="1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</row>
    <row r="607" ht="15.75" customHeight="1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</row>
    <row r="608" ht="15.75" customHeight="1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</row>
    <row r="609" ht="15.75" customHeight="1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</row>
    <row r="610" ht="15.75" customHeight="1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</row>
    <row r="611" ht="15.75" customHeight="1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</row>
    <row r="612" ht="15.75" customHeight="1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</row>
    <row r="613" ht="15.75" customHeight="1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</row>
    <row r="614" ht="15.75" customHeight="1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</row>
    <row r="615" ht="15.75" customHeight="1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</row>
    <row r="616" ht="15.75" customHeight="1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</row>
    <row r="617" ht="15.75" customHeight="1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</row>
    <row r="618" ht="15.75" customHeight="1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</row>
    <row r="619" ht="15.75" customHeight="1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</row>
    <row r="620" ht="15.75" customHeight="1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</row>
    <row r="621" ht="15.75" customHeight="1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</row>
    <row r="622" ht="15.75" customHeight="1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</row>
    <row r="623" ht="15.75" customHeight="1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</row>
    <row r="624" ht="15.75" customHeight="1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</row>
    <row r="625" ht="15.75" customHeight="1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</row>
    <row r="626" ht="15.75" customHeight="1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</row>
    <row r="627" ht="15.75" customHeight="1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</row>
    <row r="628" ht="15.75" customHeight="1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</row>
    <row r="629" ht="15.75" customHeight="1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</row>
    <row r="630" ht="15.75" customHeight="1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</row>
    <row r="631" ht="15.75" customHeight="1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</row>
    <row r="632" ht="15.75" customHeight="1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</row>
    <row r="633" ht="15.75" customHeight="1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</row>
    <row r="634" ht="15.75" customHeight="1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</row>
    <row r="635" ht="15.75" customHeight="1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</row>
    <row r="636" ht="15.75" customHeight="1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</row>
    <row r="637" ht="15.75" customHeight="1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</row>
    <row r="638" ht="15.75" customHeight="1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</row>
    <row r="639" ht="15.75" customHeight="1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</row>
    <row r="640" ht="15.75" customHeight="1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</row>
    <row r="641" ht="15.75" customHeight="1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</row>
    <row r="642" ht="15.75" customHeight="1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</row>
    <row r="643" ht="15.75" customHeight="1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</row>
    <row r="644" ht="15.75" customHeight="1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</row>
    <row r="645" ht="15.75" customHeight="1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</row>
    <row r="646" ht="15.75" customHeight="1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</row>
    <row r="647" ht="15.75" customHeight="1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</row>
    <row r="648" ht="15.75" customHeight="1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</row>
    <row r="649" ht="15.75" customHeight="1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</row>
    <row r="650" ht="15.75" customHeight="1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</row>
    <row r="651" ht="15.75" customHeight="1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</row>
    <row r="652" ht="15.75" customHeight="1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</row>
    <row r="653" ht="15.75" customHeight="1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</row>
    <row r="654" ht="15.75" customHeight="1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</row>
    <row r="655" ht="15.75" customHeight="1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</row>
    <row r="656" ht="15.75" customHeight="1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</row>
    <row r="657" ht="15.75" customHeight="1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</row>
    <row r="658" ht="15.75" customHeight="1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</row>
    <row r="659" ht="15.75" customHeight="1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</row>
    <row r="660" ht="15.75" customHeight="1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</row>
    <row r="661" ht="15.75" customHeight="1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</row>
    <row r="662" ht="15.75" customHeight="1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</row>
    <row r="663" ht="15.75" customHeight="1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</row>
    <row r="664" ht="15.75" customHeight="1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</row>
    <row r="665" ht="15.75" customHeight="1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</row>
    <row r="666" ht="15.75" customHeight="1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</row>
    <row r="667" ht="15.75" customHeight="1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</row>
    <row r="668" ht="15.75" customHeight="1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</row>
    <row r="669" ht="15.75" customHeight="1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</row>
    <row r="670" ht="15.75" customHeight="1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</row>
    <row r="671" ht="15.75" customHeight="1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</row>
    <row r="672" ht="15.75" customHeight="1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</row>
    <row r="673" ht="15.75" customHeight="1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</row>
    <row r="674" ht="15.75" customHeight="1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</row>
    <row r="675" ht="15.75" customHeight="1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</row>
    <row r="676" ht="15.75" customHeight="1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</row>
    <row r="677" ht="15.75" customHeight="1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</row>
    <row r="678" ht="15.75" customHeight="1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</row>
    <row r="679" ht="15.75" customHeight="1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</row>
    <row r="680" ht="15.75" customHeight="1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</row>
    <row r="681" ht="15.75" customHeight="1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</row>
    <row r="682" ht="15.75" customHeight="1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</row>
    <row r="683" ht="15.75" customHeight="1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</row>
    <row r="684" ht="15.75" customHeight="1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</row>
    <row r="685" ht="15.75" customHeight="1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</row>
    <row r="686" ht="15.75" customHeight="1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</row>
    <row r="687" ht="15.75" customHeight="1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</row>
    <row r="688" ht="15.75" customHeight="1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</row>
    <row r="689" ht="15.75" customHeight="1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</row>
    <row r="690" ht="15.75" customHeight="1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</row>
    <row r="691" ht="15.75" customHeight="1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</row>
    <row r="692" ht="15.75" customHeight="1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</row>
    <row r="693" ht="15.75" customHeight="1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</row>
    <row r="694" ht="15.75" customHeight="1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</row>
    <row r="695" ht="15.75" customHeight="1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</row>
    <row r="696" ht="15.75" customHeight="1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</row>
    <row r="697" ht="15.75" customHeight="1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</row>
    <row r="698" ht="15.75" customHeight="1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</row>
    <row r="699" ht="15.75" customHeight="1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</row>
    <row r="700" ht="15.75" customHeight="1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</row>
    <row r="701" ht="15.75" customHeight="1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</row>
    <row r="702" ht="15.75" customHeight="1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</row>
    <row r="703" ht="15.75" customHeight="1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</row>
    <row r="704" ht="15.75" customHeight="1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</row>
    <row r="705" ht="15.75" customHeight="1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</row>
    <row r="706" ht="15.75" customHeight="1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</row>
    <row r="707" ht="15.75" customHeight="1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</row>
    <row r="708" ht="15.75" customHeight="1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</row>
    <row r="709" ht="15.75" customHeight="1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</row>
    <row r="710" ht="15.75" customHeight="1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</row>
    <row r="711" ht="15.75" customHeight="1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</row>
    <row r="712" ht="15.75" customHeight="1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</row>
    <row r="713" ht="15.75" customHeight="1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</row>
    <row r="714" ht="15.75" customHeight="1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</row>
    <row r="715" ht="15.75" customHeight="1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</row>
    <row r="716" ht="15.75" customHeight="1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</row>
    <row r="717" ht="15.75" customHeight="1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</row>
    <row r="718" ht="15.75" customHeight="1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</row>
    <row r="719" ht="15.75" customHeight="1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</row>
    <row r="720" ht="15.75" customHeight="1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</row>
    <row r="721" ht="15.75" customHeight="1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</row>
    <row r="722" ht="15.75" customHeight="1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</row>
    <row r="723" ht="15.75" customHeight="1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</row>
    <row r="724" ht="15.75" customHeight="1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</row>
    <row r="725" ht="15.75" customHeight="1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</row>
    <row r="726" ht="15.75" customHeight="1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</row>
    <row r="727" ht="15.75" customHeight="1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</row>
    <row r="728" ht="15.75" customHeight="1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</row>
    <row r="729" ht="15.75" customHeight="1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</row>
    <row r="730" ht="15.75" customHeight="1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</row>
    <row r="731" ht="15.75" customHeight="1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</row>
    <row r="732" ht="15.75" customHeight="1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</row>
    <row r="733" ht="15.75" customHeight="1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</row>
    <row r="734" ht="15.75" customHeight="1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</row>
    <row r="735" ht="15.75" customHeight="1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</row>
    <row r="736" ht="15.75" customHeight="1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</row>
    <row r="737" ht="15.75" customHeight="1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</row>
    <row r="738" ht="15.75" customHeight="1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</row>
    <row r="739" ht="15.75" customHeight="1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</row>
    <row r="740" ht="15.75" customHeight="1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</row>
    <row r="741" ht="15.75" customHeight="1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</row>
    <row r="742" ht="15.75" customHeight="1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</row>
    <row r="743" ht="15.75" customHeight="1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</row>
    <row r="744" ht="15.75" customHeight="1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</row>
    <row r="745" ht="15.75" customHeight="1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</row>
    <row r="746" ht="15.75" customHeight="1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</row>
    <row r="747" ht="15.75" customHeight="1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</row>
    <row r="748" ht="15.75" customHeight="1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</row>
    <row r="749" ht="15.75" customHeight="1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</row>
    <row r="750" ht="15.75" customHeight="1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</row>
    <row r="751" ht="15.75" customHeight="1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</row>
    <row r="752" ht="15.75" customHeight="1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</row>
    <row r="753" ht="15.75" customHeight="1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</row>
    <row r="754" ht="15.75" customHeight="1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</row>
    <row r="755" ht="15.75" customHeight="1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</row>
    <row r="756" ht="15.75" customHeight="1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</row>
    <row r="757" ht="15.75" customHeight="1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</row>
    <row r="758" ht="15.75" customHeight="1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</row>
    <row r="759" ht="15.75" customHeight="1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</row>
    <row r="760" ht="15.75" customHeight="1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</row>
    <row r="761" ht="15.75" customHeight="1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</row>
    <row r="762" ht="15.75" customHeight="1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</row>
    <row r="763" ht="15.75" customHeight="1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</row>
    <row r="764" ht="15.75" customHeight="1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</row>
    <row r="765" ht="15.75" customHeight="1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</row>
    <row r="766" ht="15.75" customHeight="1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</row>
    <row r="767" ht="15.75" customHeight="1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</row>
    <row r="768" ht="15.75" customHeight="1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</row>
    <row r="769" ht="15.75" customHeight="1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</row>
    <row r="770" ht="15.75" customHeight="1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</row>
    <row r="771" ht="15.75" customHeight="1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</row>
    <row r="772" ht="15.75" customHeight="1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</row>
    <row r="773" ht="15.75" customHeight="1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</row>
    <row r="774" ht="15.75" customHeight="1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</row>
    <row r="775" ht="15.75" customHeight="1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</row>
    <row r="776" ht="15.75" customHeight="1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</row>
    <row r="777" ht="15.75" customHeight="1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</row>
    <row r="778" ht="15.75" customHeight="1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</row>
    <row r="779" ht="15.75" customHeight="1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</row>
    <row r="780" ht="15.75" customHeight="1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</row>
    <row r="781" ht="15.75" customHeight="1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</row>
    <row r="782" ht="15.75" customHeight="1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</row>
    <row r="783" ht="15.75" customHeight="1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</row>
    <row r="784" ht="15.75" customHeight="1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</row>
    <row r="785" ht="15.75" customHeight="1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</row>
    <row r="786" ht="15.75" customHeight="1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</row>
    <row r="787" ht="15.75" customHeight="1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</row>
    <row r="788" ht="15.75" customHeight="1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</row>
    <row r="789" ht="15.75" customHeight="1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</row>
    <row r="790" ht="15.75" customHeight="1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</row>
    <row r="791" ht="15.75" customHeight="1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</row>
    <row r="792" ht="15.75" customHeight="1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</row>
    <row r="793" ht="15.75" customHeight="1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</row>
    <row r="794" ht="15.75" customHeight="1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</row>
    <row r="795" ht="15.75" customHeight="1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</row>
    <row r="796" ht="15.75" customHeight="1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</row>
    <row r="797" ht="15.75" customHeight="1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</row>
    <row r="798" ht="15.75" customHeight="1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</row>
    <row r="799" ht="15.75" customHeight="1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</row>
    <row r="800" ht="15.75" customHeight="1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</row>
    <row r="801" ht="15.75" customHeight="1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</row>
    <row r="802" ht="15.75" customHeight="1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</row>
    <row r="803" ht="15.75" customHeight="1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</row>
    <row r="804" ht="15.75" customHeight="1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</row>
    <row r="805" ht="15.75" customHeight="1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</row>
    <row r="806" ht="15.75" customHeight="1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</row>
    <row r="807" ht="15.75" customHeight="1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</row>
    <row r="808" ht="15.75" customHeight="1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</row>
    <row r="809" ht="15.75" customHeight="1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</row>
    <row r="810" ht="15.75" customHeight="1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</row>
    <row r="811" ht="15.75" customHeight="1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</row>
    <row r="812" ht="15.75" customHeight="1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</row>
    <row r="813" ht="15.75" customHeight="1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</row>
    <row r="814" ht="15.75" customHeight="1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</row>
    <row r="815" ht="15.75" customHeight="1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</row>
    <row r="816" ht="15.75" customHeight="1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</row>
    <row r="817" ht="15.75" customHeight="1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</row>
    <row r="818" ht="15.75" customHeight="1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</row>
    <row r="819" ht="15.75" customHeight="1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</row>
    <row r="820" ht="15.75" customHeight="1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</row>
    <row r="821" ht="15.75" customHeight="1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</row>
    <row r="822" ht="15.75" customHeight="1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</row>
    <row r="823" ht="15.75" customHeight="1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</row>
    <row r="824" ht="15.75" customHeight="1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</row>
    <row r="825" ht="15.75" customHeight="1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</row>
    <row r="826" ht="15.75" customHeight="1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</row>
    <row r="827" ht="15.75" customHeight="1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</row>
    <row r="828" ht="15.75" customHeight="1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</row>
    <row r="829" ht="15.75" customHeight="1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</row>
    <row r="830" ht="15.75" customHeight="1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</row>
    <row r="831" ht="15.75" customHeight="1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</row>
    <row r="832" ht="15.75" customHeight="1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</row>
    <row r="833" ht="15.75" customHeight="1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</row>
    <row r="834" ht="15.75" customHeight="1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</row>
    <row r="835" ht="15.75" customHeight="1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</row>
    <row r="836" ht="15.75" customHeight="1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</row>
    <row r="837" ht="15.75" customHeight="1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</row>
    <row r="838" ht="15.75" customHeight="1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</row>
    <row r="839" ht="15.75" customHeight="1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</row>
    <row r="840" ht="15.75" customHeight="1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</row>
    <row r="841" ht="15.75" customHeight="1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</row>
    <row r="842" ht="15.75" customHeight="1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</row>
    <row r="843" ht="15.75" customHeight="1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</row>
    <row r="844" ht="15.75" customHeight="1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</row>
    <row r="845" ht="15.75" customHeight="1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</row>
    <row r="846" ht="15.75" customHeight="1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</row>
    <row r="847" ht="15.75" customHeight="1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</row>
    <row r="848" ht="15.75" customHeight="1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</row>
    <row r="849" ht="15.75" customHeight="1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</row>
    <row r="850" ht="15.75" customHeight="1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</row>
    <row r="851" ht="15.75" customHeight="1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</row>
    <row r="852" ht="15.75" customHeight="1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</row>
    <row r="853" ht="15.75" customHeight="1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</row>
    <row r="854" ht="15.75" customHeight="1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</row>
    <row r="855" ht="15.75" customHeight="1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</row>
    <row r="856" ht="15.75" customHeight="1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</row>
    <row r="857" ht="15.75" customHeight="1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</row>
    <row r="858" ht="15.75" customHeight="1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</row>
    <row r="859" ht="15.75" customHeight="1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</row>
    <row r="860" ht="15.75" customHeight="1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</row>
    <row r="861" ht="15.75" customHeight="1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</row>
    <row r="862" ht="15.75" customHeight="1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</row>
    <row r="863" ht="15.75" customHeight="1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</row>
    <row r="864" ht="15.75" customHeight="1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</row>
    <row r="865" ht="15.75" customHeight="1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</row>
    <row r="866" ht="15.75" customHeight="1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</row>
    <row r="867" ht="15.75" customHeight="1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</row>
    <row r="868" ht="15.75" customHeight="1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</row>
    <row r="869" ht="15.75" customHeight="1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</row>
    <row r="870" ht="15.75" customHeight="1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</row>
    <row r="871" ht="15.75" customHeight="1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</row>
    <row r="872" ht="15.75" customHeight="1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</row>
    <row r="873" ht="15.75" customHeight="1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</row>
    <row r="874" ht="15.75" customHeight="1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</row>
    <row r="875" ht="15.75" customHeight="1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</row>
    <row r="876" ht="15.75" customHeight="1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</row>
    <row r="877" ht="15.75" customHeight="1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</row>
    <row r="878" ht="15.75" customHeight="1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</row>
    <row r="879" ht="15.75" customHeight="1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</row>
    <row r="880" ht="15.75" customHeight="1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</row>
    <row r="881" ht="15.75" customHeight="1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</row>
    <row r="882" ht="15.75" customHeight="1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</row>
    <row r="883" ht="15.75" customHeight="1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</row>
    <row r="884" ht="15.75" customHeight="1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</row>
    <row r="885" ht="15.75" customHeight="1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</row>
    <row r="886" ht="15.75" customHeight="1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</row>
    <row r="887" ht="15.75" customHeight="1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</row>
    <row r="888" ht="15.75" customHeight="1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</row>
    <row r="889" ht="15.75" customHeight="1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</row>
    <row r="890" ht="15.75" customHeight="1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</row>
    <row r="891" ht="15.75" customHeight="1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</row>
    <row r="892" ht="15.75" customHeight="1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</row>
    <row r="893" ht="15.75" customHeight="1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</row>
    <row r="894" ht="15.75" customHeight="1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</row>
    <row r="895" ht="15.75" customHeight="1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</row>
    <row r="896" ht="15.75" customHeight="1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</row>
    <row r="897" ht="15.75" customHeight="1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</row>
    <row r="898" ht="15.75" customHeight="1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</row>
    <row r="899" ht="15.75" customHeight="1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</row>
    <row r="900" ht="15.75" customHeight="1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</row>
    <row r="901" ht="15.75" customHeight="1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</row>
    <row r="902" ht="15.75" customHeight="1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</row>
    <row r="903" ht="15.75" customHeight="1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</row>
    <row r="904" ht="15.75" customHeight="1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</row>
    <row r="905" ht="15.75" customHeight="1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</row>
    <row r="906" ht="15.75" customHeight="1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</row>
    <row r="907" ht="15.75" customHeight="1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</row>
    <row r="908" ht="15.75" customHeight="1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</row>
    <row r="909" ht="15.75" customHeight="1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</row>
    <row r="910" ht="15.75" customHeight="1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</row>
    <row r="911" ht="15.75" customHeight="1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</row>
    <row r="912" ht="15.75" customHeight="1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</row>
    <row r="913" ht="15.75" customHeight="1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</row>
    <row r="914" ht="15.75" customHeight="1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</row>
    <row r="915" ht="15.75" customHeight="1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</row>
    <row r="916" ht="15.75" customHeight="1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</row>
    <row r="917" ht="15.75" customHeight="1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</row>
    <row r="918" ht="15.75" customHeight="1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</row>
    <row r="919" ht="15.75" customHeight="1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</row>
    <row r="920" ht="15.75" customHeight="1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</row>
    <row r="921" ht="15.75" customHeight="1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</row>
    <row r="922" ht="15.75" customHeight="1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</row>
    <row r="923" ht="15.75" customHeight="1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</row>
    <row r="924" ht="15.75" customHeight="1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</row>
    <row r="925" ht="15.75" customHeight="1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</row>
    <row r="926" ht="15.75" customHeight="1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</row>
    <row r="927" ht="15.75" customHeight="1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</row>
    <row r="928" ht="15.75" customHeight="1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</row>
    <row r="929" ht="15.75" customHeight="1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</row>
    <row r="930" ht="15.75" customHeight="1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</row>
    <row r="931" ht="15.75" customHeight="1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</row>
    <row r="932" ht="15.75" customHeight="1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</row>
    <row r="933" ht="15.75" customHeight="1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</row>
    <row r="934" ht="15.75" customHeight="1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</row>
    <row r="935" ht="15.75" customHeight="1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</row>
    <row r="936" ht="15.75" customHeight="1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</row>
    <row r="937" ht="15.75" customHeight="1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</row>
    <row r="938" ht="15.75" customHeight="1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</row>
    <row r="939" ht="15.75" customHeight="1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</row>
    <row r="940" ht="15.75" customHeight="1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</row>
    <row r="941" ht="15.75" customHeight="1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</row>
    <row r="942" ht="15.75" customHeight="1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</row>
    <row r="943" ht="15.75" customHeight="1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</row>
    <row r="944" ht="15.75" customHeight="1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</row>
    <row r="945" ht="15.75" customHeight="1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</row>
    <row r="946" ht="15.75" customHeight="1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</row>
    <row r="947" ht="15.75" customHeight="1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</row>
    <row r="948" ht="15.75" customHeight="1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</row>
    <row r="949" ht="15.75" customHeight="1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</row>
    <row r="950" ht="15.75" customHeight="1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</row>
    <row r="951" ht="15.75" customHeight="1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</row>
    <row r="952" ht="15.75" customHeight="1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</row>
    <row r="953" ht="15.75" customHeight="1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</row>
    <row r="954" ht="15.75" customHeight="1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</row>
    <row r="955" ht="15.75" customHeight="1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</row>
    <row r="956" ht="15.75" customHeight="1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</row>
    <row r="957" ht="15.75" customHeight="1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</row>
    <row r="958" ht="15.75" customHeight="1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</row>
    <row r="959" ht="15.75" customHeight="1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</row>
    <row r="960" ht="15.75" customHeight="1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</row>
    <row r="961" ht="15.75" customHeight="1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</row>
    <row r="962" ht="15.75" customHeight="1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</row>
    <row r="963" ht="15.75" customHeight="1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</row>
    <row r="964" ht="15.75" customHeight="1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</row>
    <row r="965" ht="15.75" customHeight="1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</row>
    <row r="966" ht="15.75" customHeight="1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</row>
    <row r="967" ht="15.75" customHeight="1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</row>
    <row r="968" ht="15.75" customHeight="1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</row>
    <row r="969" ht="15.75" customHeight="1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</row>
    <row r="970" ht="15.75" customHeight="1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</row>
    <row r="971" ht="15.75" customHeight="1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</row>
    <row r="972" ht="15.75" customHeight="1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</row>
    <row r="973" ht="15.75" customHeight="1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</row>
    <row r="974" ht="15.75" customHeight="1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</row>
    <row r="975" ht="15.75" customHeight="1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</row>
    <row r="976" ht="15.75" customHeight="1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</row>
    <row r="977" ht="15.75" customHeight="1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</row>
    <row r="978" ht="15.75" customHeight="1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</row>
    <row r="979" ht="15.75" customHeight="1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</row>
    <row r="980" ht="15.75" customHeight="1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</row>
    <row r="981" ht="15.75" customHeight="1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</row>
    <row r="982" ht="15.75" customHeight="1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</row>
    <row r="983" ht="15.75" customHeight="1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</row>
    <row r="984" ht="15.75" customHeight="1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</row>
    <row r="985" ht="15.75" customHeight="1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</row>
    <row r="986" ht="15.75" customHeight="1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</row>
    <row r="987" ht="15.75" customHeight="1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</row>
    <row r="988" ht="15.75" customHeight="1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</row>
    <row r="989" ht="15.75" customHeight="1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</row>
    <row r="990" ht="15.75" customHeight="1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</row>
    <row r="991" ht="15.75" customHeight="1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</row>
    <row r="992" ht="15.75" customHeight="1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</row>
    <row r="993" ht="15.75" customHeight="1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</row>
    <row r="994" ht="15.75" customHeight="1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</row>
    <row r="995" ht="15.75" customHeight="1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</row>
    <row r="996" ht="15.75" customHeight="1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</row>
    <row r="997" ht="15.75" customHeight="1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</row>
    <row r="998" ht="15.75" customHeight="1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</row>
    <row r="999" ht="15.75" customHeight="1">
      <c r="A999" s="4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</row>
    <row r="1000" ht="15.75" customHeight="1">
      <c r="A1000" s="4"/>
      <c r="B1000" s="4"/>
      <c r="C1000" s="4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</row>
  </sheetData>
  <mergeCells count="8">
    <mergeCell ref="A1:I1"/>
    <mergeCell ref="K1:M1"/>
    <mergeCell ref="A18:I18"/>
    <mergeCell ref="K21:M21"/>
    <mergeCell ref="K22:M23"/>
    <mergeCell ref="A31:I31"/>
    <mergeCell ref="G32:I32"/>
    <mergeCell ref="A41:E41"/>
  </mergeCells>
  <conditionalFormatting sqref="E3:E17 G3:G17 I3:I17 E19:E29 G19:G29 I19:I29 E33:E40">
    <cfRule type="cellIs" dxfId="0" priority="1" operator="equal">
      <formula>"Khai Anh"</formula>
    </cfRule>
  </conditionalFormatting>
  <conditionalFormatting sqref="E3:E17 G3:G17 I3:I17 E19:E29 G19:G29 I19:I29 E33:E40">
    <cfRule type="cellIs" dxfId="1" priority="2" operator="equal">
      <formula>"Kim Bàng"</formula>
    </cfRule>
  </conditionalFormatting>
  <conditionalFormatting sqref="E3:E17 G3:G17 I3:I17 E19:E29 G19:G29 I19:I29 E33:E40">
    <cfRule type="cellIs" dxfId="2" priority="3" operator="equal">
      <formula>"Vưu Đức Phát"</formula>
    </cfRule>
  </conditionalFormatting>
  <conditionalFormatting sqref="E3:E17 G3:G17 I3:I17 E19:E29 G19:G29 I19:I29 E33:E40">
    <cfRule type="cellIs" dxfId="3" priority="4" operator="equal">
      <formula>"Phương Trang"</formula>
    </cfRule>
  </conditionalFormatting>
  <conditionalFormatting sqref="E3:E17 G3:G17 I3:I17 E19:E29 G19:G29 I19:I29 E33:E40">
    <cfRule type="cellIs" dxfId="4" priority="5" operator="equal">
      <formula>"Lúa Vàng"</formula>
    </cfRule>
  </conditionalFormatting>
  <conditionalFormatting sqref="E3:E17 G3:G17 I3:I17 E19:E29 G19:G29 I19:I29 E33:E40">
    <cfRule type="cellIs" dxfId="5" priority="6" operator="equal">
      <formula>"Hồng Nga"</formula>
    </cfRule>
  </conditionalFormatting>
  <conditionalFormatting sqref="E3:E17 G3:G17 I3:I17 E19:E29 G19:G29 I19:I29 E33:E40">
    <cfRule type="cellIs" dxfId="6" priority="7" operator="equal">
      <formula>"Thuận An"</formula>
    </cfRule>
  </conditionalFormatting>
  <conditionalFormatting sqref="E3:E17 G3:G17 I3:I17 E19:E29 G19:G29 I19:I29 E33:E40">
    <cfRule type="cellIs" dxfId="7" priority="8" operator="equal">
      <formula>"SIM"</formula>
    </cfRule>
  </conditionalFormatting>
  <conditionalFormatting sqref="E3:E17 G3:G17 I3:I17 E19:E29 G19:G29 I19:I29 E33:E40">
    <cfRule type="cellIs" dxfId="8" priority="9" operator="equal">
      <formula>"THẢO AN"</formula>
    </cfRule>
  </conditionalFormatting>
  <conditionalFormatting sqref="E3:E17 G3:G17 I3:I17 E19:E29 G19:G29 I19:I29 E33:E40">
    <cfRule type="cellIs" dxfId="9" priority="10" operator="equal">
      <formula>"Emivest"</formula>
    </cfRule>
  </conditionalFormatting>
  <conditionalFormatting sqref="E3:E17 G3:G17 I3:I17 E19:E29 G19:G29 I19:I29 E33:E40">
    <cfRule type="cellIs" dxfId="10" priority="11" operator="equal">
      <formula>"LTP"</formula>
    </cfRule>
  </conditionalFormatting>
  <conditionalFormatting sqref="E3:E17 G3:G17 I3:I17 E19:E29 G19:G29 I19:I29 E33:E40">
    <cfRule type="cellIs" dxfId="11" priority="12" operator="equal">
      <formula>"RICO"</formula>
    </cfRule>
  </conditionalFormatting>
  <conditionalFormatting sqref="E3:E17 G3:G17 I3:I17 E19:E29 G19:G29 I19:I29 E33:E40">
    <cfRule type="cellIs" dxfId="12" priority="13" operator="equal">
      <formula>"Nhất Thành"</formula>
    </cfRule>
  </conditionalFormatting>
  <conditionalFormatting sqref="E3:E17 G3:G17 I3:I17 E19:E29 G19:G29 I19:I29 E33:E40">
    <cfRule type="cellIs" dxfId="13" priority="14" operator="equal">
      <formula>"Hoàng Mạnh Thắng"</formula>
    </cfRule>
  </conditionalFormatting>
  <conditionalFormatting sqref="E3:E17 G3:G17 I3:I17 E19:E29 G19:G29 I19:I29 E33:E40">
    <cfRule type="cellIs" dxfId="14" priority="15" operator="equal">
      <formula>"TRANSIN"</formula>
    </cfRule>
  </conditionalFormatting>
  <conditionalFormatting sqref="E3:E17 G3:G17 I3:I17 E19:E29 G19:G29 I19:I29 E33:E40">
    <cfRule type="cellIs" dxfId="15" priority="16" operator="equal">
      <formula>"HDVL"</formula>
    </cfRule>
  </conditionalFormatting>
  <conditionalFormatting sqref="E3:E17 G3:G17 I3:I17 E19:E29 G19:G29 I19:I29 E33:E40">
    <cfRule type="cellIs" dxfId="16" priority="17" operator="equal">
      <formula>"TRỐNG LỊCH"</formula>
    </cfRule>
  </conditionalFormatting>
  <conditionalFormatting sqref="E3:E17 G3:G17 I3:I17 E19:E29 G19:G29 I19:I29 E33:E40">
    <cfRule type="cellIs" dxfId="0" priority="18" operator="equal">
      <formula>"CHUYỂN ĐIỂM"</formula>
    </cfRule>
  </conditionalFormatting>
  <conditionalFormatting sqref="E3:E17 G3:G17 I3:I17 E19:E29 G19:G29 I19:I29 E33:E40">
    <cfRule type="cellIs" dxfId="17" priority="19" operator="equal">
      <formula>"RỚT NHÀ MÁY"</formula>
    </cfRule>
  </conditionalFormatting>
  <conditionalFormatting sqref="E3:E17 G3:G17 I3:I17 E19:E29 G19:G29 I19:I29 E33:E40">
    <cfRule type="cellIs" dxfId="18" priority="20" operator="equal">
      <formula>"TÀI XẾ NGHỈ"</formula>
    </cfRule>
  </conditionalFormatting>
  <dataValidations>
    <dataValidation type="list" allowBlank="1" sqref="E3:E17 G3:G17 I3:I17 E19:E29 G19:G29 I19:I29 E33:E40">
      <formula1>'DANH MỤC'!$F$2:$F$22</formula1>
    </dataValidation>
    <dataValidation type="list" allowBlank="1" sqref="B33:B40">
      <formula1>'DANH MỤC'!$J$2:$J$16</formula1>
    </dataValidation>
    <dataValidation type="list" allowBlank="1" sqref="D3:D17 F3:F17 H3:H17 D19:D29 F19:F29 H19:H29 D33:D40">
      <formula1>'DANH MỤC'!$H$2:$H$9</formula1>
    </dataValidation>
  </dataValidations>
  <printOptions/>
  <pageMargins bottom="0.2" footer="0.0" header="0.0" left="0.2" right="0.2" top="0.2"/>
  <pageSetup orientation="landscape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showGridLines="0" workbookViewId="0">
      <pane ySplit="2.0" topLeftCell="A3" activePane="bottomLeft" state="frozen"/>
      <selection activeCell="B4" sqref="B4" pane="bottomLeft"/>
    </sheetView>
  </sheetViews>
  <sheetFormatPr customHeight="1" defaultColWidth="14.43" defaultRowHeight="15.0"/>
  <cols>
    <col customWidth="1" min="1" max="1" width="4.43"/>
    <col customWidth="1" min="2" max="2" width="12.0"/>
    <col customWidth="1" min="3" max="3" width="45.29"/>
    <col customWidth="1" min="4" max="4" width="9.0"/>
    <col customWidth="1" min="5" max="5" width="13.0"/>
    <col customWidth="1" min="6" max="6" width="9.0"/>
    <col customWidth="1" min="7" max="7" width="13.0"/>
    <col customWidth="1" min="8" max="9" width="0.43"/>
    <col customWidth="1" min="10" max="10" width="2.0"/>
    <col customWidth="1" min="11" max="11" width="18.0"/>
    <col customWidth="1" min="12" max="12" width="7.0"/>
    <col customWidth="1" min="13" max="13" width="6.0"/>
    <col customWidth="1" hidden="1" min="14" max="14" width="13.0"/>
    <col customWidth="1" min="15" max="15" width="13.0"/>
    <col customWidth="1" min="16" max="16" width="6.0"/>
    <col customWidth="1" min="17" max="26" width="8.71"/>
  </cols>
  <sheetData>
    <row r="1" ht="25.5" customHeight="1">
      <c r="A1" s="1" t="s">
        <v>220</v>
      </c>
      <c r="B1" s="2"/>
      <c r="C1" s="2"/>
      <c r="D1" s="2"/>
      <c r="E1" s="2"/>
      <c r="F1" s="2"/>
      <c r="G1" s="2"/>
      <c r="H1" s="2"/>
      <c r="I1" s="3"/>
      <c r="J1" s="4"/>
      <c r="K1" s="5" t="s">
        <v>3</v>
      </c>
      <c r="L1" s="2"/>
      <c r="M1" s="3"/>
      <c r="N1" s="4"/>
      <c r="O1" s="6" t="s">
        <v>4</v>
      </c>
      <c r="P1" s="6" t="s">
        <v>5</v>
      </c>
      <c r="Q1" s="104"/>
      <c r="R1" s="4"/>
      <c r="S1" s="4"/>
      <c r="T1" s="4"/>
      <c r="U1" s="4"/>
      <c r="V1" s="4"/>
      <c r="W1" s="4"/>
      <c r="X1" s="4"/>
      <c r="Y1" s="4"/>
      <c r="Z1" s="4"/>
    </row>
    <row r="2" ht="18.0" customHeight="1">
      <c r="A2" s="8" t="s">
        <v>6</v>
      </c>
      <c r="B2" s="8" t="s">
        <v>7</v>
      </c>
      <c r="C2" s="8" t="s">
        <v>8</v>
      </c>
      <c r="D2" s="8" t="s">
        <v>9</v>
      </c>
      <c r="E2" s="8" t="s">
        <v>10</v>
      </c>
      <c r="F2" s="8" t="s">
        <v>11</v>
      </c>
      <c r="G2" s="8" t="s">
        <v>12</v>
      </c>
      <c r="H2" s="8" t="s">
        <v>13</v>
      </c>
      <c r="I2" s="8" t="s">
        <v>14</v>
      </c>
      <c r="J2" s="4"/>
      <c r="K2" s="9" t="s">
        <v>15</v>
      </c>
      <c r="L2" s="9" t="s">
        <v>16</v>
      </c>
      <c r="M2" s="9" t="s">
        <v>17</v>
      </c>
      <c r="N2" s="4"/>
      <c r="O2" s="10" t="s">
        <v>18</v>
      </c>
      <c r="P2" s="10">
        <f>SUM(L3:L18)</f>
        <v>26</v>
      </c>
      <c r="Q2" s="105"/>
      <c r="R2" s="4"/>
      <c r="S2" s="4"/>
      <c r="T2" s="4"/>
      <c r="U2" s="4"/>
      <c r="V2" s="4"/>
      <c r="W2" s="4"/>
      <c r="X2" s="4"/>
      <c r="Y2" s="4"/>
      <c r="Z2" s="4"/>
    </row>
    <row r="3" ht="34.5" customHeight="1">
      <c r="A3" s="12">
        <v>1.0</v>
      </c>
      <c r="B3" s="13" t="s">
        <v>19</v>
      </c>
      <c r="C3" s="89" t="s">
        <v>221</v>
      </c>
      <c r="D3" s="15" t="s">
        <v>33</v>
      </c>
      <c r="E3" s="34" t="s">
        <v>25</v>
      </c>
      <c r="F3" s="14"/>
      <c r="G3" s="13"/>
      <c r="H3" s="14"/>
      <c r="I3" s="13"/>
      <c r="J3" s="4"/>
      <c r="K3" s="16" t="s">
        <v>25</v>
      </c>
      <c r="L3" s="13">
        <f t="shared" ref="L3:L19" si="1">COUNTIF($E$3:$E$17,K3)+COUNTIF($G$3:$G$17,K3)+COUNTIF($I$3:$I$17,K3)+COUNTIF($E$19:$E$29,K3)+COUNTIF($G$19:$G$29,K3)+COUNTIF($I$19:$I$29,K3)</f>
        <v>18</v>
      </c>
      <c r="M3" s="17">
        <f t="shared" ref="M3:M19" si="2">IF($K$22=0,"",L3/$K$22)</f>
        <v>0.6923076923</v>
      </c>
      <c r="N3" s="18">
        <f t="array" ref="N3">IF(SUMPRODUCT(COUNTIF(E3,'DANH MỤC'!$B$2:$B$17))+SUMPRODUCT(COUNTIF(G3,'DANH MỤC'!$B$2:$B$17))+SUMPRODUCT(COUNTIF(I3,'DANH MỤC'!$B$2:$B$17))&gt;=1,1,0)</f>
        <v>1</v>
      </c>
      <c r="O3" s="10" t="s">
        <v>26</v>
      </c>
      <c r="P3" s="10">
        <f>COUNTIF($E$3:$E$17,"TRỐNG LỊCH")+COUNTIF($G$3:$G$17,"TRỐNG LỊCH")+COUNTIF($I$3:$I$17,"TRỐNG LỊCH")+COUNTIF($E$19:$E$29,"TRỐNG LỊCH")+COUNTIF($G$19:$G$29,"TRỐNG LỊCH")+COUNTIF($I$19:$I$29,"TRỐNG LỊCH")</f>
        <v>0</v>
      </c>
      <c r="Q3" s="105"/>
      <c r="R3" s="4"/>
      <c r="S3" s="4"/>
      <c r="T3" s="4"/>
      <c r="U3" s="4"/>
      <c r="V3" s="4"/>
      <c r="W3" s="4"/>
      <c r="X3" s="4"/>
      <c r="Y3" s="4"/>
      <c r="Z3" s="4"/>
    </row>
    <row r="4" ht="34.5" customHeight="1">
      <c r="A4" s="19">
        <v>2.0</v>
      </c>
      <c r="B4" s="20" t="s">
        <v>27</v>
      </c>
      <c r="C4" s="21" t="s">
        <v>222</v>
      </c>
      <c r="D4" s="15" t="s">
        <v>33</v>
      </c>
      <c r="E4" s="48" t="s">
        <v>25</v>
      </c>
      <c r="F4" s="14"/>
      <c r="G4" s="20"/>
      <c r="H4" s="14"/>
      <c r="I4" s="20"/>
      <c r="J4" s="4"/>
      <c r="K4" s="22" t="s">
        <v>31</v>
      </c>
      <c r="L4" s="20">
        <f t="shared" si="1"/>
        <v>3</v>
      </c>
      <c r="M4" s="23">
        <f t="shared" si="2"/>
        <v>0.1153846154</v>
      </c>
      <c r="N4" s="18">
        <f t="array" ref="N4">IF(SUMPRODUCT(COUNTIF(E4,'DANH MỤC'!$B$2:$B$17))+SUMPRODUCT(COUNTIF(G4,'DANH MỤC'!$B$2:$B$17))+SUMPRODUCT(COUNTIF(I4,'DANH MỤC'!$B$2:$B$17))&gt;=1,1,0)</f>
        <v>1</v>
      </c>
      <c r="O4" s="10" t="s">
        <v>34</v>
      </c>
      <c r="P4" s="10">
        <f>COUNTIF($E$3:$E$17,"CHUYỂN ĐIỂM")+COUNTIF($G$3:$G$17,"CHUYỂN ĐIỂM")+COUNTIF($I$3:$I$17,"CHUYỂN ĐIỂM")+COUNTIF($E$19:$E$29,"CHUYỂN ĐIỂM")+COUNTIF($G$19:$G$29,"CHUYỂN ĐIỂM")+COUNTIF($I$19:$I$29,"CHUYỂN ĐIỂM")</f>
        <v>0</v>
      </c>
      <c r="Q4" s="105"/>
      <c r="R4" s="4"/>
      <c r="S4" s="4"/>
      <c r="T4" s="4"/>
      <c r="U4" s="4"/>
      <c r="V4" s="4"/>
      <c r="W4" s="4"/>
      <c r="X4" s="4"/>
      <c r="Y4" s="4"/>
      <c r="Z4" s="4"/>
    </row>
    <row r="5" ht="34.5" customHeight="1">
      <c r="A5" s="12">
        <v>3.0</v>
      </c>
      <c r="B5" s="13" t="s">
        <v>35</v>
      </c>
      <c r="C5" s="24" t="s">
        <v>133</v>
      </c>
      <c r="D5" s="15" t="s">
        <v>38</v>
      </c>
      <c r="E5" s="34" t="s">
        <v>25</v>
      </c>
      <c r="F5" s="14"/>
      <c r="G5" s="13"/>
      <c r="H5" s="14"/>
      <c r="I5" s="13"/>
      <c r="J5" s="4"/>
      <c r="K5" s="16" t="s">
        <v>39</v>
      </c>
      <c r="L5" s="13">
        <f t="shared" si="1"/>
        <v>0</v>
      </c>
      <c r="M5" s="17">
        <f t="shared" si="2"/>
        <v>0</v>
      </c>
      <c r="N5" s="18">
        <f t="array" ref="N5">IF(SUMPRODUCT(COUNTIF(E5,'DANH MỤC'!$B$2:$B$17))+SUMPRODUCT(COUNTIF(G5,'DANH MỤC'!$B$2:$B$17))+SUMPRODUCT(COUNTIF(I5,'DANH MỤC'!$B$2:$B$17))&gt;=1,1,0)</f>
        <v>1</v>
      </c>
      <c r="O5" s="10" t="s">
        <v>40</v>
      </c>
      <c r="P5" s="10">
        <f>COUNTIF($E$3:$E$17,"RỚT NHÀ MÁY")+COUNTIF($G$3:$G$17,"RỚT NHÀ MÁY")+COUNTIF($I$3:$I$17,"RỚT NHÀ MÁY")+COUNTIF($E$19:$E$29,"RỚT NHÀ MÁY")+COUNTIF($G$19:$G$29,"RỚT NHÀ MÁY")+COUNTIF($I$19:$I$29,"RỚT NHÀ MÁY")</f>
        <v>1</v>
      </c>
      <c r="Q5" s="105"/>
      <c r="R5" s="4"/>
      <c r="S5" s="4"/>
      <c r="T5" s="4"/>
      <c r="U5" s="4"/>
      <c r="V5" s="4"/>
      <c r="W5" s="4"/>
      <c r="X5" s="4"/>
      <c r="Y5" s="4"/>
      <c r="Z5" s="4"/>
    </row>
    <row r="6" ht="34.5" customHeight="1">
      <c r="A6" s="19">
        <v>4.0</v>
      </c>
      <c r="B6" s="20" t="s">
        <v>41</v>
      </c>
      <c r="C6" s="89" t="s">
        <v>221</v>
      </c>
      <c r="D6" s="15" t="s">
        <v>33</v>
      </c>
      <c r="E6" s="34" t="s">
        <v>25</v>
      </c>
      <c r="F6" s="14"/>
      <c r="G6" s="20"/>
      <c r="H6" s="14"/>
      <c r="I6" s="20"/>
      <c r="J6" s="4"/>
      <c r="K6" s="22" t="s">
        <v>42</v>
      </c>
      <c r="L6" s="20">
        <f t="shared" si="1"/>
        <v>0</v>
      </c>
      <c r="M6" s="23">
        <f t="shared" si="2"/>
        <v>0</v>
      </c>
      <c r="N6" s="18">
        <f t="array" ref="N6">IF(SUMPRODUCT(COUNTIF(E6,'DANH MỤC'!$B$2:$B$17))+SUMPRODUCT(COUNTIF(G6,'DANH MỤC'!$B$2:$B$17))+SUMPRODUCT(COUNTIF(I6,'DANH MỤC'!$B$2:$B$17))&gt;=1,1,0)</f>
        <v>1</v>
      </c>
      <c r="O6" s="10" t="s">
        <v>43</v>
      </c>
      <c r="P6" s="10">
        <f>COUNTIF($E$3:$E$17,"TÀI XẾ NGHỈ")+COUNTIF($G$3:$G$17,"TÀI XẾ NGHỈ")+COUNTIF($I$3:$I$17,"TÀI XẾ NGHỈ")+COUNTIF($E$19:$E$29,"TÀI XẾ NGHỈ")+COUNTIF($G$19:$G$29,"TÀI XẾ NGHỈ")+COUNTIF($I$19:$I$29,"TÀI XẾ NGHỈ")</f>
        <v>1</v>
      </c>
      <c r="Q6" s="105"/>
      <c r="R6" s="4"/>
      <c r="S6" s="4"/>
      <c r="T6" s="4"/>
      <c r="U6" s="4"/>
      <c r="V6" s="4"/>
      <c r="W6" s="4"/>
      <c r="X6" s="4"/>
      <c r="Y6" s="4"/>
      <c r="Z6" s="4"/>
    </row>
    <row r="7" ht="34.5" customHeight="1">
      <c r="A7" s="12">
        <v>5.0</v>
      </c>
      <c r="B7" s="13" t="s">
        <v>44</v>
      </c>
      <c r="C7" s="89" t="s">
        <v>180</v>
      </c>
      <c r="D7" s="15" t="s">
        <v>33</v>
      </c>
      <c r="E7" s="48" t="s">
        <v>25</v>
      </c>
      <c r="F7" s="14"/>
      <c r="G7" s="13"/>
      <c r="H7" s="14"/>
      <c r="I7" s="13"/>
      <c r="J7" s="4"/>
      <c r="K7" s="16" t="s">
        <v>23</v>
      </c>
      <c r="L7" s="13">
        <f t="shared" si="1"/>
        <v>0</v>
      </c>
      <c r="M7" s="17">
        <f t="shared" si="2"/>
        <v>0</v>
      </c>
      <c r="N7" s="18">
        <f t="array" ref="N7">IF(SUMPRODUCT(COUNTIF(E7,'DANH MỤC'!$B$2:$B$17))+SUMPRODUCT(COUNTIF(G7,'DANH MỤC'!$B$2:$B$17))+SUMPRODUCT(COUNTIF(I7,'DANH MỤC'!$B$2:$B$17))&gt;=1,1,0)</f>
        <v>1</v>
      </c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 ht="34.5" customHeight="1">
      <c r="A8" s="19">
        <v>6.0</v>
      </c>
      <c r="B8" s="20" t="s">
        <v>48</v>
      </c>
      <c r="C8" s="24" t="s">
        <v>223</v>
      </c>
      <c r="D8" s="15" t="s">
        <v>22</v>
      </c>
      <c r="E8" s="34" t="s">
        <v>60</v>
      </c>
      <c r="F8" s="14"/>
      <c r="G8" s="20"/>
      <c r="H8" s="14"/>
      <c r="I8" s="20"/>
      <c r="J8" s="4"/>
      <c r="K8" s="22" t="s">
        <v>51</v>
      </c>
      <c r="L8" s="20">
        <f t="shared" si="1"/>
        <v>0</v>
      </c>
      <c r="M8" s="23">
        <f t="shared" si="2"/>
        <v>0</v>
      </c>
      <c r="N8" s="18">
        <f t="array" ref="N8">IF(SUMPRODUCT(COUNTIF(E8,'DANH MỤC'!$B$2:$B$17))+SUMPRODUCT(COUNTIF(G8,'DANH MỤC'!$B$2:$B$17))+SUMPRODUCT(COUNTIF(I8,'DANH MỤC'!$B$2:$B$17))&gt;=1,1,0)</f>
        <v>1</v>
      </c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 ht="34.5" customHeight="1">
      <c r="A9" s="12">
        <v>7.0</v>
      </c>
      <c r="B9" s="13" t="s">
        <v>68</v>
      </c>
      <c r="C9" s="89" t="s">
        <v>180</v>
      </c>
      <c r="D9" s="15" t="s">
        <v>33</v>
      </c>
      <c r="E9" s="48" t="s">
        <v>25</v>
      </c>
      <c r="F9" s="14"/>
      <c r="G9" s="13"/>
      <c r="H9" s="14"/>
      <c r="I9" s="13"/>
      <c r="J9" s="4"/>
      <c r="K9" s="16" t="s">
        <v>47</v>
      </c>
      <c r="L9" s="13">
        <f t="shared" si="1"/>
        <v>0</v>
      </c>
      <c r="M9" s="17">
        <f t="shared" si="2"/>
        <v>0</v>
      </c>
      <c r="N9" s="18">
        <f t="array" ref="N9">IF(SUMPRODUCT(COUNTIF(E9,'DANH MỤC'!$B$2:$B$17))+SUMPRODUCT(COUNTIF(G9,'DANH MỤC'!$B$2:$B$17))+SUMPRODUCT(COUNTIF(I9,'DANH MỤC'!$B$2:$B$17))&gt;=1,1,0)</f>
        <v>1</v>
      </c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 ht="34.5" customHeight="1">
      <c r="A10" s="19">
        <v>8.0</v>
      </c>
      <c r="B10" s="20" t="s">
        <v>70</v>
      </c>
      <c r="C10" s="24" t="s">
        <v>223</v>
      </c>
      <c r="D10" s="15" t="s">
        <v>22</v>
      </c>
      <c r="E10" s="34" t="s">
        <v>60</v>
      </c>
      <c r="F10" s="14"/>
      <c r="G10" s="20"/>
      <c r="H10" s="14"/>
      <c r="I10" s="20"/>
      <c r="J10" s="4"/>
      <c r="K10" s="22" t="s">
        <v>58</v>
      </c>
      <c r="L10" s="20">
        <f t="shared" si="1"/>
        <v>0</v>
      </c>
      <c r="M10" s="23">
        <f t="shared" si="2"/>
        <v>0</v>
      </c>
      <c r="N10" s="18">
        <f t="array" ref="N10">IF(SUMPRODUCT(COUNTIF(E10,'DANH MỤC'!$B$2:$B$17))+SUMPRODUCT(COUNTIF(G10,'DANH MỤC'!$B$2:$B$17))+SUMPRODUCT(COUNTIF(I10,'DANH MỤC'!$B$2:$B$17))&gt;=1,1,0)</f>
        <v>1</v>
      </c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 ht="34.5" customHeight="1">
      <c r="A11" s="12">
        <v>9.0</v>
      </c>
      <c r="B11" s="13" t="s">
        <v>71</v>
      </c>
      <c r="C11" s="89" t="s">
        <v>224</v>
      </c>
      <c r="D11" s="15" t="s">
        <v>22</v>
      </c>
      <c r="E11" s="34" t="s">
        <v>60</v>
      </c>
      <c r="F11" s="15" t="s">
        <v>33</v>
      </c>
      <c r="G11" s="34" t="s">
        <v>31</v>
      </c>
      <c r="H11" s="14"/>
      <c r="I11" s="13"/>
      <c r="J11" s="4"/>
      <c r="K11" s="16" t="s">
        <v>59</v>
      </c>
      <c r="L11" s="13">
        <f t="shared" si="1"/>
        <v>0</v>
      </c>
      <c r="M11" s="17">
        <f t="shared" si="2"/>
        <v>0</v>
      </c>
      <c r="N11" s="18">
        <f t="array" ref="N11">IF(SUMPRODUCT(COUNTIF(E11,'DANH MỤC'!$B$2:$B$17))+SUMPRODUCT(COUNTIF(G11,'DANH MỤC'!$B$2:$B$17))+SUMPRODUCT(COUNTIF(I11,'DANH MỤC'!$B$2:$B$17))&gt;=1,1,0)</f>
        <v>1</v>
      </c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 ht="34.5" customHeight="1">
      <c r="A12" s="19">
        <v>10.0</v>
      </c>
      <c r="B12" s="20" t="s">
        <v>74</v>
      </c>
      <c r="C12" s="21" t="s">
        <v>225</v>
      </c>
      <c r="D12" s="15" t="s">
        <v>125</v>
      </c>
      <c r="E12" s="48" t="s">
        <v>25</v>
      </c>
      <c r="F12" s="15" t="s">
        <v>33</v>
      </c>
      <c r="G12" s="34" t="s">
        <v>31</v>
      </c>
      <c r="H12" s="14"/>
      <c r="I12" s="20"/>
      <c r="J12" s="4"/>
      <c r="K12" s="22" t="s">
        <v>60</v>
      </c>
      <c r="L12" s="20">
        <f t="shared" si="1"/>
        <v>5</v>
      </c>
      <c r="M12" s="23">
        <f t="shared" si="2"/>
        <v>0.1923076923</v>
      </c>
      <c r="N12" s="18">
        <f t="array" ref="N12">IF(SUMPRODUCT(COUNTIF(E12,'DANH MỤC'!$B$2:$B$17))+SUMPRODUCT(COUNTIF(G12,'DANH MỤC'!$B$2:$B$17))+SUMPRODUCT(COUNTIF(I12,'DANH MỤC'!$B$2:$B$17))&gt;=1,1,0)</f>
        <v>1</v>
      </c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 ht="34.5" customHeight="1">
      <c r="A13" s="12">
        <v>11.0</v>
      </c>
      <c r="B13" s="13" t="s">
        <v>76</v>
      </c>
      <c r="C13" s="24" t="s">
        <v>223</v>
      </c>
      <c r="D13" s="15" t="s">
        <v>22</v>
      </c>
      <c r="E13" s="34" t="s">
        <v>60</v>
      </c>
      <c r="F13" s="14"/>
      <c r="G13" s="13"/>
      <c r="H13" s="14"/>
      <c r="I13" s="13"/>
      <c r="J13" s="4"/>
      <c r="K13" s="16" t="s">
        <v>61</v>
      </c>
      <c r="L13" s="13">
        <f t="shared" si="1"/>
        <v>0</v>
      </c>
      <c r="M13" s="17">
        <f t="shared" si="2"/>
        <v>0</v>
      </c>
      <c r="N13" s="18">
        <f t="array" ref="N13">IF(SUMPRODUCT(COUNTIF(E13,'DANH MỤC'!$B$2:$B$17))+SUMPRODUCT(COUNTIF(G13,'DANH MỤC'!$B$2:$B$17))+SUMPRODUCT(COUNTIF(I13,'DANH MỤC'!$B$2:$B$17))&gt;=1,1,0)</f>
        <v>1</v>
      </c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 ht="34.5" customHeight="1">
      <c r="A14" s="19">
        <v>12.0</v>
      </c>
      <c r="B14" s="20" t="s">
        <v>78</v>
      </c>
      <c r="C14" s="21" t="s">
        <v>218</v>
      </c>
      <c r="D14" s="15" t="s">
        <v>22</v>
      </c>
      <c r="E14" s="48" t="s">
        <v>25</v>
      </c>
      <c r="F14" s="14"/>
      <c r="G14" s="20"/>
      <c r="H14" s="14"/>
      <c r="I14" s="20"/>
      <c r="J14" s="4"/>
      <c r="K14" s="22" t="s">
        <v>62</v>
      </c>
      <c r="L14" s="20">
        <f t="shared" si="1"/>
        <v>0</v>
      </c>
      <c r="M14" s="23">
        <f t="shared" si="2"/>
        <v>0</v>
      </c>
      <c r="N14" s="18">
        <f t="array" ref="N14">IF(SUMPRODUCT(COUNTIF(E14,'DANH MỤC'!$B$2:$B$17))+SUMPRODUCT(COUNTIF(G14,'DANH MỤC'!$B$2:$B$17))+SUMPRODUCT(COUNTIF(I14,'DANH MỤC'!$B$2:$B$17))&gt;=1,1,0)</f>
        <v>1</v>
      </c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 ht="34.5" customHeight="1">
      <c r="A15" s="12">
        <v>13.0</v>
      </c>
      <c r="B15" s="13" t="s">
        <v>80</v>
      </c>
      <c r="C15" s="12"/>
      <c r="D15" s="14"/>
      <c r="E15" s="34" t="s">
        <v>43</v>
      </c>
      <c r="F15" s="14"/>
      <c r="G15" s="13"/>
      <c r="H15" s="14"/>
      <c r="I15" s="13"/>
      <c r="J15" s="4"/>
      <c r="K15" s="16" t="s">
        <v>63</v>
      </c>
      <c r="L15" s="13">
        <f t="shared" si="1"/>
        <v>0</v>
      </c>
      <c r="M15" s="17">
        <f t="shared" si="2"/>
        <v>0</v>
      </c>
      <c r="N15" s="18">
        <f t="array" ref="N15">IF(SUMPRODUCT(COUNTIF(E15,'DANH MỤC'!$B$2:$B$17))+SUMPRODUCT(COUNTIF(G15,'DANH MỤC'!$B$2:$B$17))+SUMPRODUCT(COUNTIF(I15,'DANH MỤC'!$B$2:$B$17))&gt;=1,1,0)</f>
        <v>0</v>
      </c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 ht="34.5" customHeight="1">
      <c r="A16" s="19">
        <v>14.0</v>
      </c>
      <c r="B16" s="20" t="s">
        <v>83</v>
      </c>
      <c r="C16" s="24" t="s">
        <v>219</v>
      </c>
      <c r="D16" s="15" t="s">
        <v>38</v>
      </c>
      <c r="E16" s="34" t="s">
        <v>25</v>
      </c>
      <c r="F16" s="14"/>
      <c r="G16" s="20"/>
      <c r="H16" s="14"/>
      <c r="I16" s="20"/>
      <c r="J16" s="4"/>
      <c r="K16" s="22" t="s">
        <v>30</v>
      </c>
      <c r="L16" s="20">
        <f t="shared" si="1"/>
        <v>0</v>
      </c>
      <c r="M16" s="23">
        <f t="shared" si="2"/>
        <v>0</v>
      </c>
      <c r="N16" s="18">
        <f t="array" ref="N16">IF(SUMPRODUCT(COUNTIF(E16,'DANH MỤC'!$B$2:$B$17))+SUMPRODUCT(COUNTIF(G16,'DANH MỤC'!$B$2:$B$17))+SUMPRODUCT(COUNTIF(I16,'DANH MỤC'!$B$2:$B$17))&gt;=1,1,0)</f>
        <v>1</v>
      </c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 ht="34.5" customHeight="1">
      <c r="A17" s="12">
        <v>15.0</v>
      </c>
      <c r="B17" s="13" t="s">
        <v>85</v>
      </c>
      <c r="C17" s="21" t="s">
        <v>226</v>
      </c>
      <c r="D17" s="15" t="s">
        <v>33</v>
      </c>
      <c r="E17" s="34" t="s">
        <v>31</v>
      </c>
      <c r="F17" s="14"/>
      <c r="G17" s="13"/>
      <c r="H17" s="14"/>
      <c r="I17" s="13"/>
      <c r="J17" s="4"/>
      <c r="K17" s="16" t="s">
        <v>64</v>
      </c>
      <c r="L17" s="13">
        <f t="shared" si="1"/>
        <v>0</v>
      </c>
      <c r="M17" s="17">
        <f t="shared" si="2"/>
        <v>0</v>
      </c>
      <c r="N17" s="18">
        <f t="array" ref="N17">IF(SUMPRODUCT(COUNTIF(E17,'DANH MỤC'!$B$2:$B$17))+SUMPRODUCT(COUNTIF(G17,'DANH MỤC'!$B$2:$B$17))+SUMPRODUCT(COUNTIF(I17,'DANH MỤC'!$B$2:$B$17))&gt;=1,1,0)</f>
        <v>1</v>
      </c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 ht="34.5" customHeight="1">
      <c r="A18" s="47" t="s">
        <v>227</v>
      </c>
      <c r="B18" s="2"/>
      <c r="C18" s="2"/>
      <c r="D18" s="2"/>
      <c r="E18" s="2"/>
      <c r="F18" s="2"/>
      <c r="G18" s="2"/>
      <c r="H18" s="2"/>
      <c r="I18" s="3"/>
      <c r="J18" s="4"/>
      <c r="K18" s="22" t="s">
        <v>24</v>
      </c>
      <c r="L18" s="20">
        <f t="shared" si="1"/>
        <v>0</v>
      </c>
      <c r="M18" s="23">
        <f t="shared" si="2"/>
        <v>0</v>
      </c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 ht="34.5" customHeight="1">
      <c r="A19" s="12">
        <v>1.0</v>
      </c>
      <c r="B19" s="13" t="s">
        <v>87</v>
      </c>
      <c r="C19" s="89" t="s">
        <v>187</v>
      </c>
      <c r="D19" s="15" t="s">
        <v>33</v>
      </c>
      <c r="E19" s="34" t="s">
        <v>25</v>
      </c>
      <c r="F19" s="14"/>
      <c r="G19" s="13"/>
      <c r="H19" s="14"/>
      <c r="I19" s="13"/>
      <c r="J19" s="4"/>
      <c r="K19" s="16" t="s">
        <v>89</v>
      </c>
      <c r="L19" s="13">
        <f t="shared" si="1"/>
        <v>0</v>
      </c>
      <c r="M19" s="17">
        <f t="shared" si="2"/>
        <v>0</v>
      </c>
      <c r="N19" s="18">
        <f t="array" ref="N19">IF(SUMPRODUCT(COUNTIF(E19,'DANH MỤC'!$B$2:$B$17))+SUMPRODUCT(COUNTIF(G19,'DANH MỤC'!$B$2:$B$17))+SUMPRODUCT(COUNTIF(I19,'DANH MỤC'!$B$2:$B$17))&gt;=1,1,0)</f>
        <v>1</v>
      </c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 ht="34.5" customHeight="1">
      <c r="A20" s="19">
        <v>2.0</v>
      </c>
      <c r="B20" s="20" t="s">
        <v>94</v>
      </c>
      <c r="C20" s="89" t="s">
        <v>228</v>
      </c>
      <c r="D20" s="15" t="s">
        <v>22</v>
      </c>
      <c r="E20" s="34" t="s">
        <v>60</v>
      </c>
      <c r="F20" s="15" t="s">
        <v>33</v>
      </c>
      <c r="G20" s="34" t="s">
        <v>25</v>
      </c>
      <c r="H20" s="14"/>
      <c r="I20" s="20"/>
      <c r="J20" s="4"/>
      <c r="K20" s="4"/>
      <c r="L20" s="4"/>
      <c r="M20" s="4"/>
      <c r="N20" s="18">
        <f t="array" ref="N20">IF(SUMPRODUCT(COUNTIF(E20,'DANH MỤC'!$B$2:$B$17))+SUMPRODUCT(COUNTIF(G20,'DANH MỤC'!$B$2:$B$17))+SUMPRODUCT(COUNTIF(I20,'DANH MỤC'!$B$2:$B$17))&gt;=1,1,0)</f>
        <v>1</v>
      </c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 ht="34.5" customHeight="1">
      <c r="A21" s="12">
        <v>3.0</v>
      </c>
      <c r="B21" s="13" t="s">
        <v>95</v>
      </c>
      <c r="C21" s="21" t="s">
        <v>109</v>
      </c>
      <c r="D21" s="15" t="s">
        <v>38</v>
      </c>
      <c r="E21" s="48" t="s">
        <v>25</v>
      </c>
      <c r="F21" s="14"/>
      <c r="G21" s="13"/>
      <c r="H21" s="14"/>
      <c r="I21" s="13"/>
      <c r="J21" s="4"/>
      <c r="K21" s="49" t="s">
        <v>96</v>
      </c>
      <c r="L21" s="2"/>
      <c r="M21" s="26"/>
      <c r="N21" s="18">
        <f t="array" ref="N21">IF(SUMPRODUCT(COUNTIF(E21,'DANH MỤC'!$B$2:$B$17))+SUMPRODUCT(COUNTIF(G21,'DANH MỤC'!$B$2:$B$17))+SUMPRODUCT(COUNTIF(I21,'DANH MỤC'!$B$2:$B$17))&gt;=1,1,0)</f>
        <v>1</v>
      </c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 ht="34.5" customHeight="1">
      <c r="A22" s="19">
        <v>4.0</v>
      </c>
      <c r="B22" s="20" t="s">
        <v>97</v>
      </c>
      <c r="C22" s="21" t="s">
        <v>222</v>
      </c>
      <c r="D22" s="15" t="s">
        <v>33</v>
      </c>
      <c r="E22" s="48" t="s">
        <v>25</v>
      </c>
      <c r="F22" s="14"/>
      <c r="G22" s="20"/>
      <c r="H22" s="14"/>
      <c r="I22" s="20"/>
      <c r="J22" s="4"/>
      <c r="K22" s="50">
        <f>SUM(L3:L18)</f>
        <v>26</v>
      </c>
      <c r="L22" s="51"/>
      <c r="M22" s="52"/>
      <c r="N22" s="18">
        <f t="array" ref="N22">IF(SUMPRODUCT(COUNTIF(E22,'DANH MỤC'!$B$2:$B$17))+SUMPRODUCT(COUNTIF(G22,'DANH MỤC'!$B$2:$B$17))+SUMPRODUCT(COUNTIF(I22,'DANH MỤC'!$B$2:$B$17))&gt;=1,1,0)</f>
        <v>1</v>
      </c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 ht="34.5" customHeight="1">
      <c r="A23" s="12">
        <v>5.0</v>
      </c>
      <c r="B23" s="13" t="s">
        <v>98</v>
      </c>
      <c r="C23" s="24" t="s">
        <v>229</v>
      </c>
      <c r="D23" s="15" t="s">
        <v>33</v>
      </c>
      <c r="E23" s="34" t="s">
        <v>25</v>
      </c>
      <c r="F23" s="14"/>
      <c r="G23" s="13"/>
      <c r="H23" s="14"/>
      <c r="I23" s="13"/>
      <c r="J23" s="4"/>
      <c r="K23" s="53"/>
      <c r="L23" s="54"/>
      <c r="M23" s="55"/>
      <c r="N23" s="18">
        <f t="array" ref="N23">IF(SUMPRODUCT(COUNTIF(E23,'DANH MỤC'!$B$2:$B$17))+SUMPRODUCT(COUNTIF(G23,'DANH MỤC'!$B$2:$B$17))+SUMPRODUCT(COUNTIF(I23,'DANH MỤC'!$B$2:$B$17))&gt;=1,1,0)</f>
        <v>1</v>
      </c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 ht="34.5" customHeight="1">
      <c r="A24" s="19">
        <v>6.0</v>
      </c>
      <c r="B24" s="20" t="s">
        <v>101</v>
      </c>
      <c r="C24" s="24" t="s">
        <v>219</v>
      </c>
      <c r="D24" s="15" t="s">
        <v>38</v>
      </c>
      <c r="E24" s="34" t="s">
        <v>25</v>
      </c>
      <c r="F24" s="14"/>
      <c r="G24" s="20"/>
      <c r="H24" s="14"/>
      <c r="I24" s="20"/>
      <c r="J24" s="4"/>
      <c r="K24" s="9" t="s">
        <v>102</v>
      </c>
      <c r="L24" s="9" t="s">
        <v>103</v>
      </c>
      <c r="M24" s="56" t="s">
        <v>17</v>
      </c>
      <c r="N24" s="18">
        <f t="array" ref="N24">IF(SUMPRODUCT(COUNTIF(E24,'DANH MỤC'!$B$2:$B$17))+SUMPRODUCT(COUNTIF(G24,'DANH MỤC'!$B$2:$B$17))+SUMPRODUCT(COUNTIF(I24,'DANH MỤC'!$B$2:$B$17))&gt;=1,1,0)</f>
        <v>1</v>
      </c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 ht="34.5" customHeight="1">
      <c r="A25" s="12">
        <v>7.0</v>
      </c>
      <c r="B25" s="13" t="s">
        <v>105</v>
      </c>
      <c r="C25" s="21" t="s">
        <v>50</v>
      </c>
      <c r="D25" s="15" t="s">
        <v>38</v>
      </c>
      <c r="E25" s="48" t="s">
        <v>25</v>
      </c>
      <c r="F25" s="14"/>
      <c r="G25" s="13"/>
      <c r="H25" s="14"/>
      <c r="I25" s="13"/>
      <c r="J25" s="4"/>
      <c r="K25" s="57" t="s">
        <v>26</v>
      </c>
      <c r="L25" s="13">
        <f t="shared" ref="L25:L28" si="3">COUNTIF($E$3:$E$17,K25)+COUNTIF($G$3:$G$17,K25)+COUNTIF($I$3:$I$17,K25)+COUNTIF($E$19:$E$29,K25)+COUNTIF($G$19:$G$29,K25)+COUNTIF($I$19:$I$29,K25)</f>
        <v>0</v>
      </c>
      <c r="M25" s="58">
        <f t="shared" ref="M25:M29" si="4">IF(SUM($L$25:$L$29)=0,0,L25/SUM($L$25:$L$29))</f>
        <v>0</v>
      </c>
      <c r="N25" s="18">
        <f t="array" ref="N25">IF(SUMPRODUCT(COUNTIF(E25,'DANH MỤC'!$B$2:$B$17))+SUMPRODUCT(COUNTIF(G25,'DANH MỤC'!$B$2:$B$17))+SUMPRODUCT(COUNTIF(I25,'DANH MỤC'!$B$2:$B$17))&gt;=1,1,0)</f>
        <v>1</v>
      </c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 ht="34.5" customHeight="1">
      <c r="A26" s="19">
        <v>8.0</v>
      </c>
      <c r="B26" s="20" t="s">
        <v>106</v>
      </c>
      <c r="C26" s="89" t="s">
        <v>187</v>
      </c>
      <c r="D26" s="15" t="s">
        <v>22</v>
      </c>
      <c r="E26" s="48" t="s">
        <v>25</v>
      </c>
      <c r="F26" s="14"/>
      <c r="G26" s="20"/>
      <c r="H26" s="14"/>
      <c r="I26" s="20"/>
      <c r="J26" s="4"/>
      <c r="K26" s="59" t="s">
        <v>34</v>
      </c>
      <c r="L26" s="13">
        <f t="shared" si="3"/>
        <v>0</v>
      </c>
      <c r="M26" s="58">
        <f t="shared" si="4"/>
        <v>0</v>
      </c>
      <c r="N26" s="18">
        <f t="array" ref="N26">IF(SUMPRODUCT(COUNTIF(E26,'DANH MỤC'!$B$2:$B$17))+SUMPRODUCT(COUNTIF(G26,'DANH MỤC'!$B$2:$B$17))+SUMPRODUCT(COUNTIF(I26,'DANH MỤC'!$B$2:$B$17))&gt;=1,1,0)</f>
        <v>1</v>
      </c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 ht="34.5" customHeight="1">
      <c r="A27" s="12">
        <v>9.0</v>
      </c>
      <c r="B27" s="13" t="s">
        <v>107</v>
      </c>
      <c r="C27" s="21" t="s">
        <v>230</v>
      </c>
      <c r="D27" s="15"/>
      <c r="E27" s="48" t="s">
        <v>40</v>
      </c>
      <c r="F27" s="14"/>
      <c r="G27" s="13"/>
      <c r="H27" s="14"/>
      <c r="I27" s="13"/>
      <c r="J27" s="4"/>
      <c r="K27" s="60" t="s">
        <v>40</v>
      </c>
      <c r="L27" s="13">
        <f t="shared" si="3"/>
        <v>1</v>
      </c>
      <c r="M27" s="58">
        <f t="shared" si="4"/>
        <v>0.03571428571</v>
      </c>
      <c r="N27" s="18">
        <f t="array" ref="N27">IF(SUMPRODUCT(COUNTIF(E27,'DANH MỤC'!$B$2:$B$17))+SUMPRODUCT(COUNTIF(G27,'DANH MỤC'!$B$2:$B$17))+SUMPRODUCT(COUNTIF(I27,'DANH MỤC'!$B$2:$B$17))&gt;=1,1,0)</f>
        <v>0</v>
      </c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 ht="34.5" customHeight="1">
      <c r="A28" s="19">
        <v>10.0</v>
      </c>
      <c r="B28" s="20" t="s">
        <v>108</v>
      </c>
      <c r="C28" s="21" t="s">
        <v>50</v>
      </c>
      <c r="D28" s="15" t="s">
        <v>38</v>
      </c>
      <c r="E28" s="48" t="s">
        <v>25</v>
      </c>
      <c r="F28" s="14"/>
      <c r="G28" s="20"/>
      <c r="H28" s="14"/>
      <c r="I28" s="20"/>
      <c r="J28" s="4"/>
      <c r="K28" s="61" t="s">
        <v>43</v>
      </c>
      <c r="L28" s="13">
        <f t="shared" si="3"/>
        <v>1</v>
      </c>
      <c r="M28" s="58">
        <f t="shared" si="4"/>
        <v>0.03571428571</v>
      </c>
      <c r="N28" s="18">
        <f t="array" ref="N28">IF(SUMPRODUCT(COUNTIF(E28,'DANH MỤC'!$B$2:$B$17))+SUMPRODUCT(COUNTIF(G28,'DANH MỤC'!$B$2:$B$17))+SUMPRODUCT(COUNTIF(I28,'DANH MỤC'!$B$2:$B$17))&gt;=1,1,0)</f>
        <v>1</v>
      </c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 ht="34.5" customHeight="1">
      <c r="A29" s="12"/>
      <c r="B29" s="13"/>
      <c r="C29" s="12"/>
      <c r="D29" s="10"/>
      <c r="E29" s="34"/>
      <c r="F29" s="10"/>
      <c r="G29" s="13"/>
      <c r="H29" s="10"/>
      <c r="I29" s="13"/>
      <c r="J29" s="4"/>
      <c r="K29" s="62" t="s">
        <v>18</v>
      </c>
      <c r="L29" s="90">
        <f>P2</f>
        <v>26</v>
      </c>
      <c r="M29" s="91">
        <f t="shared" si="4"/>
        <v>0.9285714286</v>
      </c>
      <c r="N29" s="18">
        <f t="array" ref="N29">IF(SUMPRODUCT(COUNTIF(E29,'DANH MỤC'!$B$2:$B$17))+SUMPRODUCT(COUNTIF(G29,'DANH MỤC'!$B$2:$B$17))+SUMPRODUCT(COUNTIF(I29,'DANH MỤC'!$B$2:$B$17))&gt;=1,1,0)</f>
        <v>0</v>
      </c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 ht="34.5" customHeight="1">
      <c r="A30" s="4"/>
      <c r="B30" s="4"/>
      <c r="C30" s="4"/>
      <c r="D30" s="4"/>
      <c r="E30" s="4"/>
      <c r="F30" s="4"/>
      <c r="G30" s="4"/>
      <c r="H30" s="4"/>
      <c r="I30" s="4"/>
      <c r="J30" s="4"/>
      <c r="K30" s="65" t="s">
        <v>110</v>
      </c>
      <c r="L30" s="92">
        <f>MAX(0,COUNTA($B$3:$B$29)-SUM($L$25:$L$29))</f>
        <v>0</v>
      </c>
      <c r="M30" s="93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 ht="15.0" customHeight="1">
      <c r="A31" s="68" t="s">
        <v>111</v>
      </c>
      <c r="B31" s="2"/>
      <c r="C31" s="2"/>
      <c r="D31" s="2"/>
      <c r="E31" s="2"/>
      <c r="F31" s="2"/>
      <c r="G31" s="2"/>
      <c r="H31" s="2"/>
      <c r="I31" s="3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 ht="18.75" customHeight="1">
      <c r="A32" s="9" t="s">
        <v>6</v>
      </c>
      <c r="B32" s="9" t="s">
        <v>7</v>
      </c>
      <c r="C32" s="9" t="s">
        <v>8</v>
      </c>
      <c r="D32" s="9" t="s">
        <v>112</v>
      </c>
      <c r="E32" s="9" t="s">
        <v>15</v>
      </c>
      <c r="F32" s="9" t="s">
        <v>113</v>
      </c>
      <c r="G32" s="69" t="s">
        <v>114</v>
      </c>
      <c r="H32" s="2"/>
      <c r="I32" s="26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 ht="21.0" customHeight="1">
      <c r="A33" s="12">
        <v>1.0</v>
      </c>
      <c r="B33" s="13"/>
      <c r="C33" s="12"/>
      <c r="D33" s="10"/>
      <c r="E33" s="13"/>
      <c r="F33" s="13"/>
      <c r="G33" s="70"/>
      <c r="H33" s="70"/>
      <c r="I33" s="70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 ht="21.0" customHeight="1">
      <c r="A34" s="71">
        <v>2.0</v>
      </c>
      <c r="B34" s="72"/>
      <c r="C34" s="71"/>
      <c r="D34" s="73"/>
      <c r="E34" s="72"/>
      <c r="F34" s="72"/>
      <c r="G34" s="75"/>
      <c r="H34" s="75"/>
      <c r="I34" s="75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 ht="21.0" customHeight="1">
      <c r="A35" s="12">
        <v>3.0</v>
      </c>
      <c r="B35" s="13"/>
      <c r="C35" s="12"/>
      <c r="D35" s="10"/>
      <c r="E35" s="13"/>
      <c r="F35" s="13"/>
      <c r="G35" s="70"/>
      <c r="H35" s="70"/>
      <c r="I35" s="70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 ht="21.0" customHeight="1">
      <c r="A36" s="71">
        <v>4.0</v>
      </c>
      <c r="B36" s="72"/>
      <c r="C36" s="71"/>
      <c r="D36" s="73"/>
      <c r="E36" s="72"/>
      <c r="F36" s="72"/>
      <c r="G36" s="75"/>
      <c r="H36" s="75"/>
      <c r="I36" s="75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 ht="21.0" customHeight="1">
      <c r="A37" s="12">
        <v>5.0</v>
      </c>
      <c r="B37" s="13"/>
      <c r="C37" s="12"/>
      <c r="D37" s="10"/>
      <c r="E37" s="13"/>
      <c r="F37" s="13"/>
      <c r="G37" s="70"/>
      <c r="H37" s="70"/>
      <c r="I37" s="70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 ht="21.0" customHeight="1">
      <c r="A38" s="71">
        <v>6.0</v>
      </c>
      <c r="B38" s="72"/>
      <c r="C38" s="71"/>
      <c r="D38" s="73"/>
      <c r="E38" s="72"/>
      <c r="F38" s="72"/>
      <c r="G38" s="75"/>
      <c r="H38" s="75"/>
      <c r="I38" s="75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 ht="21.0" customHeight="1">
      <c r="A39" s="12">
        <v>7.0</v>
      </c>
      <c r="B39" s="13"/>
      <c r="C39" s="12"/>
      <c r="D39" s="10"/>
      <c r="E39" s="13"/>
      <c r="F39" s="13"/>
      <c r="G39" s="70"/>
      <c r="H39" s="70"/>
      <c r="I39" s="70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 ht="21.0" customHeight="1">
      <c r="A40" s="71">
        <v>8.0</v>
      </c>
      <c r="B40" s="72"/>
      <c r="C40" s="71"/>
      <c r="D40" s="73"/>
      <c r="E40" s="72"/>
      <c r="F40" s="72"/>
      <c r="G40" s="75"/>
      <c r="H40" s="75"/>
      <c r="I40" s="75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 ht="15.0" customHeight="1">
      <c r="A41" s="76" t="s">
        <v>116</v>
      </c>
      <c r="B41" s="2"/>
      <c r="C41" s="2"/>
      <c r="D41" s="2"/>
      <c r="E41" s="3"/>
      <c r="F41" s="77">
        <f>SUM(F33:F40)</f>
        <v>0</v>
      </c>
      <c r="G41" s="78"/>
      <c r="H41" s="78"/>
      <c r="I41" s="78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 ht="15.75" customHeight="1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 ht="15.75" customHeight="1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 ht="15.75" customHeight="1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 ht="15.75" customHeight="1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 ht="15.75" customHeight="1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 ht="15.75" customHeight="1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 ht="15.75" customHeight="1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 ht="15.75" customHeight="1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 ht="15.75" customHeight="1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 ht="15.75" customHeight="1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 ht="15.75" customHeight="1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 ht="15.75" customHeight="1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 ht="15.75" customHeight="1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 ht="15.75" customHeight="1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 ht="15.75" customHeight="1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 ht="15.75" customHeight="1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 ht="15.75" customHeight="1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 ht="15.75" customHeight="1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 ht="15.75" customHeight="1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 ht="15.75" customHeight="1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 ht="15.75" customHeight="1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 ht="15.75" customHeight="1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 ht="15.75" customHeight="1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 ht="15.75" customHeight="1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 ht="15.75" customHeight="1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 ht="15.75" customHeight="1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 ht="15.75" customHeight="1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 ht="15.75" customHeight="1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 ht="15.75" customHeight="1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 ht="15.75" customHeight="1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 ht="15.75" customHeight="1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 ht="15.75" customHeight="1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 ht="15.75" customHeight="1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 ht="15.75" customHeight="1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 ht="15.75" customHeight="1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 ht="15.75" customHeight="1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 ht="15.75" customHeight="1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 ht="15.75" customHeight="1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 ht="15.75" customHeight="1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 ht="15.75" customHeight="1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 ht="15.75" customHeight="1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 ht="15.75" customHeight="1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 ht="15.75" customHeight="1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 ht="15.75" customHeight="1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 ht="15.75" customHeight="1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 ht="15.75" customHeight="1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 ht="15.75" customHeight="1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 ht="15.75" customHeight="1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 ht="15.75" customHeight="1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 ht="15.75" customHeight="1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 ht="15.75" customHeight="1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 ht="15.75" customHeight="1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 ht="15.75" customHeight="1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 ht="15.75" customHeight="1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 ht="15.75" customHeight="1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 ht="15.75" customHeight="1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 ht="15.75" customHeight="1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 ht="15.75" customHeight="1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 ht="15.75" customHeight="1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 ht="15.75" customHeight="1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 ht="15.75" customHeight="1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 ht="15.75" customHeight="1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 ht="15.75" customHeight="1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 ht="15.75" customHeight="1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 ht="15.75" customHeight="1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 ht="15.75" customHeight="1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 ht="15.75" customHeight="1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 ht="15.75" customHeight="1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 ht="15.75" customHeight="1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 ht="15.75" customHeight="1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 ht="15.75" customHeight="1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 ht="15.75" customHeight="1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 ht="15.75" customHeight="1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 ht="15.75" customHeight="1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 ht="15.75" customHeight="1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 ht="15.75" customHeight="1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 ht="15.75" customHeight="1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 ht="15.75" customHeight="1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 ht="15.75" customHeight="1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 ht="15.75" customHeight="1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 ht="15.75" customHeight="1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 ht="15.75" customHeight="1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 ht="15.75" customHeight="1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 ht="15.75" customHeight="1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 ht="15.75" customHeight="1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 ht="15.75" customHeight="1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 ht="15.75" customHeight="1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 ht="15.75" customHeight="1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 ht="15.75" customHeight="1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 ht="15.75" customHeight="1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 ht="15.75" customHeight="1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 ht="15.75" customHeight="1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 ht="15.75" customHeight="1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 ht="15.75" customHeight="1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 ht="15.75" customHeight="1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 ht="15.75" customHeight="1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 ht="15.75" customHeight="1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 ht="15.75" customHeight="1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 ht="15.75" customHeight="1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 ht="15.75" customHeight="1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 ht="15.75" customHeight="1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 ht="15.75" customHeight="1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 ht="15.75" customHeight="1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 ht="15.75" customHeight="1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 ht="15.75" customHeight="1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 ht="15.75" customHeight="1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 ht="15.75" customHeight="1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 ht="15.75" customHeight="1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 ht="15.75" customHeight="1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 ht="15.75" customHeight="1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 ht="15.75" customHeight="1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 ht="15.75" customHeight="1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 ht="15.75" customHeight="1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 ht="15.75" customHeight="1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 ht="15.75" customHeight="1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 ht="15.75" customHeight="1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 ht="15.75" customHeight="1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 ht="15.75" customHeight="1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 ht="15.75" customHeight="1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 ht="15.75" customHeight="1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 ht="15.75" customHeight="1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 ht="15.75" customHeight="1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 ht="15.75" customHeight="1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 ht="15.75" customHeight="1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 ht="15.75" customHeight="1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 ht="15.75" customHeight="1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 ht="15.75" customHeight="1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 ht="15.75" customHeight="1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 ht="15.75" customHeight="1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 ht="15.75" customHeight="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 ht="15.75" customHeight="1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 ht="15.75" customHeight="1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 ht="15.75" customHeight="1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 ht="15.75" customHeight="1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 ht="15.75" customHeight="1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 ht="15.75" customHeight="1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 ht="15.75" customHeight="1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 ht="15.75" customHeight="1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 ht="15.75" customHeight="1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 ht="15.75" customHeight="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 ht="15.75" customHeight="1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 ht="15.75" customHeight="1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 ht="15.75" customHeight="1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 ht="15.75" customHeight="1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 ht="15.75" customHeight="1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 ht="15.75" customHeight="1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 ht="15.75" customHeight="1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 ht="15.75" customHeight="1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 ht="15.75" customHeight="1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 ht="15.75" customHeight="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 ht="15.75" customHeight="1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 ht="15.75" customHeight="1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 ht="15.75" customHeight="1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 ht="15.75" customHeight="1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 ht="15.75" customHeight="1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 ht="15.75" customHeight="1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 ht="15.75" customHeight="1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 ht="15.75" customHeight="1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 ht="15.75" customHeight="1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 ht="15.75" customHeight="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 ht="15.75" customHeight="1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 ht="15.75" customHeight="1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 ht="15.75" customHeight="1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 ht="15.75" customHeight="1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 ht="15.75" customHeight="1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 ht="15.75" customHeight="1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 ht="15.75" customHeight="1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 ht="15.75" customHeight="1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 ht="15.75" customHeight="1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 ht="15.75" customHeight="1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 ht="15.75" customHeight="1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 ht="15.75" customHeight="1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 ht="15.75" customHeight="1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 ht="15.75" customHeight="1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 ht="15.75" customHeight="1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 ht="15.75" customHeight="1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 ht="15.75" customHeight="1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 ht="15.75" customHeight="1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 ht="15.75" customHeight="1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 ht="15.75" customHeight="1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 ht="15.75" customHeight="1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 ht="15.75" customHeight="1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 ht="15.75" customHeight="1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 ht="15.75" customHeight="1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 ht="15.75" customHeight="1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 ht="15.75" customHeight="1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 ht="15.75" customHeight="1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 ht="15.75" customHeight="1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 ht="15.75" customHeight="1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 ht="15.75" customHeight="1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 ht="15.75" customHeight="1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 ht="15.75" customHeight="1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 ht="15.75" customHeight="1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 ht="15.75" customHeight="1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 ht="15.75" customHeight="1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 ht="15.75" customHeight="1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 ht="15.75" customHeight="1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 ht="15.75" customHeight="1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 ht="15.75" customHeight="1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 ht="15.75" customHeight="1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 ht="15.75" customHeight="1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 ht="15.75" customHeight="1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 ht="15.75" customHeight="1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 ht="15.75" customHeight="1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 ht="15.75" customHeight="1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r="247" ht="15.75" customHeight="1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r="248" ht="15.75" customHeight="1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</row>
    <row r="249" ht="15.75" customHeight="1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 ht="15.75" customHeight="1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</row>
    <row r="251" ht="15.75" customHeight="1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</row>
    <row r="252" ht="15.75" customHeight="1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 ht="15.75" customHeight="1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</row>
    <row r="254" ht="15.75" customHeight="1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</row>
    <row r="255" ht="15.75" customHeight="1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</row>
    <row r="256" ht="15.75" customHeight="1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</row>
    <row r="257" ht="15.75" customHeight="1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</row>
    <row r="258" ht="15.75" customHeight="1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</row>
    <row r="259" ht="15.75" customHeight="1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</row>
    <row r="260" ht="15.75" customHeight="1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</row>
    <row r="261" ht="15.75" customHeight="1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</row>
    <row r="262" ht="15.75" customHeight="1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</row>
    <row r="263" ht="15.75" customHeight="1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</row>
    <row r="264" ht="15.75" customHeight="1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</row>
    <row r="265" ht="15.75" customHeight="1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</row>
    <row r="266" ht="15.75" customHeight="1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</row>
    <row r="267" ht="15.75" customHeight="1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</row>
    <row r="268" ht="15.75" customHeight="1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</row>
    <row r="269" ht="15.75" customHeight="1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</row>
    <row r="270" ht="15.75" customHeight="1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</row>
    <row r="271" ht="15.75" customHeight="1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</row>
    <row r="272" ht="15.75" customHeight="1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</row>
    <row r="273" ht="15.75" customHeight="1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</row>
    <row r="274" ht="15.75" customHeight="1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</row>
    <row r="275" ht="15.75" customHeight="1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</row>
    <row r="276" ht="15.75" customHeight="1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</row>
    <row r="277" ht="15.75" customHeight="1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</row>
    <row r="278" ht="15.75" customHeight="1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</row>
    <row r="279" ht="15.75" customHeight="1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</row>
    <row r="280" ht="15.75" customHeight="1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</row>
    <row r="281" ht="15.75" customHeight="1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</row>
    <row r="282" ht="15.75" customHeight="1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</row>
    <row r="283" ht="15.75" customHeight="1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</row>
    <row r="284" ht="15.75" customHeight="1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</row>
    <row r="285" ht="15.75" customHeight="1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</row>
    <row r="286" ht="15.75" customHeight="1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</row>
    <row r="287" ht="15.75" customHeight="1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</row>
    <row r="288" ht="15.75" customHeight="1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</row>
    <row r="289" ht="15.75" customHeight="1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</row>
    <row r="290" ht="15.75" customHeight="1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</row>
    <row r="291" ht="15.75" customHeight="1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</row>
    <row r="292" ht="15.75" customHeight="1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</row>
    <row r="293" ht="15.75" customHeight="1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</row>
    <row r="294" ht="15.75" customHeight="1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</row>
    <row r="295" ht="15.75" customHeight="1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</row>
    <row r="296" ht="15.75" customHeight="1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</row>
    <row r="297" ht="15.75" customHeight="1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</row>
    <row r="298" ht="15.75" customHeight="1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</row>
    <row r="299" ht="15.75" customHeight="1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</row>
    <row r="300" ht="15.75" customHeight="1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</row>
    <row r="301" ht="15.75" customHeight="1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</row>
    <row r="302" ht="15.75" customHeight="1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</row>
    <row r="303" ht="15.75" customHeight="1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</row>
    <row r="304" ht="15.75" customHeight="1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</row>
    <row r="305" ht="15.75" customHeight="1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</row>
    <row r="306" ht="15.75" customHeight="1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</row>
    <row r="307" ht="15.75" customHeight="1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</row>
    <row r="308" ht="15.75" customHeight="1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</row>
    <row r="309" ht="15.75" customHeight="1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</row>
    <row r="310" ht="15.75" customHeight="1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</row>
    <row r="311" ht="15.75" customHeight="1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</row>
    <row r="312" ht="15.75" customHeight="1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</row>
    <row r="313" ht="15.75" customHeight="1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</row>
    <row r="314" ht="15.75" customHeight="1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</row>
    <row r="315" ht="15.75" customHeight="1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</row>
    <row r="316" ht="15.75" customHeight="1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</row>
    <row r="317" ht="15.75" customHeight="1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</row>
    <row r="318" ht="15.75" customHeight="1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</row>
    <row r="319" ht="15.75" customHeight="1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</row>
    <row r="320" ht="15.75" customHeight="1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</row>
    <row r="321" ht="15.75" customHeight="1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</row>
    <row r="322" ht="15.75" customHeight="1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</row>
    <row r="323" ht="15.75" customHeight="1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</row>
    <row r="324" ht="15.75" customHeight="1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</row>
    <row r="325" ht="15.75" customHeight="1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</row>
    <row r="326" ht="15.75" customHeight="1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</row>
    <row r="327" ht="15.75" customHeight="1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</row>
    <row r="328" ht="15.75" customHeight="1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</row>
    <row r="329" ht="15.75" customHeight="1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</row>
    <row r="330" ht="15.75" customHeight="1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</row>
    <row r="331" ht="15.75" customHeight="1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</row>
    <row r="332" ht="15.75" customHeight="1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</row>
    <row r="333" ht="15.75" customHeight="1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</row>
    <row r="334" ht="15.75" customHeight="1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</row>
    <row r="335" ht="15.75" customHeight="1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</row>
    <row r="336" ht="15.75" customHeight="1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</row>
    <row r="337" ht="15.75" customHeight="1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</row>
    <row r="338" ht="15.75" customHeight="1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</row>
    <row r="339" ht="15.75" customHeight="1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</row>
    <row r="340" ht="15.75" customHeight="1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</row>
    <row r="341" ht="15.75" customHeight="1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</row>
    <row r="342" ht="15.75" customHeight="1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</row>
    <row r="343" ht="15.75" customHeight="1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</row>
    <row r="344" ht="15.75" customHeight="1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</row>
    <row r="345" ht="15.75" customHeight="1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</row>
    <row r="346" ht="15.75" customHeight="1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</row>
    <row r="347" ht="15.75" customHeight="1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</row>
    <row r="348" ht="15.75" customHeight="1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</row>
    <row r="349" ht="15.75" customHeight="1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</row>
    <row r="350" ht="15.75" customHeight="1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</row>
    <row r="351" ht="15.75" customHeight="1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</row>
    <row r="352" ht="15.75" customHeight="1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</row>
    <row r="353" ht="15.75" customHeight="1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</row>
    <row r="354" ht="15.75" customHeight="1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</row>
    <row r="355" ht="15.75" customHeight="1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</row>
    <row r="356" ht="15.75" customHeight="1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</row>
    <row r="357" ht="15.75" customHeight="1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</row>
    <row r="358" ht="15.75" customHeight="1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</row>
    <row r="359" ht="15.75" customHeight="1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</row>
    <row r="360" ht="15.75" customHeight="1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</row>
    <row r="361" ht="15.75" customHeight="1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</row>
    <row r="362" ht="15.75" customHeight="1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</row>
    <row r="363" ht="15.75" customHeight="1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</row>
    <row r="364" ht="15.75" customHeight="1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</row>
    <row r="365" ht="15.75" customHeight="1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</row>
    <row r="366" ht="15.75" customHeight="1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</row>
    <row r="367" ht="15.75" customHeight="1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</row>
    <row r="368" ht="15.75" customHeight="1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</row>
    <row r="369" ht="15.75" customHeight="1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</row>
    <row r="370" ht="15.75" customHeight="1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</row>
    <row r="371" ht="15.75" customHeight="1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</row>
    <row r="372" ht="15.75" customHeight="1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</row>
    <row r="373" ht="15.75" customHeight="1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</row>
    <row r="374" ht="15.75" customHeight="1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</row>
    <row r="375" ht="15.75" customHeight="1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</row>
    <row r="376" ht="15.75" customHeight="1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</row>
    <row r="377" ht="15.75" customHeight="1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</row>
    <row r="378" ht="15.75" customHeight="1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</row>
    <row r="379" ht="15.75" customHeight="1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</row>
    <row r="380" ht="15.75" customHeight="1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</row>
    <row r="381" ht="15.75" customHeight="1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</row>
    <row r="382" ht="15.75" customHeight="1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</row>
    <row r="383" ht="15.75" customHeight="1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</row>
    <row r="384" ht="15.75" customHeight="1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</row>
    <row r="385" ht="15.75" customHeight="1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</row>
    <row r="386" ht="15.75" customHeight="1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</row>
    <row r="387" ht="15.75" customHeight="1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</row>
    <row r="388" ht="15.75" customHeight="1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</row>
    <row r="389" ht="15.75" customHeight="1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</row>
    <row r="390" ht="15.75" customHeight="1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</row>
    <row r="391" ht="15.75" customHeight="1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</row>
    <row r="392" ht="15.75" customHeight="1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</row>
    <row r="393" ht="15.75" customHeight="1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</row>
    <row r="394" ht="15.75" customHeight="1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</row>
    <row r="395" ht="15.75" customHeight="1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</row>
    <row r="396" ht="15.75" customHeight="1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</row>
    <row r="397" ht="15.75" customHeight="1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</row>
    <row r="398" ht="15.75" customHeight="1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</row>
    <row r="399" ht="15.75" customHeight="1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</row>
    <row r="400" ht="15.75" customHeight="1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</row>
    <row r="401" ht="15.75" customHeight="1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</row>
    <row r="402" ht="15.75" customHeight="1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</row>
    <row r="403" ht="15.75" customHeight="1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</row>
    <row r="404" ht="15.75" customHeight="1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</row>
    <row r="405" ht="15.75" customHeight="1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</row>
    <row r="406" ht="15.75" customHeight="1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</row>
    <row r="407" ht="15.75" customHeight="1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</row>
    <row r="408" ht="15.75" customHeight="1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</row>
    <row r="409" ht="15.75" customHeight="1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</row>
    <row r="410" ht="15.75" customHeight="1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</row>
    <row r="411" ht="15.75" customHeight="1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</row>
    <row r="412" ht="15.75" customHeight="1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</row>
    <row r="413" ht="15.75" customHeight="1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</row>
    <row r="414" ht="15.75" customHeight="1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</row>
    <row r="415" ht="15.75" customHeight="1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</row>
    <row r="416" ht="15.75" customHeight="1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</row>
    <row r="417" ht="15.75" customHeight="1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</row>
    <row r="418" ht="15.75" customHeight="1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</row>
    <row r="419" ht="15.75" customHeight="1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</row>
    <row r="420" ht="15.75" customHeight="1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</row>
    <row r="421" ht="15.75" customHeight="1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</row>
    <row r="422" ht="15.75" customHeight="1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</row>
    <row r="423" ht="15.75" customHeight="1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</row>
    <row r="424" ht="15.75" customHeight="1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</row>
    <row r="425" ht="15.75" customHeight="1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</row>
    <row r="426" ht="15.75" customHeight="1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</row>
    <row r="427" ht="15.75" customHeight="1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</row>
    <row r="428" ht="15.75" customHeight="1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</row>
    <row r="429" ht="15.75" customHeight="1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</row>
    <row r="430" ht="15.75" customHeight="1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</row>
    <row r="431" ht="15.75" customHeight="1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</row>
    <row r="432" ht="15.75" customHeight="1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</row>
    <row r="433" ht="15.75" customHeight="1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</row>
    <row r="434" ht="15.75" customHeight="1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</row>
    <row r="435" ht="15.75" customHeight="1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</row>
    <row r="436" ht="15.75" customHeight="1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</row>
    <row r="437" ht="15.75" customHeight="1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</row>
    <row r="438" ht="15.75" customHeight="1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</row>
    <row r="439" ht="15.75" customHeight="1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</row>
    <row r="440" ht="15.75" customHeight="1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</row>
    <row r="441" ht="15.75" customHeight="1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</row>
    <row r="442" ht="15.75" customHeight="1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</row>
    <row r="443" ht="15.75" customHeight="1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</row>
    <row r="444" ht="15.75" customHeight="1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</row>
    <row r="445" ht="15.75" customHeight="1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</row>
    <row r="446" ht="15.75" customHeight="1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</row>
    <row r="447" ht="15.75" customHeight="1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</row>
    <row r="448" ht="15.75" customHeight="1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</row>
    <row r="449" ht="15.75" customHeight="1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</row>
    <row r="450" ht="15.75" customHeight="1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</row>
    <row r="451" ht="15.75" customHeight="1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</row>
    <row r="452" ht="15.75" customHeight="1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</row>
    <row r="453" ht="15.75" customHeight="1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</row>
    <row r="454" ht="15.75" customHeight="1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</row>
    <row r="455" ht="15.75" customHeight="1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</row>
    <row r="456" ht="15.75" customHeight="1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</row>
    <row r="457" ht="15.75" customHeight="1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</row>
    <row r="458" ht="15.75" customHeight="1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</row>
    <row r="459" ht="15.75" customHeight="1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</row>
    <row r="460" ht="15.75" customHeight="1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</row>
    <row r="461" ht="15.75" customHeight="1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</row>
    <row r="462" ht="15.75" customHeight="1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</row>
    <row r="463" ht="15.75" customHeight="1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</row>
    <row r="464" ht="15.75" customHeight="1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</row>
    <row r="465" ht="15.75" customHeight="1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</row>
    <row r="466" ht="15.75" customHeight="1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</row>
    <row r="467" ht="15.75" customHeight="1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</row>
    <row r="468" ht="15.75" customHeight="1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</row>
    <row r="469" ht="15.75" customHeight="1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</row>
    <row r="470" ht="15.75" customHeight="1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</row>
    <row r="471" ht="15.75" customHeight="1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</row>
    <row r="472" ht="15.75" customHeight="1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</row>
    <row r="473" ht="15.75" customHeight="1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</row>
    <row r="474" ht="15.75" customHeight="1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</row>
    <row r="475" ht="15.75" customHeight="1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</row>
    <row r="476" ht="15.75" customHeight="1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</row>
    <row r="477" ht="15.75" customHeight="1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</row>
    <row r="478" ht="15.75" customHeight="1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</row>
    <row r="479" ht="15.75" customHeight="1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</row>
    <row r="480" ht="15.75" customHeight="1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</row>
    <row r="481" ht="15.75" customHeight="1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</row>
    <row r="482" ht="15.75" customHeight="1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</row>
    <row r="483" ht="15.75" customHeight="1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</row>
    <row r="484" ht="15.75" customHeight="1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</row>
    <row r="485" ht="15.75" customHeight="1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</row>
    <row r="486" ht="15.75" customHeight="1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</row>
    <row r="487" ht="15.75" customHeight="1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</row>
    <row r="488" ht="15.75" customHeight="1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</row>
    <row r="489" ht="15.75" customHeight="1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</row>
    <row r="490" ht="15.75" customHeight="1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</row>
    <row r="491" ht="15.75" customHeight="1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</row>
    <row r="492" ht="15.75" customHeight="1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</row>
    <row r="493" ht="15.75" customHeight="1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</row>
    <row r="494" ht="15.75" customHeight="1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</row>
    <row r="495" ht="15.75" customHeight="1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</row>
    <row r="496" ht="15.75" customHeight="1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</row>
    <row r="497" ht="15.75" customHeight="1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</row>
    <row r="498" ht="15.75" customHeight="1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</row>
    <row r="499" ht="15.75" customHeight="1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</row>
    <row r="500" ht="15.75" customHeight="1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</row>
    <row r="501" ht="15.75" customHeight="1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</row>
    <row r="502" ht="15.75" customHeight="1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</row>
    <row r="503" ht="15.75" customHeight="1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</row>
    <row r="504" ht="15.75" customHeight="1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</row>
    <row r="505" ht="15.75" customHeight="1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</row>
    <row r="506" ht="15.75" customHeight="1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</row>
    <row r="507" ht="15.75" customHeight="1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</row>
    <row r="508" ht="15.75" customHeight="1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</row>
    <row r="509" ht="15.75" customHeight="1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</row>
    <row r="510" ht="15.75" customHeight="1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</row>
    <row r="511" ht="15.75" customHeight="1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</row>
    <row r="512" ht="15.75" customHeight="1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</row>
    <row r="513" ht="15.75" customHeight="1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</row>
    <row r="514" ht="15.75" customHeight="1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</row>
    <row r="515" ht="15.75" customHeight="1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</row>
    <row r="516" ht="15.75" customHeight="1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</row>
    <row r="517" ht="15.75" customHeight="1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</row>
    <row r="518" ht="15.75" customHeight="1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</row>
    <row r="519" ht="15.75" customHeight="1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</row>
    <row r="520" ht="15.75" customHeight="1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</row>
    <row r="521" ht="15.75" customHeight="1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</row>
    <row r="522" ht="15.75" customHeight="1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</row>
    <row r="523" ht="15.75" customHeight="1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</row>
    <row r="524" ht="15.75" customHeight="1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</row>
    <row r="525" ht="15.75" customHeight="1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</row>
    <row r="526" ht="15.75" customHeight="1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</row>
    <row r="527" ht="15.75" customHeight="1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</row>
    <row r="528" ht="15.75" customHeight="1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</row>
    <row r="529" ht="15.75" customHeight="1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</row>
    <row r="530" ht="15.75" customHeight="1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</row>
    <row r="531" ht="15.75" customHeight="1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</row>
    <row r="532" ht="15.75" customHeight="1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</row>
    <row r="533" ht="15.75" customHeight="1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</row>
    <row r="534" ht="15.75" customHeight="1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</row>
    <row r="535" ht="15.75" customHeight="1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</row>
    <row r="536" ht="15.75" customHeight="1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</row>
    <row r="537" ht="15.75" customHeight="1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</row>
    <row r="538" ht="15.75" customHeight="1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</row>
    <row r="539" ht="15.75" customHeight="1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</row>
    <row r="540" ht="15.75" customHeight="1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</row>
    <row r="541" ht="15.75" customHeight="1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</row>
    <row r="542" ht="15.75" customHeight="1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</row>
    <row r="543" ht="15.75" customHeight="1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</row>
    <row r="544" ht="15.75" customHeight="1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</row>
    <row r="545" ht="15.75" customHeight="1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</row>
    <row r="546" ht="15.75" customHeight="1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</row>
    <row r="547" ht="15.75" customHeight="1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</row>
    <row r="548" ht="15.75" customHeight="1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</row>
    <row r="549" ht="15.75" customHeight="1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</row>
    <row r="550" ht="15.75" customHeight="1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</row>
    <row r="551" ht="15.75" customHeight="1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</row>
    <row r="552" ht="15.75" customHeight="1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</row>
    <row r="553" ht="15.75" customHeight="1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</row>
    <row r="554" ht="15.75" customHeight="1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</row>
    <row r="555" ht="15.75" customHeight="1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</row>
    <row r="556" ht="15.75" customHeight="1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</row>
    <row r="557" ht="15.75" customHeight="1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</row>
    <row r="558" ht="15.75" customHeight="1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</row>
    <row r="559" ht="15.75" customHeight="1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</row>
    <row r="560" ht="15.75" customHeight="1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</row>
    <row r="561" ht="15.75" customHeight="1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</row>
    <row r="562" ht="15.75" customHeight="1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</row>
    <row r="563" ht="15.75" customHeight="1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</row>
    <row r="564" ht="15.75" customHeight="1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</row>
    <row r="565" ht="15.75" customHeight="1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</row>
    <row r="566" ht="15.75" customHeight="1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</row>
    <row r="567" ht="15.75" customHeight="1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</row>
    <row r="568" ht="15.75" customHeight="1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</row>
    <row r="569" ht="15.75" customHeight="1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</row>
    <row r="570" ht="15.75" customHeight="1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</row>
    <row r="571" ht="15.75" customHeight="1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</row>
    <row r="572" ht="15.75" customHeight="1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</row>
    <row r="573" ht="15.75" customHeight="1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</row>
    <row r="574" ht="15.75" customHeight="1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</row>
    <row r="575" ht="15.75" customHeight="1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</row>
    <row r="576" ht="15.75" customHeight="1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</row>
    <row r="577" ht="15.75" customHeight="1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</row>
    <row r="578" ht="15.75" customHeight="1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</row>
    <row r="579" ht="15.75" customHeight="1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</row>
    <row r="580" ht="15.75" customHeight="1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</row>
    <row r="581" ht="15.75" customHeight="1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</row>
    <row r="582" ht="15.75" customHeight="1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</row>
    <row r="583" ht="15.75" customHeight="1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</row>
    <row r="584" ht="15.75" customHeight="1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</row>
    <row r="585" ht="15.75" customHeight="1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</row>
    <row r="586" ht="15.75" customHeight="1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</row>
    <row r="587" ht="15.75" customHeight="1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</row>
    <row r="588" ht="15.75" customHeight="1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</row>
    <row r="589" ht="15.75" customHeight="1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</row>
    <row r="590" ht="15.75" customHeight="1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</row>
    <row r="591" ht="15.75" customHeight="1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</row>
    <row r="592" ht="15.75" customHeight="1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</row>
    <row r="593" ht="15.75" customHeight="1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</row>
    <row r="594" ht="15.75" customHeight="1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</row>
    <row r="595" ht="15.75" customHeight="1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</row>
    <row r="596" ht="15.75" customHeight="1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</row>
    <row r="597" ht="15.75" customHeight="1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</row>
    <row r="598" ht="15.75" customHeight="1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</row>
    <row r="599" ht="15.75" customHeight="1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</row>
    <row r="600" ht="15.75" customHeight="1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</row>
    <row r="601" ht="15.75" customHeight="1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</row>
    <row r="602" ht="15.75" customHeight="1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</row>
    <row r="603" ht="15.75" customHeight="1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</row>
    <row r="604" ht="15.75" customHeight="1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</row>
    <row r="605" ht="15.75" customHeight="1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</row>
    <row r="606" ht="15.75" customHeight="1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</row>
    <row r="607" ht="15.75" customHeight="1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</row>
    <row r="608" ht="15.75" customHeight="1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</row>
    <row r="609" ht="15.75" customHeight="1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</row>
    <row r="610" ht="15.75" customHeight="1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</row>
    <row r="611" ht="15.75" customHeight="1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</row>
    <row r="612" ht="15.75" customHeight="1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</row>
    <row r="613" ht="15.75" customHeight="1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</row>
    <row r="614" ht="15.75" customHeight="1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</row>
    <row r="615" ht="15.75" customHeight="1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</row>
    <row r="616" ht="15.75" customHeight="1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</row>
    <row r="617" ht="15.75" customHeight="1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</row>
    <row r="618" ht="15.75" customHeight="1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</row>
    <row r="619" ht="15.75" customHeight="1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</row>
    <row r="620" ht="15.75" customHeight="1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</row>
    <row r="621" ht="15.75" customHeight="1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</row>
    <row r="622" ht="15.75" customHeight="1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</row>
    <row r="623" ht="15.75" customHeight="1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</row>
    <row r="624" ht="15.75" customHeight="1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</row>
    <row r="625" ht="15.75" customHeight="1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</row>
    <row r="626" ht="15.75" customHeight="1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</row>
    <row r="627" ht="15.75" customHeight="1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</row>
    <row r="628" ht="15.75" customHeight="1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</row>
    <row r="629" ht="15.75" customHeight="1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</row>
    <row r="630" ht="15.75" customHeight="1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</row>
    <row r="631" ht="15.75" customHeight="1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</row>
    <row r="632" ht="15.75" customHeight="1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</row>
    <row r="633" ht="15.75" customHeight="1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</row>
    <row r="634" ht="15.75" customHeight="1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</row>
    <row r="635" ht="15.75" customHeight="1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</row>
    <row r="636" ht="15.75" customHeight="1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</row>
    <row r="637" ht="15.75" customHeight="1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</row>
    <row r="638" ht="15.75" customHeight="1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</row>
    <row r="639" ht="15.75" customHeight="1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</row>
    <row r="640" ht="15.75" customHeight="1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</row>
    <row r="641" ht="15.75" customHeight="1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</row>
    <row r="642" ht="15.75" customHeight="1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</row>
    <row r="643" ht="15.75" customHeight="1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</row>
    <row r="644" ht="15.75" customHeight="1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</row>
    <row r="645" ht="15.75" customHeight="1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</row>
    <row r="646" ht="15.75" customHeight="1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</row>
    <row r="647" ht="15.75" customHeight="1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</row>
    <row r="648" ht="15.75" customHeight="1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</row>
    <row r="649" ht="15.75" customHeight="1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</row>
    <row r="650" ht="15.75" customHeight="1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</row>
    <row r="651" ht="15.75" customHeight="1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</row>
    <row r="652" ht="15.75" customHeight="1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</row>
    <row r="653" ht="15.75" customHeight="1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</row>
    <row r="654" ht="15.75" customHeight="1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</row>
    <row r="655" ht="15.75" customHeight="1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</row>
    <row r="656" ht="15.75" customHeight="1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</row>
    <row r="657" ht="15.75" customHeight="1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</row>
    <row r="658" ht="15.75" customHeight="1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</row>
    <row r="659" ht="15.75" customHeight="1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</row>
    <row r="660" ht="15.75" customHeight="1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</row>
    <row r="661" ht="15.75" customHeight="1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</row>
    <row r="662" ht="15.75" customHeight="1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</row>
    <row r="663" ht="15.75" customHeight="1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</row>
    <row r="664" ht="15.75" customHeight="1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</row>
    <row r="665" ht="15.75" customHeight="1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</row>
    <row r="666" ht="15.75" customHeight="1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</row>
    <row r="667" ht="15.75" customHeight="1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</row>
    <row r="668" ht="15.75" customHeight="1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</row>
    <row r="669" ht="15.75" customHeight="1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</row>
    <row r="670" ht="15.75" customHeight="1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</row>
    <row r="671" ht="15.75" customHeight="1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</row>
    <row r="672" ht="15.75" customHeight="1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</row>
    <row r="673" ht="15.75" customHeight="1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</row>
    <row r="674" ht="15.75" customHeight="1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</row>
    <row r="675" ht="15.75" customHeight="1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</row>
    <row r="676" ht="15.75" customHeight="1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</row>
    <row r="677" ht="15.75" customHeight="1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</row>
    <row r="678" ht="15.75" customHeight="1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</row>
    <row r="679" ht="15.75" customHeight="1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</row>
    <row r="680" ht="15.75" customHeight="1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</row>
    <row r="681" ht="15.75" customHeight="1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</row>
    <row r="682" ht="15.75" customHeight="1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</row>
    <row r="683" ht="15.75" customHeight="1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</row>
    <row r="684" ht="15.75" customHeight="1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</row>
    <row r="685" ht="15.75" customHeight="1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</row>
    <row r="686" ht="15.75" customHeight="1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</row>
    <row r="687" ht="15.75" customHeight="1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</row>
    <row r="688" ht="15.75" customHeight="1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</row>
    <row r="689" ht="15.75" customHeight="1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</row>
    <row r="690" ht="15.75" customHeight="1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</row>
    <row r="691" ht="15.75" customHeight="1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</row>
    <row r="692" ht="15.75" customHeight="1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</row>
    <row r="693" ht="15.75" customHeight="1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</row>
    <row r="694" ht="15.75" customHeight="1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</row>
    <row r="695" ht="15.75" customHeight="1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</row>
    <row r="696" ht="15.75" customHeight="1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</row>
    <row r="697" ht="15.75" customHeight="1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</row>
    <row r="698" ht="15.75" customHeight="1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</row>
    <row r="699" ht="15.75" customHeight="1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</row>
    <row r="700" ht="15.75" customHeight="1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</row>
    <row r="701" ht="15.75" customHeight="1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</row>
    <row r="702" ht="15.75" customHeight="1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</row>
    <row r="703" ht="15.75" customHeight="1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</row>
    <row r="704" ht="15.75" customHeight="1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</row>
    <row r="705" ht="15.75" customHeight="1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</row>
    <row r="706" ht="15.75" customHeight="1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</row>
    <row r="707" ht="15.75" customHeight="1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</row>
    <row r="708" ht="15.75" customHeight="1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</row>
    <row r="709" ht="15.75" customHeight="1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</row>
    <row r="710" ht="15.75" customHeight="1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</row>
    <row r="711" ht="15.75" customHeight="1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</row>
    <row r="712" ht="15.75" customHeight="1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</row>
    <row r="713" ht="15.75" customHeight="1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</row>
    <row r="714" ht="15.75" customHeight="1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</row>
    <row r="715" ht="15.75" customHeight="1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</row>
    <row r="716" ht="15.75" customHeight="1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</row>
    <row r="717" ht="15.75" customHeight="1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</row>
    <row r="718" ht="15.75" customHeight="1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</row>
    <row r="719" ht="15.75" customHeight="1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</row>
    <row r="720" ht="15.75" customHeight="1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</row>
    <row r="721" ht="15.75" customHeight="1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</row>
    <row r="722" ht="15.75" customHeight="1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</row>
    <row r="723" ht="15.75" customHeight="1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</row>
    <row r="724" ht="15.75" customHeight="1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</row>
    <row r="725" ht="15.75" customHeight="1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</row>
    <row r="726" ht="15.75" customHeight="1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</row>
    <row r="727" ht="15.75" customHeight="1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</row>
    <row r="728" ht="15.75" customHeight="1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</row>
    <row r="729" ht="15.75" customHeight="1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</row>
    <row r="730" ht="15.75" customHeight="1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</row>
    <row r="731" ht="15.75" customHeight="1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</row>
    <row r="732" ht="15.75" customHeight="1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</row>
    <row r="733" ht="15.75" customHeight="1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</row>
    <row r="734" ht="15.75" customHeight="1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</row>
    <row r="735" ht="15.75" customHeight="1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</row>
    <row r="736" ht="15.75" customHeight="1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</row>
    <row r="737" ht="15.75" customHeight="1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</row>
    <row r="738" ht="15.75" customHeight="1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</row>
    <row r="739" ht="15.75" customHeight="1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</row>
    <row r="740" ht="15.75" customHeight="1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</row>
    <row r="741" ht="15.75" customHeight="1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</row>
    <row r="742" ht="15.75" customHeight="1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</row>
    <row r="743" ht="15.75" customHeight="1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</row>
    <row r="744" ht="15.75" customHeight="1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</row>
    <row r="745" ht="15.75" customHeight="1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</row>
    <row r="746" ht="15.75" customHeight="1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</row>
    <row r="747" ht="15.75" customHeight="1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</row>
    <row r="748" ht="15.75" customHeight="1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</row>
    <row r="749" ht="15.75" customHeight="1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</row>
    <row r="750" ht="15.75" customHeight="1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</row>
    <row r="751" ht="15.75" customHeight="1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</row>
    <row r="752" ht="15.75" customHeight="1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</row>
    <row r="753" ht="15.75" customHeight="1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</row>
    <row r="754" ht="15.75" customHeight="1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</row>
    <row r="755" ht="15.75" customHeight="1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</row>
    <row r="756" ht="15.75" customHeight="1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</row>
    <row r="757" ht="15.75" customHeight="1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</row>
    <row r="758" ht="15.75" customHeight="1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</row>
    <row r="759" ht="15.75" customHeight="1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</row>
    <row r="760" ht="15.75" customHeight="1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</row>
    <row r="761" ht="15.75" customHeight="1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</row>
    <row r="762" ht="15.75" customHeight="1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</row>
    <row r="763" ht="15.75" customHeight="1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</row>
    <row r="764" ht="15.75" customHeight="1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</row>
    <row r="765" ht="15.75" customHeight="1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</row>
    <row r="766" ht="15.75" customHeight="1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</row>
    <row r="767" ht="15.75" customHeight="1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</row>
    <row r="768" ht="15.75" customHeight="1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</row>
    <row r="769" ht="15.75" customHeight="1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</row>
    <row r="770" ht="15.75" customHeight="1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</row>
    <row r="771" ht="15.75" customHeight="1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</row>
    <row r="772" ht="15.75" customHeight="1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</row>
    <row r="773" ht="15.75" customHeight="1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</row>
    <row r="774" ht="15.75" customHeight="1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</row>
    <row r="775" ht="15.75" customHeight="1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</row>
    <row r="776" ht="15.75" customHeight="1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</row>
    <row r="777" ht="15.75" customHeight="1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</row>
    <row r="778" ht="15.75" customHeight="1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</row>
    <row r="779" ht="15.75" customHeight="1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</row>
    <row r="780" ht="15.75" customHeight="1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</row>
    <row r="781" ht="15.75" customHeight="1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</row>
    <row r="782" ht="15.75" customHeight="1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</row>
    <row r="783" ht="15.75" customHeight="1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</row>
    <row r="784" ht="15.75" customHeight="1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</row>
    <row r="785" ht="15.75" customHeight="1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</row>
    <row r="786" ht="15.75" customHeight="1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</row>
    <row r="787" ht="15.75" customHeight="1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</row>
    <row r="788" ht="15.75" customHeight="1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</row>
    <row r="789" ht="15.75" customHeight="1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</row>
    <row r="790" ht="15.75" customHeight="1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</row>
    <row r="791" ht="15.75" customHeight="1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</row>
    <row r="792" ht="15.75" customHeight="1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</row>
    <row r="793" ht="15.75" customHeight="1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</row>
    <row r="794" ht="15.75" customHeight="1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</row>
    <row r="795" ht="15.75" customHeight="1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</row>
    <row r="796" ht="15.75" customHeight="1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</row>
    <row r="797" ht="15.75" customHeight="1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</row>
    <row r="798" ht="15.75" customHeight="1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</row>
    <row r="799" ht="15.75" customHeight="1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</row>
    <row r="800" ht="15.75" customHeight="1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</row>
    <row r="801" ht="15.75" customHeight="1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</row>
    <row r="802" ht="15.75" customHeight="1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</row>
    <row r="803" ht="15.75" customHeight="1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</row>
    <row r="804" ht="15.75" customHeight="1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</row>
    <row r="805" ht="15.75" customHeight="1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</row>
    <row r="806" ht="15.75" customHeight="1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</row>
    <row r="807" ht="15.75" customHeight="1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</row>
    <row r="808" ht="15.75" customHeight="1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</row>
    <row r="809" ht="15.75" customHeight="1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</row>
    <row r="810" ht="15.75" customHeight="1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</row>
    <row r="811" ht="15.75" customHeight="1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</row>
    <row r="812" ht="15.75" customHeight="1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</row>
    <row r="813" ht="15.75" customHeight="1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</row>
    <row r="814" ht="15.75" customHeight="1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</row>
    <row r="815" ht="15.75" customHeight="1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</row>
    <row r="816" ht="15.75" customHeight="1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</row>
    <row r="817" ht="15.75" customHeight="1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</row>
    <row r="818" ht="15.75" customHeight="1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</row>
    <row r="819" ht="15.75" customHeight="1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</row>
    <row r="820" ht="15.75" customHeight="1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</row>
    <row r="821" ht="15.75" customHeight="1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</row>
    <row r="822" ht="15.75" customHeight="1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</row>
    <row r="823" ht="15.75" customHeight="1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</row>
    <row r="824" ht="15.75" customHeight="1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</row>
    <row r="825" ht="15.75" customHeight="1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</row>
    <row r="826" ht="15.75" customHeight="1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</row>
    <row r="827" ht="15.75" customHeight="1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</row>
    <row r="828" ht="15.75" customHeight="1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</row>
    <row r="829" ht="15.75" customHeight="1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</row>
    <row r="830" ht="15.75" customHeight="1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</row>
    <row r="831" ht="15.75" customHeight="1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</row>
    <row r="832" ht="15.75" customHeight="1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</row>
    <row r="833" ht="15.75" customHeight="1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</row>
    <row r="834" ht="15.75" customHeight="1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</row>
    <row r="835" ht="15.75" customHeight="1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</row>
    <row r="836" ht="15.75" customHeight="1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</row>
    <row r="837" ht="15.75" customHeight="1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</row>
    <row r="838" ht="15.75" customHeight="1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</row>
    <row r="839" ht="15.75" customHeight="1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</row>
    <row r="840" ht="15.75" customHeight="1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</row>
    <row r="841" ht="15.75" customHeight="1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</row>
    <row r="842" ht="15.75" customHeight="1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</row>
    <row r="843" ht="15.75" customHeight="1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</row>
    <row r="844" ht="15.75" customHeight="1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</row>
    <row r="845" ht="15.75" customHeight="1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</row>
    <row r="846" ht="15.75" customHeight="1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</row>
    <row r="847" ht="15.75" customHeight="1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</row>
    <row r="848" ht="15.75" customHeight="1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</row>
    <row r="849" ht="15.75" customHeight="1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</row>
    <row r="850" ht="15.75" customHeight="1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</row>
    <row r="851" ht="15.75" customHeight="1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</row>
    <row r="852" ht="15.75" customHeight="1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</row>
    <row r="853" ht="15.75" customHeight="1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</row>
    <row r="854" ht="15.75" customHeight="1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</row>
    <row r="855" ht="15.75" customHeight="1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</row>
    <row r="856" ht="15.75" customHeight="1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</row>
    <row r="857" ht="15.75" customHeight="1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</row>
    <row r="858" ht="15.75" customHeight="1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</row>
    <row r="859" ht="15.75" customHeight="1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</row>
    <row r="860" ht="15.75" customHeight="1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</row>
    <row r="861" ht="15.75" customHeight="1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</row>
    <row r="862" ht="15.75" customHeight="1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</row>
    <row r="863" ht="15.75" customHeight="1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</row>
    <row r="864" ht="15.75" customHeight="1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</row>
    <row r="865" ht="15.75" customHeight="1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</row>
    <row r="866" ht="15.75" customHeight="1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</row>
    <row r="867" ht="15.75" customHeight="1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</row>
    <row r="868" ht="15.75" customHeight="1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</row>
    <row r="869" ht="15.75" customHeight="1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</row>
    <row r="870" ht="15.75" customHeight="1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</row>
    <row r="871" ht="15.75" customHeight="1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</row>
    <row r="872" ht="15.75" customHeight="1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</row>
    <row r="873" ht="15.75" customHeight="1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</row>
    <row r="874" ht="15.75" customHeight="1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</row>
    <row r="875" ht="15.75" customHeight="1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</row>
    <row r="876" ht="15.75" customHeight="1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</row>
    <row r="877" ht="15.75" customHeight="1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</row>
    <row r="878" ht="15.75" customHeight="1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</row>
    <row r="879" ht="15.75" customHeight="1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</row>
    <row r="880" ht="15.75" customHeight="1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</row>
    <row r="881" ht="15.75" customHeight="1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</row>
    <row r="882" ht="15.75" customHeight="1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</row>
    <row r="883" ht="15.75" customHeight="1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</row>
    <row r="884" ht="15.75" customHeight="1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</row>
    <row r="885" ht="15.75" customHeight="1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</row>
    <row r="886" ht="15.75" customHeight="1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</row>
    <row r="887" ht="15.75" customHeight="1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</row>
    <row r="888" ht="15.75" customHeight="1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</row>
    <row r="889" ht="15.75" customHeight="1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</row>
    <row r="890" ht="15.75" customHeight="1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</row>
    <row r="891" ht="15.75" customHeight="1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</row>
    <row r="892" ht="15.75" customHeight="1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</row>
    <row r="893" ht="15.75" customHeight="1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</row>
    <row r="894" ht="15.75" customHeight="1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</row>
    <row r="895" ht="15.75" customHeight="1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</row>
    <row r="896" ht="15.75" customHeight="1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</row>
    <row r="897" ht="15.75" customHeight="1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</row>
    <row r="898" ht="15.75" customHeight="1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</row>
    <row r="899" ht="15.75" customHeight="1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</row>
    <row r="900" ht="15.75" customHeight="1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</row>
    <row r="901" ht="15.75" customHeight="1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</row>
    <row r="902" ht="15.75" customHeight="1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</row>
    <row r="903" ht="15.75" customHeight="1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</row>
    <row r="904" ht="15.75" customHeight="1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</row>
    <row r="905" ht="15.75" customHeight="1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</row>
    <row r="906" ht="15.75" customHeight="1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</row>
    <row r="907" ht="15.75" customHeight="1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</row>
    <row r="908" ht="15.75" customHeight="1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</row>
    <row r="909" ht="15.75" customHeight="1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</row>
    <row r="910" ht="15.75" customHeight="1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</row>
    <row r="911" ht="15.75" customHeight="1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</row>
    <row r="912" ht="15.75" customHeight="1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</row>
    <row r="913" ht="15.75" customHeight="1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</row>
    <row r="914" ht="15.75" customHeight="1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</row>
    <row r="915" ht="15.75" customHeight="1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</row>
    <row r="916" ht="15.75" customHeight="1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</row>
    <row r="917" ht="15.75" customHeight="1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</row>
    <row r="918" ht="15.75" customHeight="1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</row>
    <row r="919" ht="15.75" customHeight="1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</row>
    <row r="920" ht="15.75" customHeight="1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</row>
    <row r="921" ht="15.75" customHeight="1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</row>
    <row r="922" ht="15.75" customHeight="1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</row>
    <row r="923" ht="15.75" customHeight="1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</row>
    <row r="924" ht="15.75" customHeight="1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</row>
    <row r="925" ht="15.75" customHeight="1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</row>
    <row r="926" ht="15.75" customHeight="1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</row>
    <row r="927" ht="15.75" customHeight="1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</row>
    <row r="928" ht="15.75" customHeight="1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</row>
    <row r="929" ht="15.75" customHeight="1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</row>
    <row r="930" ht="15.75" customHeight="1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</row>
    <row r="931" ht="15.75" customHeight="1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</row>
    <row r="932" ht="15.75" customHeight="1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</row>
    <row r="933" ht="15.75" customHeight="1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</row>
    <row r="934" ht="15.75" customHeight="1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</row>
    <row r="935" ht="15.75" customHeight="1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</row>
    <row r="936" ht="15.75" customHeight="1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</row>
    <row r="937" ht="15.75" customHeight="1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</row>
    <row r="938" ht="15.75" customHeight="1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</row>
    <row r="939" ht="15.75" customHeight="1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</row>
    <row r="940" ht="15.75" customHeight="1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</row>
    <row r="941" ht="15.75" customHeight="1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</row>
    <row r="942" ht="15.75" customHeight="1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</row>
    <row r="943" ht="15.75" customHeight="1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</row>
    <row r="944" ht="15.75" customHeight="1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</row>
    <row r="945" ht="15.75" customHeight="1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</row>
    <row r="946" ht="15.75" customHeight="1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</row>
    <row r="947" ht="15.75" customHeight="1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</row>
    <row r="948" ht="15.75" customHeight="1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</row>
    <row r="949" ht="15.75" customHeight="1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</row>
    <row r="950" ht="15.75" customHeight="1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</row>
    <row r="951" ht="15.75" customHeight="1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</row>
    <row r="952" ht="15.75" customHeight="1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</row>
    <row r="953" ht="15.75" customHeight="1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</row>
    <row r="954" ht="15.75" customHeight="1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</row>
    <row r="955" ht="15.75" customHeight="1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</row>
    <row r="956" ht="15.75" customHeight="1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</row>
    <row r="957" ht="15.75" customHeight="1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</row>
    <row r="958" ht="15.75" customHeight="1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</row>
    <row r="959" ht="15.75" customHeight="1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</row>
    <row r="960" ht="15.75" customHeight="1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</row>
    <row r="961" ht="15.75" customHeight="1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</row>
    <row r="962" ht="15.75" customHeight="1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</row>
    <row r="963" ht="15.75" customHeight="1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</row>
    <row r="964" ht="15.75" customHeight="1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</row>
    <row r="965" ht="15.75" customHeight="1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</row>
    <row r="966" ht="15.75" customHeight="1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</row>
    <row r="967" ht="15.75" customHeight="1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</row>
    <row r="968" ht="15.75" customHeight="1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</row>
    <row r="969" ht="15.75" customHeight="1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</row>
    <row r="970" ht="15.75" customHeight="1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</row>
    <row r="971" ht="15.75" customHeight="1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</row>
    <row r="972" ht="15.75" customHeight="1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</row>
    <row r="973" ht="15.75" customHeight="1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</row>
    <row r="974" ht="15.75" customHeight="1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</row>
    <row r="975" ht="15.75" customHeight="1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</row>
    <row r="976" ht="15.75" customHeight="1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</row>
    <row r="977" ht="15.75" customHeight="1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</row>
    <row r="978" ht="15.75" customHeight="1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</row>
    <row r="979" ht="15.75" customHeight="1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</row>
    <row r="980" ht="15.75" customHeight="1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</row>
    <row r="981" ht="15.75" customHeight="1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</row>
    <row r="982" ht="15.75" customHeight="1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</row>
    <row r="983" ht="15.75" customHeight="1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</row>
    <row r="984" ht="15.75" customHeight="1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</row>
    <row r="985" ht="15.75" customHeight="1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</row>
    <row r="986" ht="15.75" customHeight="1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</row>
    <row r="987" ht="15.75" customHeight="1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</row>
    <row r="988" ht="15.75" customHeight="1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</row>
    <row r="989" ht="15.75" customHeight="1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</row>
    <row r="990" ht="15.75" customHeight="1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</row>
    <row r="991" ht="15.75" customHeight="1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</row>
    <row r="992" ht="15.75" customHeight="1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</row>
    <row r="993" ht="15.75" customHeight="1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</row>
    <row r="994" ht="15.75" customHeight="1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</row>
    <row r="995" ht="15.75" customHeight="1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</row>
    <row r="996" ht="15.75" customHeight="1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</row>
    <row r="997" ht="15.75" customHeight="1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</row>
    <row r="998" ht="15.75" customHeight="1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</row>
    <row r="999" ht="15.75" customHeight="1">
      <c r="A999" s="4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</row>
    <row r="1000" ht="15.75" customHeight="1">
      <c r="A1000" s="4"/>
      <c r="B1000" s="4"/>
      <c r="C1000" s="4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</row>
  </sheetData>
  <mergeCells count="8">
    <mergeCell ref="A1:I1"/>
    <mergeCell ref="K1:M1"/>
    <mergeCell ref="A18:I18"/>
    <mergeCell ref="K21:M21"/>
    <mergeCell ref="K22:M23"/>
    <mergeCell ref="A31:I31"/>
    <mergeCell ref="G32:I32"/>
    <mergeCell ref="A41:E41"/>
  </mergeCells>
  <conditionalFormatting sqref="E3:E17 G3:G17 I3:I17 E19:E29 G19:G29 I19:I29 E33:E40">
    <cfRule type="cellIs" dxfId="0" priority="1" operator="equal">
      <formula>"Khai Anh"</formula>
    </cfRule>
  </conditionalFormatting>
  <conditionalFormatting sqref="E3:E17 G3:G17 I3:I17 E19:E29 G19:G29 I19:I29 E33:E40">
    <cfRule type="cellIs" dxfId="1" priority="2" operator="equal">
      <formula>"Kim Bàng"</formula>
    </cfRule>
  </conditionalFormatting>
  <conditionalFormatting sqref="E3:E17 G3:G17 I3:I17 E19:E29 G19:G29 I19:I29 E33:E40">
    <cfRule type="cellIs" dxfId="2" priority="3" operator="equal">
      <formula>"Vưu Đức Phát"</formula>
    </cfRule>
  </conditionalFormatting>
  <conditionalFormatting sqref="E3:E17 G3:G17 I3:I17 E19:E29 G19:G29 I19:I29 E33:E40">
    <cfRule type="cellIs" dxfId="3" priority="4" operator="equal">
      <formula>"Phương Trang"</formula>
    </cfRule>
  </conditionalFormatting>
  <conditionalFormatting sqref="E3:E17 G3:G17 I3:I17 E19:E29 G19:G29 I19:I29 E33:E40">
    <cfRule type="cellIs" dxfId="4" priority="5" operator="equal">
      <formula>"Lúa Vàng"</formula>
    </cfRule>
  </conditionalFormatting>
  <conditionalFormatting sqref="E3:E17 G3:G17 I3:I17 E19:E29 G19:G29 I19:I29 E33:E40">
    <cfRule type="cellIs" dxfId="5" priority="6" operator="equal">
      <formula>"Hồng Nga"</formula>
    </cfRule>
  </conditionalFormatting>
  <conditionalFormatting sqref="E3:E17 G3:G17 I3:I17 E19:E29 G19:G29 I19:I29 E33:E40">
    <cfRule type="cellIs" dxfId="6" priority="7" operator="equal">
      <formula>"Thuận An"</formula>
    </cfRule>
  </conditionalFormatting>
  <conditionalFormatting sqref="E3:E17 G3:G17 I3:I17 E19:E29 G19:G29 I19:I29 E33:E40">
    <cfRule type="cellIs" dxfId="7" priority="8" operator="equal">
      <formula>"SIM"</formula>
    </cfRule>
  </conditionalFormatting>
  <conditionalFormatting sqref="E3:E17 G3:G17 I3:I17 E19:E29 G19:G29 I19:I29 E33:E40">
    <cfRule type="cellIs" dxfId="8" priority="9" operator="equal">
      <formula>"THẢO AN"</formula>
    </cfRule>
  </conditionalFormatting>
  <conditionalFormatting sqref="E3:E17 G3:G17 I3:I17 E19:E29 G19:G29 I19:I29 E33:E40">
    <cfRule type="cellIs" dxfId="9" priority="10" operator="equal">
      <formula>"Emivest"</formula>
    </cfRule>
  </conditionalFormatting>
  <conditionalFormatting sqref="E3:E17 G3:G17 I3:I17 E19:E29 G19:G29 I19:I29 E33:E40">
    <cfRule type="cellIs" dxfId="10" priority="11" operator="equal">
      <formula>"LTP"</formula>
    </cfRule>
  </conditionalFormatting>
  <conditionalFormatting sqref="E3:E17 G3:G17 I3:I17 E19:E29 G19:G29 I19:I29 E33:E40">
    <cfRule type="cellIs" dxfId="11" priority="12" operator="equal">
      <formula>"RICO"</formula>
    </cfRule>
  </conditionalFormatting>
  <conditionalFormatting sqref="E3:E17 G3:G17 I3:I17 E19:E29 G19:G29 I19:I29 E33:E40">
    <cfRule type="cellIs" dxfId="12" priority="13" operator="equal">
      <formula>"Nhất Thành"</formula>
    </cfRule>
  </conditionalFormatting>
  <conditionalFormatting sqref="E3:E17 G3:G17 I3:I17 E19:E29 G19:G29 I19:I29 E33:E40">
    <cfRule type="cellIs" dxfId="13" priority="14" operator="equal">
      <formula>"Hoàng Mạnh Thắng"</formula>
    </cfRule>
  </conditionalFormatting>
  <conditionalFormatting sqref="E3:E17 G3:G17 I3:I17 E19:E29 G19:G29 I19:I29 E33:E40">
    <cfRule type="cellIs" dxfId="14" priority="15" operator="equal">
      <formula>"TRANSIN"</formula>
    </cfRule>
  </conditionalFormatting>
  <conditionalFormatting sqref="E3:E17 G3:G17 I3:I17 E19:E29 G19:G29 I19:I29 E33:E40">
    <cfRule type="cellIs" dxfId="15" priority="16" operator="equal">
      <formula>"HDVL"</formula>
    </cfRule>
  </conditionalFormatting>
  <conditionalFormatting sqref="E3:E17 G3:G17 I3:I17 E19:E29 G19:G29 I19:I29 E33:E40">
    <cfRule type="cellIs" dxfId="16" priority="17" operator="equal">
      <formula>"TRỐNG LỊCH"</formula>
    </cfRule>
  </conditionalFormatting>
  <conditionalFormatting sqref="E3:E17 G3:G17 I3:I17 E19:E29 G19:G29 I19:I29 E33:E40">
    <cfRule type="cellIs" dxfId="0" priority="18" operator="equal">
      <formula>"CHUYỂN ĐIỂM"</formula>
    </cfRule>
  </conditionalFormatting>
  <conditionalFormatting sqref="E3:E17 G3:G17 I3:I17 E19:E29 G19:G29 I19:I29 E33:E40">
    <cfRule type="cellIs" dxfId="17" priority="19" operator="equal">
      <formula>"RỚT NHÀ MÁY"</formula>
    </cfRule>
  </conditionalFormatting>
  <conditionalFormatting sqref="E3:E17 G3:G17 I3:I17 E19:E29 G19:G29 I19:I29 E33:E40">
    <cfRule type="cellIs" dxfId="18" priority="20" operator="equal">
      <formula>"TÀI XẾ NGHỈ"</formula>
    </cfRule>
  </conditionalFormatting>
  <dataValidations>
    <dataValidation type="list" allowBlank="1" sqref="E3:E17 G3:G17 I3:I17 E19:E29 G19:G29 I19:I29 E33:E40">
      <formula1>'DANH MỤC'!$F$2:$F$22</formula1>
    </dataValidation>
    <dataValidation type="list" allowBlank="1" sqref="B33:B40">
      <formula1>'DANH MỤC'!$J$2:$J$16</formula1>
    </dataValidation>
    <dataValidation type="list" allowBlank="1" sqref="D3:D17 F3:F17 H3:H17 D19:D29 F19:F29 H19:H29 D33:D40">
      <formula1>'DANH MỤC'!$H$2:$H$9</formula1>
    </dataValidation>
  </dataValidations>
  <printOptions/>
  <pageMargins bottom="0.2" footer="0.0" header="0.0" left="0.2" right="0.2" top="0.2"/>
  <pageSetup orientation="landscape"/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showGridLines="0" workbookViewId="0">
      <pane ySplit="2.0" topLeftCell="A3" activePane="bottomLeft" state="frozen"/>
      <selection activeCell="B4" sqref="B4" pane="bottomLeft"/>
    </sheetView>
  </sheetViews>
  <sheetFormatPr customHeight="1" defaultColWidth="14.43" defaultRowHeight="15.0"/>
  <cols>
    <col customWidth="1" min="1" max="1" width="4.43"/>
    <col customWidth="1" min="2" max="2" width="12.0"/>
    <col customWidth="1" min="3" max="3" width="42.0"/>
    <col customWidth="1" min="4" max="4" width="9.0"/>
    <col customWidth="1" min="5" max="5" width="13.0"/>
    <col customWidth="1" min="6" max="6" width="9.0"/>
    <col customWidth="1" min="7" max="7" width="13.0"/>
    <col customWidth="1" min="8" max="9" width="0.43"/>
    <col customWidth="1" min="10" max="10" width="2.0"/>
    <col customWidth="1" min="11" max="11" width="18.0"/>
    <col customWidth="1" min="12" max="12" width="7.0"/>
    <col customWidth="1" min="13" max="13" width="6.0"/>
    <col customWidth="1" hidden="1" min="14" max="14" width="13.0"/>
    <col customWidth="1" min="15" max="15" width="13.0"/>
    <col customWidth="1" min="16" max="16" width="6.0"/>
    <col customWidth="1" min="17" max="26" width="8.71"/>
  </cols>
  <sheetData>
    <row r="1" ht="25.5" customHeight="1">
      <c r="A1" s="1" t="s">
        <v>231</v>
      </c>
      <c r="B1" s="2"/>
      <c r="C1" s="2"/>
      <c r="D1" s="2"/>
      <c r="E1" s="2"/>
      <c r="F1" s="2"/>
      <c r="G1" s="2"/>
      <c r="H1" s="2"/>
      <c r="I1" s="3"/>
      <c r="K1" s="5" t="s">
        <v>3</v>
      </c>
      <c r="L1" s="2"/>
      <c r="M1" s="3"/>
      <c r="O1" s="106" t="s">
        <v>4</v>
      </c>
      <c r="P1" s="6" t="s">
        <v>5</v>
      </c>
      <c r="Q1" s="7"/>
    </row>
    <row r="2" ht="18.0" customHeight="1">
      <c r="A2" s="8" t="s">
        <v>6</v>
      </c>
      <c r="B2" s="8" t="s">
        <v>7</v>
      </c>
      <c r="C2" s="107" t="s">
        <v>8</v>
      </c>
      <c r="D2" s="8" t="s">
        <v>9</v>
      </c>
      <c r="E2" s="8" t="s">
        <v>10</v>
      </c>
      <c r="F2" s="8" t="s">
        <v>11</v>
      </c>
      <c r="G2" s="8" t="s">
        <v>12</v>
      </c>
      <c r="H2" s="8" t="s">
        <v>13</v>
      </c>
      <c r="I2" s="8" t="s">
        <v>14</v>
      </c>
      <c r="K2" s="9" t="s">
        <v>15</v>
      </c>
      <c r="L2" s="9" t="s">
        <v>16</v>
      </c>
      <c r="M2" s="9" t="s">
        <v>17</v>
      </c>
      <c r="O2" s="108" t="s">
        <v>18</v>
      </c>
      <c r="P2" s="10">
        <f>SUM(L3:L18)</f>
        <v>1</v>
      </c>
      <c r="Q2" s="11"/>
    </row>
    <row r="3" ht="33.0" customHeight="1">
      <c r="A3" s="12">
        <v>1.0</v>
      </c>
      <c r="B3" s="13" t="s">
        <v>19</v>
      </c>
      <c r="C3" s="109"/>
      <c r="D3" s="110"/>
      <c r="E3" s="13"/>
      <c r="F3" s="110"/>
      <c r="G3" s="13"/>
      <c r="H3" s="110"/>
      <c r="I3" s="13"/>
      <c r="K3" s="80" t="s">
        <v>25</v>
      </c>
      <c r="L3" s="13">
        <f t="shared" ref="L3:L19" si="1">COUNTIF($E$3:$E$17,K3)+COUNTIF($G$3:$G$17,K3)+COUNTIF($I$3:$I$17,K3)+COUNTIF($E$19:$E$29,K3)+COUNTIF($G$19:$G$29,K3)+COUNTIF($I$19:$I$29,K3)</f>
        <v>1</v>
      </c>
      <c r="M3" s="17">
        <f t="shared" ref="M3:M19" si="2">IF($K$22=0,"",L3/$K$22)</f>
        <v>1</v>
      </c>
      <c r="N3" s="111">
        <f t="array" ref="N3">IF(SUMPRODUCT(COUNTIF(E3,'DANH MỤC'!$B$2:$B$17))+SUMPRODUCT(COUNTIF(G3,'DANH MỤC'!$B$2:$B$17))+SUMPRODUCT(COUNTIF(I3,'DANH MỤC'!$B$2:$B$17))&gt;=1,1,0)</f>
        <v>0</v>
      </c>
      <c r="O3" s="108" t="s">
        <v>26</v>
      </c>
      <c r="P3" s="10">
        <f>COUNTIF($E$3:$E$17,"TRỐNG LỊCH")+COUNTIF($G$3:$G$17,"TRỐNG LỊCH")+COUNTIF($I$3:$I$17,"TRỐNG LỊCH")+COUNTIF($E$19:$E$29,"TRỐNG LỊCH")+COUNTIF($G$19:$G$29,"TRỐNG LỊCH")+COUNTIF($I$19:$I$29,"TRỐNG LỊCH")</f>
        <v>0</v>
      </c>
      <c r="Q3" s="11"/>
    </row>
    <row r="4" ht="33.0" customHeight="1">
      <c r="A4" s="19">
        <v>2.0</v>
      </c>
      <c r="B4" s="20" t="s">
        <v>27</v>
      </c>
      <c r="C4" s="112"/>
      <c r="D4" s="110"/>
      <c r="E4" s="20"/>
      <c r="F4" s="110"/>
      <c r="G4" s="20"/>
      <c r="H4" s="110"/>
      <c r="I4" s="20"/>
      <c r="K4" s="81" t="s">
        <v>31</v>
      </c>
      <c r="L4" s="20">
        <f t="shared" si="1"/>
        <v>0</v>
      </c>
      <c r="M4" s="23">
        <f t="shared" si="2"/>
        <v>0</v>
      </c>
      <c r="N4" s="111">
        <f t="array" ref="N4">IF(SUMPRODUCT(COUNTIF(E4,'DANH MỤC'!$B$2:$B$17))+SUMPRODUCT(COUNTIF(G4,'DANH MỤC'!$B$2:$B$17))+SUMPRODUCT(COUNTIF(I4,'DANH MỤC'!$B$2:$B$17))&gt;=1,1,0)</f>
        <v>0</v>
      </c>
      <c r="O4" s="108" t="s">
        <v>34</v>
      </c>
      <c r="P4" s="10">
        <f>COUNTIF($E$3:$E$17,"CHUYỂN ĐIỂM")+COUNTIF($G$3:$G$17,"CHUYỂN ĐIỂM")+COUNTIF($I$3:$I$17,"CHUYỂN ĐIỂM")+COUNTIF($E$19:$E$29,"CHUYỂN ĐIỂM")+COUNTIF($G$19:$G$29,"CHUYỂN ĐIỂM")+COUNTIF($I$19:$I$29,"CHUYỂN ĐIỂM")</f>
        <v>0</v>
      </c>
      <c r="Q4" s="11"/>
    </row>
    <row r="5" ht="33.0" customHeight="1">
      <c r="A5" s="12">
        <v>3.0</v>
      </c>
      <c r="B5" s="13" t="s">
        <v>35</v>
      </c>
      <c r="C5" s="109"/>
      <c r="D5" s="110"/>
      <c r="E5" s="13"/>
      <c r="F5" s="110"/>
      <c r="G5" s="13"/>
      <c r="H5" s="110"/>
      <c r="I5" s="13"/>
      <c r="K5" s="80" t="s">
        <v>39</v>
      </c>
      <c r="L5" s="13">
        <f t="shared" si="1"/>
        <v>0</v>
      </c>
      <c r="M5" s="17">
        <f t="shared" si="2"/>
        <v>0</v>
      </c>
      <c r="N5" s="111">
        <f t="array" ref="N5">IF(SUMPRODUCT(COUNTIF(E5,'DANH MỤC'!$B$2:$B$17))+SUMPRODUCT(COUNTIF(G5,'DANH MỤC'!$B$2:$B$17))+SUMPRODUCT(COUNTIF(I5,'DANH MỤC'!$B$2:$B$17))&gt;=1,1,0)</f>
        <v>0</v>
      </c>
      <c r="O5" s="108" t="s">
        <v>40</v>
      </c>
      <c r="P5" s="10">
        <f>COUNTIF($E$3:$E$17,"RỚT NHÀ MÁY")+COUNTIF($G$3:$G$17,"RỚT NHÀ MÁY")+COUNTIF($I$3:$I$17,"RỚT NHÀ MÁY")+COUNTIF($E$19:$E$29,"RỚT NHÀ MÁY")+COUNTIF($G$19:$G$29,"RỚT NHÀ MÁY")+COUNTIF($I$19:$I$29,"RỚT NHÀ MÁY")</f>
        <v>0</v>
      </c>
      <c r="Q5" s="11"/>
    </row>
    <row r="6" ht="33.0" customHeight="1">
      <c r="A6" s="19">
        <v>4.0</v>
      </c>
      <c r="B6" s="20" t="s">
        <v>41</v>
      </c>
      <c r="C6" s="24" t="s">
        <v>203</v>
      </c>
      <c r="D6" s="15" t="s">
        <v>38</v>
      </c>
      <c r="E6" s="34" t="s">
        <v>25</v>
      </c>
      <c r="F6" s="110"/>
      <c r="G6" s="20"/>
      <c r="H6" s="110"/>
      <c r="I6" s="20"/>
      <c r="K6" s="81" t="s">
        <v>42</v>
      </c>
      <c r="L6" s="20">
        <f t="shared" si="1"/>
        <v>0</v>
      </c>
      <c r="M6" s="23">
        <f t="shared" si="2"/>
        <v>0</v>
      </c>
      <c r="N6" s="111">
        <f t="array" ref="N6">IF(SUMPRODUCT(COUNTIF(E6,'DANH MỤC'!$B$2:$B$17))+SUMPRODUCT(COUNTIF(G6,'DANH MỤC'!$B$2:$B$17))+SUMPRODUCT(COUNTIF(I6,'DANH MỤC'!$B$2:$B$17))&gt;=1,1,0)</f>
        <v>1</v>
      </c>
      <c r="O6" s="108" t="s">
        <v>43</v>
      </c>
      <c r="P6" s="10">
        <f>COUNTIF($E$3:$E$17,"TÀI XẾ NGHỈ")+COUNTIF($G$3:$G$17,"TÀI XẾ NGHỈ")+COUNTIF($I$3:$I$17,"TÀI XẾ NGHỈ")+COUNTIF($E$19:$E$29,"TÀI XẾ NGHỈ")+COUNTIF($G$19:$G$29,"TÀI XẾ NGHỈ")+COUNTIF($I$19:$I$29,"TÀI XẾ NGHỈ")</f>
        <v>1</v>
      </c>
      <c r="Q6" s="11"/>
    </row>
    <row r="7" ht="33.0" customHeight="1">
      <c r="A7" s="12">
        <v>5.0</v>
      </c>
      <c r="B7" s="13" t="s">
        <v>44</v>
      </c>
      <c r="C7" s="109"/>
      <c r="D7" s="110"/>
      <c r="E7" s="13"/>
      <c r="F7" s="110"/>
      <c r="G7" s="13"/>
      <c r="H7" s="110"/>
      <c r="I7" s="13"/>
      <c r="K7" s="80" t="s">
        <v>23</v>
      </c>
      <c r="L7" s="13">
        <f t="shared" si="1"/>
        <v>0</v>
      </c>
      <c r="M7" s="17">
        <f t="shared" si="2"/>
        <v>0</v>
      </c>
      <c r="N7" s="111">
        <f t="array" ref="N7">IF(SUMPRODUCT(COUNTIF(E7,'DANH MỤC'!$B$2:$B$17))+SUMPRODUCT(COUNTIF(G7,'DANH MỤC'!$B$2:$B$17))+SUMPRODUCT(COUNTIF(I7,'DANH MỤC'!$B$2:$B$17))&gt;=1,1,0)</f>
        <v>0</v>
      </c>
    </row>
    <row r="8" ht="33.0" customHeight="1">
      <c r="A8" s="19">
        <v>6.0</v>
      </c>
      <c r="B8" s="20" t="s">
        <v>48</v>
      </c>
      <c r="C8" s="112"/>
      <c r="D8" s="110"/>
      <c r="E8" s="20"/>
      <c r="F8" s="110"/>
      <c r="G8" s="20"/>
      <c r="H8" s="110"/>
      <c r="I8" s="20"/>
      <c r="K8" s="81" t="s">
        <v>51</v>
      </c>
      <c r="L8" s="20">
        <f t="shared" si="1"/>
        <v>0</v>
      </c>
      <c r="M8" s="23">
        <f t="shared" si="2"/>
        <v>0</v>
      </c>
      <c r="N8" s="111">
        <f t="array" ref="N8">IF(SUMPRODUCT(COUNTIF(E8,'DANH MỤC'!$B$2:$B$17))+SUMPRODUCT(COUNTIF(G8,'DANH MỤC'!$B$2:$B$17))+SUMPRODUCT(COUNTIF(I8,'DANH MỤC'!$B$2:$B$17))&gt;=1,1,0)</f>
        <v>0</v>
      </c>
    </row>
    <row r="9" ht="33.0" customHeight="1">
      <c r="A9" s="12">
        <v>7.0</v>
      </c>
      <c r="B9" s="13" t="s">
        <v>68</v>
      </c>
      <c r="C9" s="109"/>
      <c r="D9" s="110"/>
      <c r="E9" s="13"/>
      <c r="F9" s="110"/>
      <c r="G9" s="13"/>
      <c r="H9" s="110"/>
      <c r="I9" s="13"/>
      <c r="K9" s="80" t="s">
        <v>47</v>
      </c>
      <c r="L9" s="13">
        <f t="shared" si="1"/>
        <v>0</v>
      </c>
      <c r="M9" s="17">
        <f t="shared" si="2"/>
        <v>0</v>
      </c>
      <c r="N9" s="111">
        <f t="array" ref="N9">IF(SUMPRODUCT(COUNTIF(E9,'DANH MỤC'!$B$2:$B$17))+SUMPRODUCT(COUNTIF(G9,'DANH MỤC'!$B$2:$B$17))+SUMPRODUCT(COUNTIF(I9,'DANH MỤC'!$B$2:$B$17))&gt;=1,1,0)</f>
        <v>0</v>
      </c>
    </row>
    <row r="10" ht="33.0" customHeight="1">
      <c r="A10" s="19">
        <v>8.0</v>
      </c>
      <c r="B10" s="20" t="s">
        <v>70</v>
      </c>
      <c r="C10" s="112"/>
      <c r="D10" s="110"/>
      <c r="E10" s="20"/>
      <c r="F10" s="110"/>
      <c r="G10" s="20"/>
      <c r="H10" s="110"/>
      <c r="I10" s="20"/>
      <c r="K10" s="81" t="s">
        <v>58</v>
      </c>
      <c r="L10" s="20">
        <f t="shared" si="1"/>
        <v>0</v>
      </c>
      <c r="M10" s="23">
        <f t="shared" si="2"/>
        <v>0</v>
      </c>
      <c r="N10" s="111">
        <f t="array" ref="N10">IF(SUMPRODUCT(COUNTIF(E10,'DANH MỤC'!$B$2:$B$17))+SUMPRODUCT(COUNTIF(G10,'DANH MỤC'!$B$2:$B$17))+SUMPRODUCT(COUNTIF(I10,'DANH MỤC'!$B$2:$B$17))&gt;=1,1,0)</f>
        <v>0</v>
      </c>
    </row>
    <row r="11" ht="33.0" customHeight="1">
      <c r="A11" s="12">
        <v>9.0</v>
      </c>
      <c r="B11" s="13" t="s">
        <v>71</v>
      </c>
      <c r="C11" s="109"/>
      <c r="D11" s="110"/>
      <c r="E11" s="13"/>
      <c r="F11" s="110"/>
      <c r="G11" s="13"/>
      <c r="H11" s="110"/>
      <c r="I11" s="13"/>
      <c r="K11" s="80" t="s">
        <v>59</v>
      </c>
      <c r="L11" s="13">
        <f t="shared" si="1"/>
        <v>0</v>
      </c>
      <c r="M11" s="17">
        <f t="shared" si="2"/>
        <v>0</v>
      </c>
      <c r="N11" s="111">
        <f t="array" ref="N11">IF(SUMPRODUCT(COUNTIF(E11,'DANH MỤC'!$B$2:$B$17))+SUMPRODUCT(COUNTIF(G11,'DANH MỤC'!$B$2:$B$17))+SUMPRODUCT(COUNTIF(I11,'DANH MỤC'!$B$2:$B$17))&gt;=1,1,0)</f>
        <v>0</v>
      </c>
    </row>
    <row r="12" ht="33.0" customHeight="1">
      <c r="A12" s="19">
        <v>10.0</v>
      </c>
      <c r="B12" s="20" t="s">
        <v>74</v>
      </c>
      <c r="C12" s="112"/>
      <c r="D12" s="110"/>
      <c r="E12" s="20"/>
      <c r="F12" s="110"/>
      <c r="G12" s="20"/>
      <c r="H12" s="110"/>
      <c r="I12" s="20"/>
      <c r="K12" s="81" t="s">
        <v>60</v>
      </c>
      <c r="L12" s="20">
        <f t="shared" si="1"/>
        <v>0</v>
      </c>
      <c r="M12" s="23">
        <f t="shared" si="2"/>
        <v>0</v>
      </c>
      <c r="N12" s="111">
        <f t="array" ref="N12">IF(SUMPRODUCT(COUNTIF(E12,'DANH MỤC'!$B$2:$B$17))+SUMPRODUCT(COUNTIF(G12,'DANH MỤC'!$B$2:$B$17))+SUMPRODUCT(COUNTIF(I12,'DANH MỤC'!$B$2:$B$17))&gt;=1,1,0)</f>
        <v>0</v>
      </c>
    </row>
    <row r="13" ht="33.0" customHeight="1">
      <c r="A13" s="12">
        <v>11.0</v>
      </c>
      <c r="B13" s="13" t="s">
        <v>76</v>
      </c>
      <c r="C13" s="109"/>
      <c r="D13" s="110"/>
      <c r="E13" s="13"/>
      <c r="F13" s="110"/>
      <c r="G13" s="13"/>
      <c r="H13" s="110"/>
      <c r="I13" s="13"/>
      <c r="K13" s="80" t="s">
        <v>61</v>
      </c>
      <c r="L13" s="13">
        <f t="shared" si="1"/>
        <v>0</v>
      </c>
      <c r="M13" s="17">
        <f t="shared" si="2"/>
        <v>0</v>
      </c>
      <c r="N13" s="111">
        <f t="array" ref="N13">IF(SUMPRODUCT(COUNTIF(E13,'DANH MỤC'!$B$2:$B$17))+SUMPRODUCT(COUNTIF(G13,'DANH MỤC'!$B$2:$B$17))+SUMPRODUCT(COUNTIF(I13,'DANH MỤC'!$B$2:$B$17))&gt;=1,1,0)</f>
        <v>0</v>
      </c>
    </row>
    <row r="14" ht="33.0" customHeight="1">
      <c r="A14" s="19">
        <v>12.0</v>
      </c>
      <c r="B14" s="20" t="s">
        <v>78</v>
      </c>
      <c r="C14" s="112"/>
      <c r="D14" s="110"/>
      <c r="E14" s="20"/>
      <c r="F14" s="110"/>
      <c r="G14" s="20"/>
      <c r="H14" s="110"/>
      <c r="I14" s="20"/>
      <c r="K14" s="81" t="s">
        <v>62</v>
      </c>
      <c r="L14" s="20">
        <f t="shared" si="1"/>
        <v>0</v>
      </c>
      <c r="M14" s="23">
        <f t="shared" si="2"/>
        <v>0</v>
      </c>
      <c r="N14" s="111">
        <f t="array" ref="N14">IF(SUMPRODUCT(COUNTIF(E14,'DANH MỤC'!$B$2:$B$17))+SUMPRODUCT(COUNTIF(G14,'DANH MỤC'!$B$2:$B$17))+SUMPRODUCT(COUNTIF(I14,'DANH MỤC'!$B$2:$B$17))&gt;=1,1,0)</f>
        <v>0</v>
      </c>
    </row>
    <row r="15" ht="33.0" customHeight="1">
      <c r="A15" s="12">
        <v>13.0</v>
      </c>
      <c r="B15" s="13" t="s">
        <v>80</v>
      </c>
      <c r="C15" s="109"/>
      <c r="D15" s="110"/>
      <c r="E15" s="34" t="s">
        <v>43</v>
      </c>
      <c r="F15" s="110"/>
      <c r="G15" s="13"/>
      <c r="H15" s="110"/>
      <c r="I15" s="13"/>
      <c r="K15" s="80" t="s">
        <v>63</v>
      </c>
      <c r="L15" s="13">
        <f t="shared" si="1"/>
        <v>0</v>
      </c>
      <c r="M15" s="17">
        <f t="shared" si="2"/>
        <v>0</v>
      </c>
      <c r="N15" s="111">
        <f t="array" ref="N15">IF(SUMPRODUCT(COUNTIF(E15,'DANH MỤC'!$B$2:$B$17))+SUMPRODUCT(COUNTIF(G15,'DANH MỤC'!$B$2:$B$17))+SUMPRODUCT(COUNTIF(I15,'DANH MỤC'!$B$2:$B$17))&gt;=1,1,0)</f>
        <v>0</v>
      </c>
    </row>
    <row r="16" ht="33.0" customHeight="1">
      <c r="A16" s="19">
        <v>14.0</v>
      </c>
      <c r="B16" s="20" t="s">
        <v>83</v>
      </c>
      <c r="C16" s="112"/>
      <c r="D16" s="110"/>
      <c r="E16" s="20"/>
      <c r="F16" s="110"/>
      <c r="G16" s="20"/>
      <c r="H16" s="110"/>
      <c r="I16" s="20"/>
      <c r="K16" s="81" t="s">
        <v>30</v>
      </c>
      <c r="L16" s="20">
        <f t="shared" si="1"/>
        <v>0</v>
      </c>
      <c r="M16" s="23">
        <f t="shared" si="2"/>
        <v>0</v>
      </c>
      <c r="N16" s="111">
        <f t="array" ref="N16">IF(SUMPRODUCT(COUNTIF(E16,'DANH MỤC'!$B$2:$B$17))+SUMPRODUCT(COUNTIF(G16,'DANH MỤC'!$B$2:$B$17))+SUMPRODUCT(COUNTIF(I16,'DANH MỤC'!$B$2:$B$17))&gt;=1,1,0)</f>
        <v>0</v>
      </c>
    </row>
    <row r="17" ht="33.0" customHeight="1">
      <c r="A17" s="12">
        <v>15.0</v>
      </c>
      <c r="B17" s="13" t="s">
        <v>85</v>
      </c>
      <c r="C17" s="109"/>
      <c r="D17" s="110"/>
      <c r="E17" s="13"/>
      <c r="F17" s="110"/>
      <c r="G17" s="13"/>
      <c r="H17" s="110"/>
      <c r="I17" s="13"/>
      <c r="K17" s="80" t="s">
        <v>64</v>
      </c>
      <c r="L17" s="13">
        <f t="shared" si="1"/>
        <v>0</v>
      </c>
      <c r="M17" s="17">
        <f t="shared" si="2"/>
        <v>0</v>
      </c>
      <c r="N17" s="111">
        <f t="array" ref="N17">IF(SUMPRODUCT(COUNTIF(E17,'DANH MỤC'!$B$2:$B$17))+SUMPRODUCT(COUNTIF(G17,'DANH MỤC'!$B$2:$B$17))+SUMPRODUCT(COUNTIF(I17,'DANH MỤC'!$B$2:$B$17))&gt;=1,1,0)</f>
        <v>0</v>
      </c>
    </row>
    <row r="18" ht="33.0" customHeight="1">
      <c r="A18" s="47" t="s">
        <v>237</v>
      </c>
      <c r="B18" s="2"/>
      <c r="C18" s="2"/>
      <c r="D18" s="2"/>
      <c r="E18" s="2"/>
      <c r="F18" s="2"/>
      <c r="G18" s="2"/>
      <c r="H18" s="2"/>
      <c r="I18" s="3"/>
      <c r="K18" s="81" t="s">
        <v>24</v>
      </c>
      <c r="L18" s="20">
        <f t="shared" si="1"/>
        <v>0</v>
      </c>
      <c r="M18" s="23">
        <f t="shared" si="2"/>
        <v>0</v>
      </c>
    </row>
    <row r="19" ht="33.0" customHeight="1">
      <c r="A19" s="12">
        <v>1.0</v>
      </c>
      <c r="B19" s="13" t="s">
        <v>87</v>
      </c>
      <c r="C19" s="109"/>
      <c r="D19" s="110"/>
      <c r="E19" s="13"/>
      <c r="F19" s="110"/>
      <c r="G19" s="13"/>
      <c r="H19" s="110"/>
      <c r="I19" s="13"/>
      <c r="K19" s="80" t="s">
        <v>89</v>
      </c>
      <c r="L19" s="13">
        <f t="shared" si="1"/>
        <v>0</v>
      </c>
      <c r="M19" s="17">
        <f t="shared" si="2"/>
        <v>0</v>
      </c>
      <c r="N19" s="111">
        <f t="array" ref="N19">IF(SUMPRODUCT(COUNTIF(E19,'DANH MỤC'!$B$2:$B$17))+SUMPRODUCT(COUNTIF(G19,'DANH MỤC'!$B$2:$B$17))+SUMPRODUCT(COUNTIF(I19,'DANH MỤC'!$B$2:$B$17))&gt;=1,1,0)</f>
        <v>0</v>
      </c>
    </row>
    <row r="20" ht="33.0" customHeight="1">
      <c r="A20" s="19">
        <v>2.0</v>
      </c>
      <c r="B20" s="20" t="s">
        <v>94</v>
      </c>
      <c r="C20" s="112"/>
      <c r="D20" s="110"/>
      <c r="E20" s="20"/>
      <c r="F20" s="110"/>
      <c r="G20" s="20"/>
      <c r="H20" s="110"/>
      <c r="I20" s="20"/>
      <c r="N20" s="111">
        <f t="array" ref="N20">IF(SUMPRODUCT(COUNTIF(E20,'DANH MỤC'!$B$2:$B$17))+SUMPRODUCT(COUNTIF(G20,'DANH MỤC'!$B$2:$B$17))+SUMPRODUCT(COUNTIF(I20,'DANH MỤC'!$B$2:$B$17))&gt;=1,1,0)</f>
        <v>0</v>
      </c>
    </row>
    <row r="21" ht="33.0" customHeight="1">
      <c r="A21" s="12">
        <v>3.0</v>
      </c>
      <c r="B21" s="13" t="s">
        <v>95</v>
      </c>
      <c r="C21" s="109"/>
      <c r="D21" s="110"/>
      <c r="E21" s="13"/>
      <c r="F21" s="110"/>
      <c r="G21" s="13"/>
      <c r="H21" s="110"/>
      <c r="I21" s="13"/>
      <c r="K21" s="49" t="s">
        <v>96</v>
      </c>
      <c r="L21" s="2"/>
      <c r="M21" s="26"/>
      <c r="N21" s="111">
        <f t="array" ref="N21">IF(SUMPRODUCT(COUNTIF(E21,'DANH MỤC'!$B$2:$B$17))+SUMPRODUCT(COUNTIF(G21,'DANH MỤC'!$B$2:$B$17))+SUMPRODUCT(COUNTIF(I21,'DANH MỤC'!$B$2:$B$17))&gt;=1,1,0)</f>
        <v>0</v>
      </c>
    </row>
    <row r="22" ht="33.0" customHeight="1">
      <c r="A22" s="19">
        <v>4.0</v>
      </c>
      <c r="B22" s="20" t="s">
        <v>97</v>
      </c>
      <c r="C22" s="112"/>
      <c r="D22" s="110"/>
      <c r="E22" s="20"/>
      <c r="F22" s="110"/>
      <c r="G22" s="20"/>
      <c r="H22" s="110"/>
      <c r="I22" s="20"/>
      <c r="K22" s="50">
        <f>SUM(L3:L18)</f>
        <v>1</v>
      </c>
      <c r="L22" s="51"/>
      <c r="M22" s="52"/>
      <c r="N22" s="111">
        <f t="array" ref="N22">IF(SUMPRODUCT(COUNTIF(E22,'DANH MỤC'!$B$2:$B$17))+SUMPRODUCT(COUNTIF(G22,'DANH MỤC'!$B$2:$B$17))+SUMPRODUCT(COUNTIF(I22,'DANH MỤC'!$B$2:$B$17))&gt;=1,1,0)</f>
        <v>0</v>
      </c>
    </row>
    <row r="23" ht="33.0" customHeight="1">
      <c r="A23" s="12">
        <v>5.0</v>
      </c>
      <c r="B23" s="13" t="s">
        <v>98</v>
      </c>
      <c r="C23" s="109"/>
      <c r="D23" s="110"/>
      <c r="E23" s="13"/>
      <c r="F23" s="110"/>
      <c r="G23" s="13"/>
      <c r="H23" s="110"/>
      <c r="I23" s="13"/>
      <c r="K23" s="53"/>
      <c r="L23" s="54"/>
      <c r="M23" s="55"/>
      <c r="N23" s="111">
        <f t="array" ref="N23">IF(SUMPRODUCT(COUNTIF(E23,'DANH MỤC'!$B$2:$B$17))+SUMPRODUCT(COUNTIF(G23,'DANH MỤC'!$B$2:$B$17))+SUMPRODUCT(COUNTIF(I23,'DANH MỤC'!$B$2:$B$17))&gt;=1,1,0)</f>
        <v>0</v>
      </c>
    </row>
    <row r="24" ht="33.0" customHeight="1">
      <c r="A24" s="19">
        <v>6.0</v>
      </c>
      <c r="B24" s="20" t="s">
        <v>101</v>
      </c>
      <c r="C24" s="112"/>
      <c r="D24" s="110"/>
      <c r="E24" s="20"/>
      <c r="F24" s="110"/>
      <c r="G24" s="20"/>
      <c r="H24" s="110"/>
      <c r="I24" s="20"/>
      <c r="K24" s="9" t="s">
        <v>102</v>
      </c>
      <c r="L24" s="9" t="s">
        <v>103</v>
      </c>
      <c r="M24" s="56" t="s">
        <v>17</v>
      </c>
      <c r="N24" s="111">
        <f t="array" ref="N24">IF(SUMPRODUCT(COUNTIF(E24,'DANH MỤC'!$B$2:$B$17))+SUMPRODUCT(COUNTIF(G24,'DANH MỤC'!$B$2:$B$17))+SUMPRODUCT(COUNTIF(I24,'DANH MỤC'!$B$2:$B$17))&gt;=1,1,0)</f>
        <v>0</v>
      </c>
    </row>
    <row r="25" ht="33.0" customHeight="1">
      <c r="A25" s="12">
        <v>7.0</v>
      </c>
      <c r="B25" s="13" t="s">
        <v>105</v>
      </c>
      <c r="C25" s="109"/>
      <c r="D25" s="110"/>
      <c r="E25" s="13"/>
      <c r="F25" s="110"/>
      <c r="G25" s="13"/>
      <c r="H25" s="110"/>
      <c r="I25" s="13"/>
      <c r="K25" s="115" t="s">
        <v>26</v>
      </c>
      <c r="L25" s="13">
        <f t="shared" ref="L25:L28" si="3">COUNTIF($E$3:$E$17,K25)+COUNTIF($G$3:$G$17,K25)+COUNTIF($I$3:$I$17,K25)+COUNTIF($E$19:$E$29,K25)+COUNTIF($G$19:$G$29,K25)+COUNTIF($I$19:$I$29,K25)</f>
        <v>0</v>
      </c>
      <c r="M25" s="58">
        <f t="shared" ref="M25:M29" si="4">IF(SUM($L$25:$L$29)=0,0,L25/SUM($L$25:$L$29))</f>
        <v>0</v>
      </c>
      <c r="N25" s="111">
        <f t="array" ref="N25">IF(SUMPRODUCT(COUNTIF(E25,'DANH MỤC'!$B$2:$B$17))+SUMPRODUCT(COUNTIF(G25,'DANH MỤC'!$B$2:$B$17))+SUMPRODUCT(COUNTIF(I25,'DANH MỤC'!$B$2:$B$17))&gt;=1,1,0)</f>
        <v>0</v>
      </c>
    </row>
    <row r="26" ht="33.0" customHeight="1">
      <c r="A26" s="19">
        <v>8.0</v>
      </c>
      <c r="B26" s="20" t="s">
        <v>106</v>
      </c>
      <c r="C26" s="112"/>
      <c r="D26" s="110"/>
      <c r="E26" s="48"/>
      <c r="F26" s="110"/>
      <c r="G26" s="20"/>
      <c r="H26" s="110"/>
      <c r="I26" s="20"/>
      <c r="K26" s="116" t="s">
        <v>34</v>
      </c>
      <c r="L26" s="13">
        <f t="shared" si="3"/>
        <v>0</v>
      </c>
      <c r="M26" s="58">
        <f t="shared" si="4"/>
        <v>0</v>
      </c>
      <c r="N26" s="111">
        <f t="array" ref="N26">IF(SUMPRODUCT(COUNTIF(E26,'DANH MỤC'!$B$2:$B$17))+SUMPRODUCT(COUNTIF(G26,'DANH MỤC'!$B$2:$B$17))+SUMPRODUCT(COUNTIF(I26,'DANH MỤC'!$B$2:$B$17))&gt;=1,1,0)</f>
        <v>0</v>
      </c>
    </row>
    <row r="27" ht="33.0" customHeight="1">
      <c r="A27" s="12">
        <v>9.0</v>
      </c>
      <c r="B27" s="13" t="s">
        <v>107</v>
      </c>
      <c r="C27" s="109"/>
      <c r="D27" s="110"/>
      <c r="E27" s="34"/>
      <c r="F27" s="110"/>
      <c r="G27" s="13"/>
      <c r="H27" s="110"/>
      <c r="I27" s="13"/>
      <c r="K27" s="117" t="s">
        <v>40</v>
      </c>
      <c r="L27" s="13">
        <f t="shared" si="3"/>
        <v>0</v>
      </c>
      <c r="M27" s="58">
        <f t="shared" si="4"/>
        <v>0</v>
      </c>
      <c r="N27" s="111">
        <f t="array" ref="N27">IF(SUMPRODUCT(COUNTIF(E27,'DANH MỤC'!$B$2:$B$17))+SUMPRODUCT(COUNTIF(G27,'DANH MỤC'!$B$2:$B$17))+SUMPRODUCT(COUNTIF(I27,'DANH MỤC'!$B$2:$B$17))&gt;=1,1,0)</f>
        <v>0</v>
      </c>
    </row>
    <row r="28" ht="33.0" customHeight="1">
      <c r="A28" s="19">
        <v>10.0</v>
      </c>
      <c r="B28" s="20" t="s">
        <v>108</v>
      </c>
      <c r="C28" s="112"/>
      <c r="D28" s="110"/>
      <c r="E28" s="48"/>
      <c r="F28" s="110"/>
      <c r="G28" s="20"/>
      <c r="H28" s="110"/>
      <c r="I28" s="20"/>
      <c r="K28" s="118" t="s">
        <v>43</v>
      </c>
      <c r="L28" s="13">
        <f t="shared" si="3"/>
        <v>1</v>
      </c>
      <c r="M28" s="58">
        <f t="shared" si="4"/>
        <v>0.5</v>
      </c>
      <c r="N28" s="111">
        <f t="array" ref="N28">IF(SUMPRODUCT(COUNTIF(E28,'DANH MỤC'!$B$2:$B$17))+SUMPRODUCT(COUNTIF(G28,'DANH MỤC'!$B$2:$B$17))+SUMPRODUCT(COUNTIF(I28,'DANH MỤC'!$B$2:$B$17))&gt;=1,1,0)</f>
        <v>0</v>
      </c>
    </row>
    <row r="29" ht="33.0" customHeight="1">
      <c r="A29" s="12"/>
      <c r="B29" s="13"/>
      <c r="C29" s="109"/>
      <c r="D29" s="108"/>
      <c r="E29" s="34"/>
      <c r="F29" s="108"/>
      <c r="G29" s="13"/>
      <c r="H29" s="108"/>
      <c r="I29" s="13"/>
      <c r="K29" s="62" t="s">
        <v>18</v>
      </c>
      <c r="L29" s="90">
        <f>P2</f>
        <v>1</v>
      </c>
      <c r="M29" s="91">
        <f t="shared" si="4"/>
        <v>0.5</v>
      </c>
      <c r="N29" s="111">
        <f t="array" ref="N29">IF(SUMPRODUCT(COUNTIF(E29,'DANH MỤC'!$B$2:$B$17))+SUMPRODUCT(COUNTIF(G29,'DANH MỤC'!$B$2:$B$17))+SUMPRODUCT(COUNTIF(I29,'DANH MỤC'!$B$2:$B$17))&gt;=1,1,0)</f>
        <v>0</v>
      </c>
    </row>
    <row r="30" ht="15.75" customHeight="1">
      <c r="K30" s="65" t="s">
        <v>110</v>
      </c>
      <c r="L30" s="92">
        <f>MAX(0,COUNTA($B$3:$B$29)-SUM($L$25:$L$29))</f>
        <v>23</v>
      </c>
      <c r="M30" s="93"/>
    </row>
    <row r="31" ht="15.0" customHeight="1">
      <c r="A31" s="68" t="s">
        <v>111</v>
      </c>
      <c r="B31" s="2"/>
      <c r="C31" s="2"/>
      <c r="D31" s="2"/>
      <c r="E31" s="2"/>
      <c r="F31" s="2"/>
      <c r="G31" s="2"/>
      <c r="H31" s="2"/>
      <c r="I31" s="3"/>
    </row>
    <row r="32" ht="18.75" customHeight="1">
      <c r="A32" s="9" t="s">
        <v>6</v>
      </c>
      <c r="B32" s="9" t="s">
        <v>7</v>
      </c>
      <c r="C32" s="119" t="s">
        <v>8</v>
      </c>
      <c r="D32" s="9" t="s">
        <v>112</v>
      </c>
      <c r="E32" s="9" t="s">
        <v>15</v>
      </c>
      <c r="F32" s="9" t="s">
        <v>113</v>
      </c>
      <c r="G32" s="120" t="s">
        <v>114</v>
      </c>
      <c r="H32" s="2"/>
      <c r="I32" s="26"/>
    </row>
    <row r="33" ht="21.0" customHeight="1">
      <c r="A33" s="12">
        <v>1.0</v>
      </c>
      <c r="B33" s="13"/>
      <c r="C33" s="109"/>
      <c r="D33" s="108"/>
      <c r="E33" s="13"/>
      <c r="F33" s="13"/>
      <c r="G33" s="70"/>
      <c r="H33" s="70"/>
      <c r="I33" s="70"/>
    </row>
    <row r="34" ht="21.0" customHeight="1">
      <c r="A34" s="71">
        <v>2.0</v>
      </c>
      <c r="B34" s="72"/>
      <c r="C34" s="121"/>
      <c r="D34" s="122"/>
      <c r="E34" s="72"/>
      <c r="F34" s="72"/>
      <c r="G34" s="75"/>
      <c r="H34" s="75"/>
      <c r="I34" s="75"/>
    </row>
    <row r="35" ht="21.0" customHeight="1">
      <c r="A35" s="12">
        <v>3.0</v>
      </c>
      <c r="B35" s="13"/>
      <c r="C35" s="109"/>
      <c r="D35" s="108"/>
      <c r="E35" s="13"/>
      <c r="F35" s="13"/>
      <c r="G35" s="70"/>
      <c r="H35" s="70"/>
      <c r="I35" s="70"/>
    </row>
    <row r="36" ht="21.0" customHeight="1">
      <c r="A36" s="71">
        <v>4.0</v>
      </c>
      <c r="B36" s="72"/>
      <c r="C36" s="121"/>
      <c r="D36" s="122"/>
      <c r="E36" s="72"/>
      <c r="F36" s="72"/>
      <c r="G36" s="75"/>
      <c r="H36" s="75"/>
      <c r="I36" s="75"/>
    </row>
    <row r="37" ht="21.0" customHeight="1">
      <c r="A37" s="12">
        <v>5.0</v>
      </c>
      <c r="B37" s="13"/>
      <c r="C37" s="109"/>
      <c r="D37" s="108"/>
      <c r="E37" s="13"/>
      <c r="F37" s="13"/>
      <c r="G37" s="70"/>
      <c r="H37" s="70"/>
      <c r="I37" s="70"/>
    </row>
    <row r="38" ht="21.0" customHeight="1">
      <c r="A38" s="71">
        <v>6.0</v>
      </c>
      <c r="B38" s="72"/>
      <c r="C38" s="121"/>
      <c r="D38" s="122"/>
      <c r="E38" s="72"/>
      <c r="F38" s="72"/>
      <c r="G38" s="75"/>
      <c r="H38" s="75"/>
      <c r="I38" s="75"/>
    </row>
    <row r="39" ht="21.0" customHeight="1">
      <c r="A39" s="12">
        <v>7.0</v>
      </c>
      <c r="B39" s="13"/>
      <c r="C39" s="109"/>
      <c r="D39" s="108"/>
      <c r="E39" s="13"/>
      <c r="F39" s="13"/>
      <c r="G39" s="70"/>
      <c r="H39" s="70"/>
      <c r="I39" s="70"/>
    </row>
    <row r="40" ht="21.0" customHeight="1">
      <c r="A40" s="71">
        <v>8.0</v>
      </c>
      <c r="B40" s="72"/>
      <c r="C40" s="121"/>
      <c r="D40" s="122"/>
      <c r="E40" s="72"/>
      <c r="F40" s="72"/>
      <c r="G40" s="75"/>
      <c r="H40" s="75"/>
      <c r="I40" s="75"/>
    </row>
    <row r="41" ht="15.0" customHeight="1">
      <c r="A41" s="76" t="s">
        <v>116</v>
      </c>
      <c r="B41" s="2"/>
      <c r="C41" s="2"/>
      <c r="D41" s="2"/>
      <c r="E41" s="3"/>
      <c r="F41" s="77">
        <f>SUM(F33:F40)</f>
        <v>0</v>
      </c>
      <c r="G41" s="78"/>
      <c r="H41" s="78"/>
      <c r="I41" s="78"/>
    </row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8">
    <mergeCell ref="A1:I1"/>
    <mergeCell ref="K1:M1"/>
    <mergeCell ref="A18:I18"/>
    <mergeCell ref="K21:M21"/>
    <mergeCell ref="K22:M23"/>
    <mergeCell ref="A31:I31"/>
    <mergeCell ref="G32:I32"/>
    <mergeCell ref="A41:E41"/>
  </mergeCells>
  <conditionalFormatting sqref="E3:E17 G3:G17 I3:I17 E19:E29 G19:G29 I19:I29 E33:E40">
    <cfRule type="cellIs" dxfId="0" priority="1" operator="equal">
      <formula>"Khai Anh"</formula>
    </cfRule>
  </conditionalFormatting>
  <conditionalFormatting sqref="E3:E17 G3:G17 I3:I17 E19:E29 G19:G29 I19:I29 E33:E40">
    <cfRule type="cellIs" dxfId="1" priority="2" operator="equal">
      <formula>"Kim Bàng"</formula>
    </cfRule>
  </conditionalFormatting>
  <conditionalFormatting sqref="E3:E17 G3:G17 I3:I17 E19:E29 G19:G29 I19:I29 E33:E40">
    <cfRule type="cellIs" dxfId="2" priority="3" operator="equal">
      <formula>"Vưu Đức Phát"</formula>
    </cfRule>
  </conditionalFormatting>
  <conditionalFormatting sqref="E3:E17 G3:G17 I3:I17 E19:E29 G19:G29 I19:I29 E33:E40">
    <cfRule type="cellIs" dxfId="3" priority="4" operator="equal">
      <formula>"Phương Trang"</formula>
    </cfRule>
  </conditionalFormatting>
  <conditionalFormatting sqref="E3:E17 G3:G17 I3:I17 E19:E29 G19:G29 I19:I29 E33:E40">
    <cfRule type="cellIs" dxfId="4" priority="5" operator="equal">
      <formula>"Lúa Vàng"</formula>
    </cfRule>
  </conditionalFormatting>
  <conditionalFormatting sqref="E3:E17 G3:G17 I3:I17 E19:E29 G19:G29 I19:I29 E33:E40">
    <cfRule type="cellIs" dxfId="5" priority="6" operator="equal">
      <formula>"Hồng Nga"</formula>
    </cfRule>
  </conditionalFormatting>
  <conditionalFormatting sqref="E3:E17 G3:G17 I3:I17 E19:E29 G19:G29 I19:I29 E33:E40">
    <cfRule type="cellIs" dxfId="6" priority="7" operator="equal">
      <formula>"Thuận An"</formula>
    </cfRule>
  </conditionalFormatting>
  <conditionalFormatting sqref="E3:E17 G3:G17 I3:I17 E19:E29 G19:G29 I19:I29 E33:E40">
    <cfRule type="cellIs" dxfId="7" priority="8" operator="equal">
      <formula>"SIM"</formula>
    </cfRule>
  </conditionalFormatting>
  <conditionalFormatting sqref="E3:E17 G3:G17 I3:I17 E19:E29 G19:G29 I19:I29 E33:E40">
    <cfRule type="cellIs" dxfId="8" priority="9" operator="equal">
      <formula>"THẢO AN"</formula>
    </cfRule>
  </conditionalFormatting>
  <conditionalFormatting sqref="E3:E17 G3:G17 I3:I17 E19:E29 G19:G29 I19:I29 E33:E40">
    <cfRule type="cellIs" dxfId="9" priority="10" operator="equal">
      <formula>"Emivest"</formula>
    </cfRule>
  </conditionalFormatting>
  <conditionalFormatting sqref="E3:E17 G3:G17 I3:I17 E19:E29 G19:G29 I19:I29 E33:E40">
    <cfRule type="cellIs" dxfId="10" priority="11" operator="equal">
      <formula>"LTP"</formula>
    </cfRule>
  </conditionalFormatting>
  <conditionalFormatting sqref="E3:E17 G3:G17 I3:I17 E19:E29 G19:G29 I19:I29 E33:E40">
    <cfRule type="cellIs" dxfId="11" priority="12" operator="equal">
      <formula>"RICO"</formula>
    </cfRule>
  </conditionalFormatting>
  <conditionalFormatting sqref="E3:E17 G3:G17 I3:I17 E19:E29 G19:G29 I19:I29 E33:E40">
    <cfRule type="cellIs" dxfId="12" priority="13" operator="equal">
      <formula>"Nhất Thành"</formula>
    </cfRule>
  </conditionalFormatting>
  <conditionalFormatting sqref="E3:E17 G3:G17 I3:I17 E19:E29 G19:G29 I19:I29 E33:E40">
    <cfRule type="cellIs" dxfId="13" priority="14" operator="equal">
      <formula>"Hoàng Mạnh Thắng"</formula>
    </cfRule>
  </conditionalFormatting>
  <conditionalFormatting sqref="E3:E17 G3:G17 I3:I17 E19:E29 G19:G29 I19:I29 E33:E40">
    <cfRule type="cellIs" dxfId="14" priority="15" operator="equal">
      <formula>"TRANSIN"</formula>
    </cfRule>
  </conditionalFormatting>
  <conditionalFormatting sqref="E3:E17 G3:G17 I3:I17 E19:E29 G19:G29 I19:I29 E33:E40">
    <cfRule type="cellIs" dxfId="15" priority="16" operator="equal">
      <formula>"HDVL"</formula>
    </cfRule>
  </conditionalFormatting>
  <conditionalFormatting sqref="E3:E17 G3:G17 I3:I17 E19:E29 G19:G29 I19:I29 E33:E40">
    <cfRule type="cellIs" dxfId="16" priority="17" operator="equal">
      <formula>"TRỐNG LỊCH"</formula>
    </cfRule>
  </conditionalFormatting>
  <conditionalFormatting sqref="E3:E17 G3:G17 I3:I17 E19:E29 G19:G29 I19:I29 E33:E40">
    <cfRule type="cellIs" dxfId="0" priority="18" operator="equal">
      <formula>"CHUYỂN ĐIỂM"</formula>
    </cfRule>
  </conditionalFormatting>
  <conditionalFormatting sqref="E3:E17 G3:G17 I3:I17 E19:E29 G19:G29 I19:I29 E33:E40">
    <cfRule type="cellIs" dxfId="17" priority="19" operator="equal">
      <formula>"RỚT NHÀ MÁY"</formula>
    </cfRule>
  </conditionalFormatting>
  <conditionalFormatting sqref="E3:E17 G3:G17 I3:I17 E19:E29 G19:G29 I19:I29 E33:E40">
    <cfRule type="cellIs" dxfId="18" priority="20" operator="equal">
      <formula>"TÀI XẾ NGHỈ"</formula>
    </cfRule>
  </conditionalFormatting>
  <dataValidations>
    <dataValidation type="list" allowBlank="1" sqref="E3:E17 G3:G17 I3:I17 E19:E29 G19:G29 I19:I29 E33:E40">
      <formula1>'DANH MỤC'!$F$2:$F$22</formula1>
    </dataValidation>
    <dataValidation type="list" allowBlank="1" sqref="B33:B40">
      <formula1>'DANH MỤC'!$J$2:$J$16</formula1>
    </dataValidation>
    <dataValidation type="list" allowBlank="1" sqref="D3:D17 F3:F17 H3:H17 D19:D29 F19:F29 H19:H29 D33:D40">
      <formula1>'DANH MỤC'!$H$2:$H$9</formula1>
    </dataValidation>
  </dataValidations>
  <printOptions/>
  <pageMargins bottom="0.2" footer="0.0" header="0.0" left="0.2" right="0.2" top="0.2"/>
  <pageSetup orientation="landscape"/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showGridLines="0" workbookViewId="0">
      <pane ySplit="2.0" topLeftCell="A3" activePane="bottomLeft" state="frozen"/>
      <selection activeCell="B4" sqref="B4" pane="bottomLeft"/>
    </sheetView>
  </sheetViews>
  <sheetFormatPr customHeight="1" defaultColWidth="14.43" defaultRowHeight="15.0"/>
  <cols>
    <col customWidth="1" min="1" max="1" width="4.43"/>
    <col customWidth="1" min="2" max="2" width="12.0"/>
    <col customWidth="1" min="3" max="3" width="41.86"/>
    <col customWidth="1" min="4" max="4" width="9.0"/>
    <col customWidth="1" min="5" max="5" width="13.0"/>
    <col customWidth="1" min="6" max="6" width="9.0"/>
    <col customWidth="1" min="7" max="7" width="13.0"/>
    <col customWidth="1" min="8" max="9" width="0.43"/>
    <col customWidth="1" min="10" max="10" width="2.0"/>
    <col customWidth="1" min="11" max="11" width="18.0"/>
    <col customWidth="1" min="12" max="12" width="7.0"/>
    <col customWidth="1" min="13" max="13" width="6.0"/>
    <col customWidth="1" hidden="1" min="14" max="14" width="13.0"/>
    <col customWidth="1" min="15" max="15" width="13.0"/>
    <col customWidth="1" min="16" max="16" width="6.0"/>
    <col customWidth="1" min="17" max="26" width="8.71"/>
  </cols>
  <sheetData>
    <row r="1" ht="25.5" customHeight="1">
      <c r="A1" s="1" t="s">
        <v>232</v>
      </c>
      <c r="B1" s="2"/>
      <c r="C1" s="2"/>
      <c r="D1" s="2"/>
      <c r="E1" s="2"/>
      <c r="F1" s="2"/>
      <c r="G1" s="2"/>
      <c r="H1" s="2"/>
      <c r="I1" s="3"/>
      <c r="J1" s="4"/>
      <c r="K1" s="5" t="s">
        <v>3</v>
      </c>
      <c r="L1" s="2"/>
      <c r="M1" s="3"/>
      <c r="N1" s="4"/>
      <c r="O1" s="6" t="s">
        <v>4</v>
      </c>
      <c r="P1" s="6" t="s">
        <v>5</v>
      </c>
      <c r="Q1" s="104"/>
      <c r="R1" s="4"/>
      <c r="S1" s="4"/>
      <c r="T1" s="4"/>
      <c r="U1" s="4"/>
      <c r="V1" s="4"/>
      <c r="W1" s="4"/>
      <c r="X1" s="4"/>
      <c r="Y1" s="4"/>
      <c r="Z1" s="4"/>
    </row>
    <row r="2" ht="18.0" customHeight="1">
      <c r="A2" s="8" t="s">
        <v>6</v>
      </c>
      <c r="B2" s="8" t="s">
        <v>7</v>
      </c>
      <c r="C2" s="8" t="s">
        <v>8</v>
      </c>
      <c r="D2" s="8" t="s">
        <v>9</v>
      </c>
      <c r="E2" s="8" t="s">
        <v>10</v>
      </c>
      <c r="F2" s="8" t="s">
        <v>11</v>
      </c>
      <c r="G2" s="8" t="s">
        <v>12</v>
      </c>
      <c r="H2" s="8" t="s">
        <v>13</v>
      </c>
      <c r="I2" s="8" t="s">
        <v>14</v>
      </c>
      <c r="J2" s="4"/>
      <c r="K2" s="9" t="s">
        <v>15</v>
      </c>
      <c r="L2" s="9" t="s">
        <v>16</v>
      </c>
      <c r="M2" s="9" t="s">
        <v>17</v>
      </c>
      <c r="N2" s="4"/>
      <c r="O2" s="10" t="s">
        <v>18</v>
      </c>
      <c r="P2" s="10">
        <f>SUM(L3:L18)</f>
        <v>21</v>
      </c>
      <c r="Q2" s="105"/>
      <c r="R2" s="4"/>
      <c r="S2" s="4"/>
      <c r="T2" s="4"/>
      <c r="U2" s="4"/>
      <c r="V2" s="4"/>
      <c r="W2" s="4"/>
      <c r="X2" s="4"/>
      <c r="Y2" s="4"/>
      <c r="Z2" s="4"/>
    </row>
    <row r="3" ht="31.5" customHeight="1">
      <c r="A3" s="12">
        <v>1.0</v>
      </c>
      <c r="B3" s="98" t="s">
        <v>19</v>
      </c>
      <c r="C3" s="21" t="s">
        <v>181</v>
      </c>
      <c r="D3" s="15" t="s">
        <v>125</v>
      </c>
      <c r="E3" s="48" t="s">
        <v>25</v>
      </c>
      <c r="F3" s="14"/>
      <c r="G3" s="13"/>
      <c r="H3" s="14"/>
      <c r="I3" s="13"/>
      <c r="J3" s="4"/>
      <c r="K3" s="16" t="s">
        <v>25</v>
      </c>
      <c r="L3" s="13">
        <f t="shared" ref="L3:L19" si="1">COUNTIF($E$3:$E$17,K3)+COUNTIF($G$3:$G$17,K3)+COUNTIF($I$3:$I$17,K3)+COUNTIF($E$19:$E$29,K3)+COUNTIF($G$19:$G$29,K3)+COUNTIF($I$19:$I$29,K3)</f>
        <v>17</v>
      </c>
      <c r="M3" s="17">
        <f t="shared" ref="M3:M19" si="2">IF($K$22=0,"",L3/$K$22)</f>
        <v>0.8095238095</v>
      </c>
      <c r="N3" s="18">
        <f t="array" ref="N3">IF(SUMPRODUCT(COUNTIF(E3,'DANH MỤC'!$B$2:$B$17))+SUMPRODUCT(COUNTIF(G3,'DANH MỤC'!$B$2:$B$17))+SUMPRODUCT(COUNTIF(I3,'DANH MỤC'!$B$2:$B$17))&gt;=1,1,0)</f>
        <v>1</v>
      </c>
      <c r="O3" s="10" t="s">
        <v>26</v>
      </c>
      <c r="P3" s="10">
        <f>COUNTIF($E$3:$E$17,"TRỐNG LỊCH")+COUNTIF($G$3:$G$17,"TRỐNG LỊCH")+COUNTIF($I$3:$I$17,"TRỐNG LỊCH")+COUNTIF($E$19:$E$29,"TRỐNG LỊCH")+COUNTIF($G$19:$G$29,"TRỐNG LỊCH")+COUNTIF($I$19:$I$29,"TRỐNG LỊCH")</f>
        <v>0</v>
      </c>
      <c r="Q3" s="105"/>
      <c r="R3" s="4"/>
      <c r="S3" s="4"/>
      <c r="T3" s="4"/>
      <c r="U3" s="4"/>
      <c r="V3" s="4"/>
      <c r="W3" s="4"/>
      <c r="X3" s="4"/>
      <c r="Y3" s="4"/>
      <c r="Z3" s="4"/>
    </row>
    <row r="4" ht="31.5" customHeight="1">
      <c r="A4" s="19">
        <v>2.0</v>
      </c>
      <c r="B4" s="98" t="s">
        <v>27</v>
      </c>
      <c r="C4" s="21" t="s">
        <v>217</v>
      </c>
      <c r="D4" s="15" t="s">
        <v>22</v>
      </c>
      <c r="E4" s="48" t="s">
        <v>25</v>
      </c>
      <c r="F4" s="14"/>
      <c r="G4" s="20"/>
      <c r="H4" s="14"/>
      <c r="I4" s="20"/>
      <c r="J4" s="4"/>
      <c r="K4" s="22" t="s">
        <v>31</v>
      </c>
      <c r="L4" s="20">
        <f t="shared" si="1"/>
        <v>0</v>
      </c>
      <c r="M4" s="23">
        <f t="shared" si="2"/>
        <v>0</v>
      </c>
      <c r="N4" s="18">
        <f t="array" ref="N4">IF(SUMPRODUCT(COUNTIF(E4,'DANH MỤC'!$B$2:$B$17))+SUMPRODUCT(COUNTIF(G4,'DANH MỤC'!$B$2:$B$17))+SUMPRODUCT(COUNTIF(I4,'DANH MỤC'!$B$2:$B$17))&gt;=1,1,0)</f>
        <v>1</v>
      </c>
      <c r="O4" s="10" t="s">
        <v>34</v>
      </c>
      <c r="P4" s="10">
        <f>COUNTIF($E$3:$E$17,"CHUYỂN ĐIỂM")+COUNTIF($G$3:$G$17,"CHUYỂN ĐIỂM")+COUNTIF($I$3:$I$17,"CHUYỂN ĐIỂM")+COUNTIF($E$19:$E$29,"CHUYỂN ĐIỂM")+COUNTIF($G$19:$G$29,"CHUYỂN ĐIỂM")+COUNTIF($I$19:$I$29,"CHUYỂN ĐIỂM")</f>
        <v>0</v>
      </c>
      <c r="Q4" s="105"/>
      <c r="R4" s="4"/>
      <c r="S4" s="4"/>
      <c r="T4" s="4"/>
      <c r="U4" s="4"/>
      <c r="V4" s="4"/>
      <c r="W4" s="4"/>
      <c r="X4" s="4"/>
      <c r="Y4" s="4"/>
      <c r="Z4" s="4"/>
    </row>
    <row r="5" ht="31.5" customHeight="1">
      <c r="A5" s="12">
        <v>3.0</v>
      </c>
      <c r="B5" s="98" t="s">
        <v>35</v>
      </c>
      <c r="C5" s="21" t="s">
        <v>181</v>
      </c>
      <c r="D5" s="15" t="s">
        <v>125</v>
      </c>
      <c r="E5" s="48" t="s">
        <v>25</v>
      </c>
      <c r="F5" s="14"/>
      <c r="G5" s="13"/>
      <c r="H5" s="14"/>
      <c r="I5" s="13"/>
      <c r="J5" s="4"/>
      <c r="K5" s="16" t="s">
        <v>39</v>
      </c>
      <c r="L5" s="13">
        <f t="shared" si="1"/>
        <v>0</v>
      </c>
      <c r="M5" s="17">
        <f t="shared" si="2"/>
        <v>0</v>
      </c>
      <c r="N5" s="18">
        <f t="array" ref="N5">IF(SUMPRODUCT(COUNTIF(E5,'DANH MỤC'!$B$2:$B$17))+SUMPRODUCT(COUNTIF(G5,'DANH MỤC'!$B$2:$B$17))+SUMPRODUCT(COUNTIF(I5,'DANH MỤC'!$B$2:$B$17))&gt;=1,1,0)</f>
        <v>1</v>
      </c>
      <c r="O5" s="10" t="s">
        <v>40</v>
      </c>
      <c r="P5" s="10">
        <f>COUNTIF($E$3:$E$17,"RỚT NHÀ MÁY")+COUNTIF($G$3:$G$17,"RỚT NHÀ MÁY")+COUNTIF($I$3:$I$17,"RỚT NHÀ MÁY")+COUNTIF($E$19:$E$29,"RỚT NHÀ MÁY")+COUNTIF($G$19:$G$29,"RỚT NHÀ MÁY")+COUNTIF($I$19:$I$29,"RỚT NHÀ MÁY")</f>
        <v>1</v>
      </c>
      <c r="Q5" s="105"/>
      <c r="R5" s="4"/>
      <c r="S5" s="4"/>
      <c r="T5" s="4"/>
      <c r="U5" s="4"/>
      <c r="V5" s="4"/>
      <c r="W5" s="4"/>
      <c r="X5" s="4"/>
      <c r="Y5" s="4"/>
      <c r="Z5" s="4"/>
    </row>
    <row r="6" ht="31.5" customHeight="1">
      <c r="A6" s="19">
        <v>4.0</v>
      </c>
      <c r="B6" s="98" t="s">
        <v>41</v>
      </c>
      <c r="C6" s="21"/>
      <c r="D6" s="15"/>
      <c r="E6" s="48" t="s">
        <v>43</v>
      </c>
      <c r="F6" s="14"/>
      <c r="G6" s="20"/>
      <c r="H6" s="14"/>
      <c r="I6" s="20"/>
      <c r="J6" s="4"/>
      <c r="K6" s="22" t="s">
        <v>42</v>
      </c>
      <c r="L6" s="20">
        <f t="shared" si="1"/>
        <v>0</v>
      </c>
      <c r="M6" s="23">
        <f t="shared" si="2"/>
        <v>0</v>
      </c>
      <c r="N6" s="18">
        <f t="array" ref="N6">IF(SUMPRODUCT(COUNTIF(E6,'DANH MỤC'!$B$2:$B$17))+SUMPRODUCT(COUNTIF(G6,'DANH MỤC'!$B$2:$B$17))+SUMPRODUCT(COUNTIF(I6,'DANH MỤC'!$B$2:$B$17))&gt;=1,1,0)</f>
        <v>0</v>
      </c>
      <c r="O6" s="10" t="s">
        <v>43</v>
      </c>
      <c r="P6" s="10">
        <f>COUNTIF($E$3:$E$17,"TÀI XẾ NGHỈ")+COUNTIF($G$3:$G$17,"TÀI XẾ NGHỈ")+COUNTIF($I$3:$I$17,"TÀI XẾ NGHỈ")+COUNTIF($E$19:$E$29,"TÀI XẾ NGHỈ")+COUNTIF($G$19:$G$29,"TÀI XẾ NGHỈ")+COUNTIF($I$19:$I$29,"TÀI XẾ NGHỈ")</f>
        <v>3</v>
      </c>
      <c r="Q6" s="105"/>
      <c r="R6" s="4"/>
      <c r="S6" s="4"/>
      <c r="T6" s="4"/>
      <c r="U6" s="4"/>
      <c r="V6" s="4"/>
      <c r="W6" s="4"/>
      <c r="X6" s="4"/>
      <c r="Y6" s="4"/>
      <c r="Z6" s="4"/>
    </row>
    <row r="7" ht="31.5" customHeight="1">
      <c r="A7" s="12">
        <v>5.0</v>
      </c>
      <c r="B7" s="98" t="s">
        <v>44</v>
      </c>
      <c r="C7" s="24" t="s">
        <v>50</v>
      </c>
      <c r="D7" s="15" t="s">
        <v>38</v>
      </c>
      <c r="E7" s="34" t="s">
        <v>25</v>
      </c>
      <c r="F7" s="14"/>
      <c r="G7" s="13"/>
      <c r="H7" s="14"/>
      <c r="I7" s="13"/>
      <c r="J7" s="4"/>
      <c r="K7" s="16" t="s">
        <v>23</v>
      </c>
      <c r="L7" s="13">
        <f t="shared" si="1"/>
        <v>0</v>
      </c>
      <c r="M7" s="17">
        <f t="shared" si="2"/>
        <v>0</v>
      </c>
      <c r="N7" s="18">
        <f t="array" ref="N7">IF(SUMPRODUCT(COUNTIF(E7,'DANH MỤC'!$B$2:$B$17))+SUMPRODUCT(COUNTIF(G7,'DANH MỤC'!$B$2:$B$17))+SUMPRODUCT(COUNTIF(I7,'DANH MỤC'!$B$2:$B$17))&gt;=1,1,0)</f>
        <v>1</v>
      </c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 ht="31.5" customHeight="1">
      <c r="A8" s="19">
        <v>6.0</v>
      </c>
      <c r="B8" s="98" t="s">
        <v>48</v>
      </c>
      <c r="C8" s="24" t="s">
        <v>235</v>
      </c>
      <c r="D8" s="15" t="s">
        <v>38</v>
      </c>
      <c r="E8" s="34" t="s">
        <v>25</v>
      </c>
      <c r="F8" s="14"/>
      <c r="G8" s="20"/>
      <c r="H8" s="14"/>
      <c r="I8" s="20"/>
      <c r="J8" s="4"/>
      <c r="K8" s="22" t="s">
        <v>51</v>
      </c>
      <c r="L8" s="20">
        <f t="shared" si="1"/>
        <v>0</v>
      </c>
      <c r="M8" s="23">
        <f t="shared" si="2"/>
        <v>0</v>
      </c>
      <c r="N8" s="18">
        <f t="array" ref="N8">IF(SUMPRODUCT(COUNTIF(E8,'DANH MỤC'!$B$2:$B$17))+SUMPRODUCT(COUNTIF(G8,'DANH MỤC'!$B$2:$B$17))+SUMPRODUCT(COUNTIF(I8,'DANH MỤC'!$B$2:$B$17))&gt;=1,1,0)</f>
        <v>1</v>
      </c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 ht="31.5" customHeight="1">
      <c r="A9" s="12">
        <v>7.0</v>
      </c>
      <c r="B9" s="98" t="s">
        <v>68</v>
      </c>
      <c r="C9" s="21" t="s">
        <v>217</v>
      </c>
      <c r="D9" s="15" t="s">
        <v>22</v>
      </c>
      <c r="E9" s="48" t="s">
        <v>25</v>
      </c>
      <c r="F9" s="14"/>
      <c r="G9" s="13"/>
      <c r="H9" s="14"/>
      <c r="I9" s="13"/>
      <c r="J9" s="4"/>
      <c r="K9" s="16" t="s">
        <v>47</v>
      </c>
      <c r="L9" s="13">
        <f t="shared" si="1"/>
        <v>1</v>
      </c>
      <c r="M9" s="17">
        <f t="shared" si="2"/>
        <v>0.04761904762</v>
      </c>
      <c r="N9" s="18">
        <f t="array" ref="N9">IF(SUMPRODUCT(COUNTIF(E9,'DANH MỤC'!$B$2:$B$17))+SUMPRODUCT(COUNTIF(G9,'DANH MỤC'!$B$2:$B$17))+SUMPRODUCT(COUNTIF(I9,'DANH MỤC'!$B$2:$B$17))&gt;=1,1,0)</f>
        <v>1</v>
      </c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 ht="31.5" customHeight="1">
      <c r="A10" s="19">
        <v>8.0</v>
      </c>
      <c r="B10" s="98" t="s">
        <v>70</v>
      </c>
      <c r="C10" s="24" t="s">
        <v>20</v>
      </c>
      <c r="D10" s="15" t="s">
        <v>193</v>
      </c>
      <c r="E10" s="48" t="s">
        <v>47</v>
      </c>
      <c r="F10" s="14"/>
      <c r="G10" s="20"/>
      <c r="H10" s="14"/>
      <c r="I10" s="20"/>
      <c r="J10" s="4"/>
      <c r="K10" s="22" t="s">
        <v>58</v>
      </c>
      <c r="L10" s="20">
        <f t="shared" si="1"/>
        <v>0</v>
      </c>
      <c r="M10" s="23">
        <f t="shared" si="2"/>
        <v>0</v>
      </c>
      <c r="N10" s="18">
        <f t="array" ref="N10">IF(SUMPRODUCT(COUNTIF(E10,'DANH MỤC'!$B$2:$B$17))+SUMPRODUCT(COUNTIF(G10,'DANH MỤC'!$B$2:$B$17))+SUMPRODUCT(COUNTIF(I10,'DANH MỤC'!$B$2:$B$17))&gt;=1,1,0)</f>
        <v>1</v>
      </c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 ht="31.5" customHeight="1">
      <c r="A11" s="12">
        <v>9.0</v>
      </c>
      <c r="B11" s="98" t="s">
        <v>71</v>
      </c>
      <c r="C11" s="24" t="s">
        <v>236</v>
      </c>
      <c r="D11" s="15" t="s">
        <v>38</v>
      </c>
      <c r="E11" s="34" t="s">
        <v>25</v>
      </c>
      <c r="F11" s="14"/>
      <c r="G11" s="13"/>
      <c r="H11" s="14"/>
      <c r="I11" s="13"/>
      <c r="J11" s="4"/>
      <c r="K11" s="16" t="s">
        <v>59</v>
      </c>
      <c r="L11" s="13">
        <f t="shared" si="1"/>
        <v>0</v>
      </c>
      <c r="M11" s="17">
        <f t="shared" si="2"/>
        <v>0</v>
      </c>
      <c r="N11" s="18">
        <f t="array" ref="N11">IF(SUMPRODUCT(COUNTIF(E11,'DANH MỤC'!$B$2:$B$17))+SUMPRODUCT(COUNTIF(G11,'DANH MỤC'!$B$2:$B$17))+SUMPRODUCT(COUNTIF(I11,'DANH MỤC'!$B$2:$B$17))&gt;=1,1,0)</f>
        <v>1</v>
      </c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 ht="31.5" customHeight="1">
      <c r="A12" s="19">
        <v>10.0</v>
      </c>
      <c r="B12" s="98" t="s">
        <v>74</v>
      </c>
      <c r="C12" s="21"/>
      <c r="D12" s="15"/>
      <c r="E12" s="48" t="s">
        <v>43</v>
      </c>
      <c r="F12" s="14"/>
      <c r="G12" s="20"/>
      <c r="H12" s="14"/>
      <c r="I12" s="20"/>
      <c r="J12" s="4"/>
      <c r="K12" s="22" t="s">
        <v>60</v>
      </c>
      <c r="L12" s="20">
        <f t="shared" si="1"/>
        <v>3</v>
      </c>
      <c r="M12" s="23">
        <f t="shared" si="2"/>
        <v>0.1428571429</v>
      </c>
      <c r="N12" s="18">
        <f t="array" ref="N12">IF(SUMPRODUCT(COUNTIF(E12,'DANH MỤC'!$B$2:$B$17))+SUMPRODUCT(COUNTIF(G12,'DANH MỤC'!$B$2:$B$17))+SUMPRODUCT(COUNTIF(I12,'DANH MỤC'!$B$2:$B$17))&gt;=1,1,0)</f>
        <v>0</v>
      </c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 ht="31.5" customHeight="1">
      <c r="A13" s="12">
        <v>11.0</v>
      </c>
      <c r="B13" s="98" t="s">
        <v>76</v>
      </c>
      <c r="C13" s="21" t="s">
        <v>181</v>
      </c>
      <c r="D13" s="15" t="s">
        <v>125</v>
      </c>
      <c r="E13" s="48" t="s">
        <v>25</v>
      </c>
      <c r="F13" s="14"/>
      <c r="G13" s="13"/>
      <c r="H13" s="14"/>
      <c r="I13" s="13"/>
      <c r="J13" s="4"/>
      <c r="K13" s="16" t="s">
        <v>61</v>
      </c>
      <c r="L13" s="13">
        <f t="shared" si="1"/>
        <v>0</v>
      </c>
      <c r="M13" s="17">
        <f t="shared" si="2"/>
        <v>0</v>
      </c>
      <c r="N13" s="18">
        <f t="array" ref="N13">IF(SUMPRODUCT(COUNTIF(E13,'DANH MỤC'!$B$2:$B$17))+SUMPRODUCT(COUNTIF(G13,'DANH MỤC'!$B$2:$B$17))+SUMPRODUCT(COUNTIF(I13,'DANH MỤC'!$B$2:$B$17))&gt;=1,1,0)</f>
        <v>1</v>
      </c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 ht="31.5" customHeight="1">
      <c r="A14" s="19">
        <v>12.0</v>
      </c>
      <c r="B14" s="98" t="s">
        <v>78</v>
      </c>
      <c r="C14" s="21" t="s">
        <v>181</v>
      </c>
      <c r="D14" s="15" t="s">
        <v>125</v>
      </c>
      <c r="E14" s="48" t="s">
        <v>25</v>
      </c>
      <c r="F14" s="14"/>
      <c r="G14" s="20"/>
      <c r="H14" s="14"/>
      <c r="I14" s="20"/>
      <c r="J14" s="4"/>
      <c r="K14" s="22" t="s">
        <v>62</v>
      </c>
      <c r="L14" s="20">
        <f t="shared" si="1"/>
        <v>0</v>
      </c>
      <c r="M14" s="23">
        <f t="shared" si="2"/>
        <v>0</v>
      </c>
      <c r="N14" s="18">
        <f t="array" ref="N14">IF(SUMPRODUCT(COUNTIF(E14,'DANH MỤC'!$B$2:$B$17))+SUMPRODUCT(COUNTIF(G14,'DANH MỤC'!$B$2:$B$17))+SUMPRODUCT(COUNTIF(I14,'DANH MỤC'!$B$2:$B$17))&gt;=1,1,0)</f>
        <v>1</v>
      </c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 ht="31.5" customHeight="1">
      <c r="A15" s="12">
        <v>13.0</v>
      </c>
      <c r="B15" s="98" t="s">
        <v>80</v>
      </c>
      <c r="C15" s="12"/>
      <c r="D15" s="14"/>
      <c r="E15" s="34" t="s">
        <v>43</v>
      </c>
      <c r="F15" s="14"/>
      <c r="G15" s="13"/>
      <c r="H15" s="14"/>
      <c r="I15" s="13"/>
      <c r="J15" s="4"/>
      <c r="K15" s="16" t="s">
        <v>63</v>
      </c>
      <c r="L15" s="13">
        <f t="shared" si="1"/>
        <v>0</v>
      </c>
      <c r="M15" s="17">
        <f t="shared" si="2"/>
        <v>0</v>
      </c>
      <c r="N15" s="18">
        <f t="array" ref="N15">IF(SUMPRODUCT(COUNTIF(E15,'DANH MỤC'!$B$2:$B$17))+SUMPRODUCT(COUNTIF(G15,'DANH MỤC'!$B$2:$B$17))+SUMPRODUCT(COUNTIF(I15,'DANH MỤC'!$B$2:$B$17))&gt;=1,1,0)</f>
        <v>0</v>
      </c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 ht="31.5" customHeight="1">
      <c r="A16" s="19">
        <v>14.0</v>
      </c>
      <c r="B16" s="98" t="s">
        <v>83</v>
      </c>
      <c r="C16" s="21" t="s">
        <v>217</v>
      </c>
      <c r="D16" s="15" t="s">
        <v>22</v>
      </c>
      <c r="E16" s="48" t="s">
        <v>25</v>
      </c>
      <c r="F16" s="14"/>
      <c r="G16" s="20"/>
      <c r="H16" s="14"/>
      <c r="I16" s="20"/>
      <c r="J16" s="4"/>
      <c r="K16" s="22" t="s">
        <v>30</v>
      </c>
      <c r="L16" s="20">
        <f t="shared" si="1"/>
        <v>0</v>
      </c>
      <c r="M16" s="23">
        <f t="shared" si="2"/>
        <v>0</v>
      </c>
      <c r="N16" s="18">
        <f t="array" ref="N16">IF(SUMPRODUCT(COUNTIF(E16,'DANH MỤC'!$B$2:$B$17))+SUMPRODUCT(COUNTIF(G16,'DANH MỤC'!$B$2:$B$17))+SUMPRODUCT(COUNTIF(I16,'DANH MỤC'!$B$2:$B$17))&gt;=1,1,0)</f>
        <v>1</v>
      </c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 ht="31.5" customHeight="1">
      <c r="A17" s="12">
        <v>15.0</v>
      </c>
      <c r="B17" s="98" t="s">
        <v>85</v>
      </c>
      <c r="C17" s="24" t="s">
        <v>241</v>
      </c>
      <c r="D17" s="15" t="s">
        <v>38</v>
      </c>
      <c r="E17" s="48" t="s">
        <v>25</v>
      </c>
      <c r="F17" s="14"/>
      <c r="G17" s="13"/>
      <c r="H17" s="14"/>
      <c r="I17" s="13"/>
      <c r="J17" s="4"/>
      <c r="K17" s="16" t="s">
        <v>64</v>
      </c>
      <c r="L17" s="13">
        <f t="shared" si="1"/>
        <v>0</v>
      </c>
      <c r="M17" s="17">
        <f t="shared" si="2"/>
        <v>0</v>
      </c>
      <c r="N17" s="18">
        <f t="array" ref="N17">IF(SUMPRODUCT(COUNTIF(E17,'DANH MỤC'!$B$2:$B$17))+SUMPRODUCT(COUNTIF(G17,'DANH MỤC'!$B$2:$B$17))+SUMPRODUCT(COUNTIF(I17,'DANH MỤC'!$B$2:$B$17))&gt;=1,1,0)</f>
        <v>1</v>
      </c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 ht="31.5" customHeight="1">
      <c r="A18" s="47" t="s">
        <v>243</v>
      </c>
      <c r="B18" s="2"/>
      <c r="C18" s="2"/>
      <c r="D18" s="2"/>
      <c r="E18" s="2"/>
      <c r="F18" s="2"/>
      <c r="G18" s="2"/>
      <c r="H18" s="2"/>
      <c r="I18" s="3"/>
      <c r="J18" s="4"/>
      <c r="K18" s="22" t="s">
        <v>24</v>
      </c>
      <c r="L18" s="20">
        <f t="shared" si="1"/>
        <v>0</v>
      </c>
      <c r="M18" s="23">
        <f t="shared" si="2"/>
        <v>0</v>
      </c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 ht="31.5" customHeight="1">
      <c r="A19" s="12">
        <v>1.0</v>
      </c>
      <c r="B19" s="13" t="s">
        <v>87</v>
      </c>
      <c r="C19" s="24"/>
      <c r="D19" s="15"/>
      <c r="E19" s="34" t="s">
        <v>40</v>
      </c>
      <c r="F19" s="14"/>
      <c r="G19" s="13"/>
      <c r="H19" s="14"/>
      <c r="I19" s="13"/>
      <c r="J19" s="4"/>
      <c r="K19" s="16" t="s">
        <v>89</v>
      </c>
      <c r="L19" s="13">
        <f t="shared" si="1"/>
        <v>0</v>
      </c>
      <c r="M19" s="17">
        <f t="shared" si="2"/>
        <v>0</v>
      </c>
      <c r="N19" s="18">
        <f t="array" ref="N19">IF(SUMPRODUCT(COUNTIF(E19,'DANH MỤC'!$B$2:$B$17))+SUMPRODUCT(COUNTIF(G19,'DANH MỤC'!$B$2:$B$17))+SUMPRODUCT(COUNTIF(I19,'DANH MỤC'!$B$2:$B$17))&gt;=1,1,0)</f>
        <v>0</v>
      </c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 ht="31.5" customHeight="1">
      <c r="A20" s="19">
        <v>2.0</v>
      </c>
      <c r="B20" s="98" t="s">
        <v>94</v>
      </c>
      <c r="C20" s="24" t="s">
        <v>244</v>
      </c>
      <c r="D20" s="15" t="s">
        <v>38</v>
      </c>
      <c r="E20" s="34" t="s">
        <v>25</v>
      </c>
      <c r="F20" s="14"/>
      <c r="G20" s="20"/>
      <c r="H20" s="14"/>
      <c r="I20" s="20"/>
      <c r="J20" s="4"/>
      <c r="K20" s="4"/>
      <c r="L20" s="4"/>
      <c r="M20" s="4"/>
      <c r="N20" s="18">
        <f t="array" ref="N20">IF(SUMPRODUCT(COUNTIF(E20,'DANH MỤC'!$B$2:$B$17))+SUMPRODUCT(COUNTIF(G20,'DANH MỤC'!$B$2:$B$17))+SUMPRODUCT(COUNTIF(I20,'DANH MỤC'!$B$2:$B$17))&gt;=1,1,0)</f>
        <v>1</v>
      </c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 ht="31.5" customHeight="1">
      <c r="A21" s="12">
        <v>3.0</v>
      </c>
      <c r="B21" s="98" t="s">
        <v>95</v>
      </c>
      <c r="C21" s="21" t="s">
        <v>217</v>
      </c>
      <c r="D21" s="15" t="s">
        <v>22</v>
      </c>
      <c r="E21" s="48" t="s">
        <v>25</v>
      </c>
      <c r="F21" s="14"/>
      <c r="G21" s="13"/>
      <c r="H21" s="14"/>
      <c r="I21" s="13"/>
      <c r="J21" s="4"/>
      <c r="K21" s="49" t="s">
        <v>96</v>
      </c>
      <c r="L21" s="2"/>
      <c r="M21" s="26"/>
      <c r="N21" s="18">
        <f t="array" ref="N21">IF(SUMPRODUCT(COUNTIF(E21,'DANH MỤC'!$B$2:$B$17))+SUMPRODUCT(COUNTIF(G21,'DANH MỤC'!$B$2:$B$17))+SUMPRODUCT(COUNTIF(I21,'DANH MỤC'!$B$2:$B$17))&gt;=1,1,0)</f>
        <v>1</v>
      </c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 ht="31.5" customHeight="1">
      <c r="A22" s="19">
        <v>4.0</v>
      </c>
      <c r="B22" s="98" t="s">
        <v>97</v>
      </c>
      <c r="C22" s="21" t="s">
        <v>217</v>
      </c>
      <c r="D22" s="15" t="s">
        <v>22</v>
      </c>
      <c r="E22" s="48" t="s">
        <v>25</v>
      </c>
      <c r="F22" s="14"/>
      <c r="G22" s="20"/>
      <c r="H22" s="14"/>
      <c r="I22" s="20"/>
      <c r="J22" s="4"/>
      <c r="K22" s="50">
        <f>SUM(L3:L18)</f>
        <v>21</v>
      </c>
      <c r="L22" s="51"/>
      <c r="M22" s="52"/>
      <c r="N22" s="18">
        <f t="array" ref="N22">IF(SUMPRODUCT(COUNTIF(E22,'DANH MỤC'!$B$2:$B$17))+SUMPRODUCT(COUNTIF(G22,'DANH MỤC'!$B$2:$B$17))+SUMPRODUCT(COUNTIF(I22,'DANH MỤC'!$B$2:$B$17))&gt;=1,1,0)</f>
        <v>1</v>
      </c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 ht="31.5" customHeight="1">
      <c r="A23" s="12">
        <v>5.0</v>
      </c>
      <c r="B23" s="98" t="s">
        <v>98</v>
      </c>
      <c r="C23" s="24" t="s">
        <v>109</v>
      </c>
      <c r="D23" s="15" t="s">
        <v>38</v>
      </c>
      <c r="E23" s="34" t="s">
        <v>25</v>
      </c>
      <c r="F23" s="14"/>
      <c r="G23" s="13"/>
      <c r="H23" s="14"/>
      <c r="I23" s="13"/>
      <c r="J23" s="4"/>
      <c r="K23" s="53"/>
      <c r="L23" s="54"/>
      <c r="M23" s="55"/>
      <c r="N23" s="18">
        <f t="array" ref="N23">IF(SUMPRODUCT(COUNTIF(E23,'DANH MỤC'!$B$2:$B$17))+SUMPRODUCT(COUNTIF(G23,'DANH MỤC'!$B$2:$B$17))+SUMPRODUCT(COUNTIF(I23,'DANH MỤC'!$B$2:$B$17))&gt;=1,1,0)</f>
        <v>1</v>
      </c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 ht="31.5" customHeight="1">
      <c r="A24" s="19">
        <v>6.0</v>
      </c>
      <c r="B24" s="98" t="s">
        <v>101</v>
      </c>
      <c r="C24" s="24" t="s">
        <v>208</v>
      </c>
      <c r="D24" s="15" t="s">
        <v>22</v>
      </c>
      <c r="E24" s="34" t="s">
        <v>60</v>
      </c>
      <c r="F24" s="14"/>
      <c r="G24" s="20"/>
      <c r="H24" s="14"/>
      <c r="I24" s="20"/>
      <c r="J24" s="4"/>
      <c r="K24" s="9" t="s">
        <v>102</v>
      </c>
      <c r="L24" s="9" t="s">
        <v>103</v>
      </c>
      <c r="M24" s="56" t="s">
        <v>17</v>
      </c>
      <c r="N24" s="18">
        <f t="array" ref="N24">IF(SUMPRODUCT(COUNTIF(E24,'DANH MỤC'!$B$2:$B$17))+SUMPRODUCT(COUNTIF(G24,'DANH MỤC'!$B$2:$B$17))+SUMPRODUCT(COUNTIF(I24,'DANH MỤC'!$B$2:$B$17))&gt;=1,1,0)</f>
        <v>1</v>
      </c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 ht="31.5" customHeight="1">
      <c r="A25" s="12">
        <v>7.0</v>
      </c>
      <c r="B25" s="98" t="s">
        <v>105</v>
      </c>
      <c r="C25" s="21" t="s">
        <v>181</v>
      </c>
      <c r="D25" s="15" t="s">
        <v>125</v>
      </c>
      <c r="E25" s="48" t="s">
        <v>25</v>
      </c>
      <c r="F25" s="14"/>
      <c r="G25" s="13"/>
      <c r="H25" s="14"/>
      <c r="I25" s="13"/>
      <c r="J25" s="4"/>
      <c r="K25" s="57" t="s">
        <v>26</v>
      </c>
      <c r="L25" s="13">
        <f t="shared" ref="L25:L28" si="3">COUNTIF($E$3:$E$17,K25)+COUNTIF($G$3:$G$17,K25)+COUNTIF($I$3:$I$17,K25)+COUNTIF($E$19:$E$29,K25)+COUNTIF($G$19:$G$29,K25)+COUNTIF($I$19:$I$29,K25)</f>
        <v>0</v>
      </c>
      <c r="M25" s="58">
        <f t="shared" ref="M25:M29" si="4">IF(SUM($L$25:$L$29)=0,0,L25/SUM($L$25:$L$29))</f>
        <v>0</v>
      </c>
      <c r="N25" s="18">
        <f t="array" ref="N25">IF(SUMPRODUCT(COUNTIF(E25,'DANH MỤC'!$B$2:$B$17))+SUMPRODUCT(COUNTIF(G25,'DANH MỤC'!$B$2:$B$17))+SUMPRODUCT(COUNTIF(I25,'DANH MỤC'!$B$2:$B$17))&gt;=1,1,0)</f>
        <v>1</v>
      </c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 ht="31.5" customHeight="1">
      <c r="A26" s="19">
        <v>8.0</v>
      </c>
      <c r="B26" s="98" t="s">
        <v>106</v>
      </c>
      <c r="C26" s="21" t="s">
        <v>248</v>
      </c>
      <c r="D26" s="15" t="s">
        <v>93</v>
      </c>
      <c r="E26" s="48" t="s">
        <v>25</v>
      </c>
      <c r="F26" s="14"/>
      <c r="G26" s="20"/>
      <c r="H26" s="14"/>
      <c r="I26" s="20"/>
      <c r="J26" s="4"/>
      <c r="K26" s="59" t="s">
        <v>34</v>
      </c>
      <c r="L26" s="13">
        <f t="shared" si="3"/>
        <v>0</v>
      </c>
      <c r="M26" s="58">
        <f t="shared" si="4"/>
        <v>0</v>
      </c>
      <c r="N26" s="18">
        <f t="array" ref="N26">IF(SUMPRODUCT(COUNTIF(E26,'DANH MỤC'!$B$2:$B$17))+SUMPRODUCT(COUNTIF(G26,'DANH MỤC'!$B$2:$B$17))+SUMPRODUCT(COUNTIF(I26,'DANH MỤC'!$B$2:$B$17))&gt;=1,1,0)</f>
        <v>1</v>
      </c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 ht="31.5" customHeight="1">
      <c r="A27" s="12">
        <v>9.0</v>
      </c>
      <c r="B27" s="98" t="s">
        <v>107</v>
      </c>
      <c r="C27" s="24" t="s">
        <v>208</v>
      </c>
      <c r="D27" s="15" t="s">
        <v>22</v>
      </c>
      <c r="E27" s="34" t="s">
        <v>60</v>
      </c>
      <c r="F27" s="14"/>
      <c r="G27" s="13"/>
      <c r="H27" s="14"/>
      <c r="I27" s="13"/>
      <c r="J27" s="4"/>
      <c r="K27" s="60" t="s">
        <v>40</v>
      </c>
      <c r="L27" s="13">
        <f t="shared" si="3"/>
        <v>1</v>
      </c>
      <c r="M27" s="58">
        <f t="shared" si="4"/>
        <v>0.04</v>
      </c>
      <c r="N27" s="18">
        <f t="array" ref="N27">IF(SUMPRODUCT(COUNTIF(E27,'DANH MỤC'!$B$2:$B$17))+SUMPRODUCT(COUNTIF(G27,'DANH MỤC'!$B$2:$B$17))+SUMPRODUCT(COUNTIF(I27,'DANH MỤC'!$B$2:$B$17))&gt;=1,1,0)</f>
        <v>1</v>
      </c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 ht="31.5" customHeight="1">
      <c r="A28" s="19">
        <v>10.0</v>
      </c>
      <c r="B28" s="98" t="s">
        <v>108</v>
      </c>
      <c r="C28" s="24" t="s">
        <v>208</v>
      </c>
      <c r="D28" s="15" t="s">
        <v>22</v>
      </c>
      <c r="E28" s="34" t="s">
        <v>60</v>
      </c>
      <c r="F28" s="14"/>
      <c r="G28" s="20"/>
      <c r="H28" s="14"/>
      <c r="I28" s="20"/>
      <c r="J28" s="4"/>
      <c r="K28" s="61" t="s">
        <v>43</v>
      </c>
      <c r="L28" s="13">
        <f t="shared" si="3"/>
        <v>3</v>
      </c>
      <c r="M28" s="58">
        <f t="shared" si="4"/>
        <v>0.12</v>
      </c>
      <c r="N28" s="18">
        <f t="array" ref="N28">IF(SUMPRODUCT(COUNTIF(E28,'DANH MỤC'!$B$2:$B$17))+SUMPRODUCT(COUNTIF(G28,'DANH MỤC'!$B$2:$B$17))+SUMPRODUCT(COUNTIF(I28,'DANH MỤC'!$B$2:$B$17))&gt;=1,1,0)</f>
        <v>1</v>
      </c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 ht="31.5" customHeight="1">
      <c r="A29" s="12"/>
      <c r="B29" s="13"/>
      <c r="C29" s="12"/>
      <c r="D29" s="10"/>
      <c r="E29" s="13"/>
      <c r="F29" s="10"/>
      <c r="G29" s="13"/>
      <c r="H29" s="10"/>
      <c r="I29" s="13"/>
      <c r="J29" s="4"/>
      <c r="K29" s="62" t="s">
        <v>18</v>
      </c>
      <c r="L29" s="63">
        <f>P2</f>
        <v>21</v>
      </c>
      <c r="M29" s="64">
        <f t="shared" si="4"/>
        <v>0.84</v>
      </c>
      <c r="N29" s="18">
        <f t="array" ref="N29">IF(SUMPRODUCT(COUNTIF(E29,'DANH MỤC'!$B$2:$B$17))+SUMPRODUCT(COUNTIF(G29,'DANH MỤC'!$B$2:$B$17))+SUMPRODUCT(COUNTIF(I29,'DANH MỤC'!$B$2:$B$17))&gt;=1,1,0)</f>
        <v>0</v>
      </c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 ht="15.75" customHeight="1">
      <c r="A30" s="4"/>
      <c r="B30" s="4"/>
      <c r="C30" s="4"/>
      <c r="D30" s="4"/>
      <c r="E30" s="4"/>
      <c r="F30" s="4"/>
      <c r="G30" s="4"/>
      <c r="H30" s="4"/>
      <c r="I30" s="4"/>
      <c r="J30" s="4"/>
      <c r="K30" s="65" t="s">
        <v>110</v>
      </c>
      <c r="L30" s="66">
        <f>MAX(0,COUNTA($B$3:$B$29)-SUM($L$25:$L$29))</f>
        <v>0</v>
      </c>
      <c r="M30" s="67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 ht="15.0" customHeight="1">
      <c r="A31" s="68" t="s">
        <v>111</v>
      </c>
      <c r="B31" s="2"/>
      <c r="C31" s="2"/>
      <c r="D31" s="2"/>
      <c r="E31" s="2"/>
      <c r="F31" s="2"/>
      <c r="G31" s="2"/>
      <c r="H31" s="2"/>
      <c r="I31" s="3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 ht="18.75" customHeight="1">
      <c r="A32" s="9" t="s">
        <v>6</v>
      </c>
      <c r="B32" s="9" t="s">
        <v>7</v>
      </c>
      <c r="C32" s="9" t="s">
        <v>8</v>
      </c>
      <c r="D32" s="9" t="s">
        <v>112</v>
      </c>
      <c r="E32" s="9" t="s">
        <v>15</v>
      </c>
      <c r="F32" s="9" t="s">
        <v>113</v>
      </c>
      <c r="G32" s="69" t="s">
        <v>114</v>
      </c>
      <c r="H32" s="2"/>
      <c r="I32" s="26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 ht="21.0" customHeight="1">
      <c r="A33" s="12">
        <v>1.0</v>
      </c>
      <c r="B33" s="13"/>
      <c r="C33" s="12"/>
      <c r="D33" s="10"/>
      <c r="E33" s="13"/>
      <c r="F33" s="13"/>
      <c r="G33" s="70"/>
      <c r="H33" s="70"/>
      <c r="I33" s="70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 ht="21.0" customHeight="1">
      <c r="A34" s="71">
        <v>2.0</v>
      </c>
      <c r="B34" s="72"/>
      <c r="C34" s="71"/>
      <c r="D34" s="73"/>
      <c r="E34" s="72"/>
      <c r="F34" s="72"/>
      <c r="G34" s="75"/>
      <c r="H34" s="75"/>
      <c r="I34" s="75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 ht="21.0" customHeight="1">
      <c r="A35" s="12">
        <v>3.0</v>
      </c>
      <c r="B35" s="13"/>
      <c r="C35" s="12"/>
      <c r="D35" s="10"/>
      <c r="E35" s="13"/>
      <c r="F35" s="13"/>
      <c r="G35" s="70"/>
      <c r="H35" s="70"/>
      <c r="I35" s="70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 ht="21.0" customHeight="1">
      <c r="A36" s="71">
        <v>4.0</v>
      </c>
      <c r="B36" s="72"/>
      <c r="C36" s="71"/>
      <c r="D36" s="73"/>
      <c r="E36" s="72"/>
      <c r="F36" s="72"/>
      <c r="G36" s="75"/>
      <c r="H36" s="75"/>
      <c r="I36" s="75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 ht="21.0" customHeight="1">
      <c r="A37" s="12">
        <v>5.0</v>
      </c>
      <c r="B37" s="13"/>
      <c r="C37" s="12"/>
      <c r="D37" s="10"/>
      <c r="E37" s="13"/>
      <c r="F37" s="13"/>
      <c r="G37" s="70"/>
      <c r="H37" s="70"/>
      <c r="I37" s="70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 ht="21.0" customHeight="1">
      <c r="A38" s="71">
        <v>6.0</v>
      </c>
      <c r="B38" s="72"/>
      <c r="C38" s="71"/>
      <c r="D38" s="73"/>
      <c r="E38" s="72"/>
      <c r="F38" s="72"/>
      <c r="G38" s="75"/>
      <c r="H38" s="75"/>
      <c r="I38" s="75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 ht="21.0" customHeight="1">
      <c r="A39" s="12">
        <v>7.0</v>
      </c>
      <c r="B39" s="13"/>
      <c r="C39" s="12"/>
      <c r="D39" s="10"/>
      <c r="E39" s="13"/>
      <c r="F39" s="13"/>
      <c r="G39" s="70"/>
      <c r="H39" s="70"/>
      <c r="I39" s="70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 ht="21.0" customHeight="1">
      <c r="A40" s="71">
        <v>8.0</v>
      </c>
      <c r="B40" s="72"/>
      <c r="C40" s="71"/>
      <c r="D40" s="73"/>
      <c r="E40" s="72"/>
      <c r="F40" s="72"/>
      <c r="G40" s="75"/>
      <c r="H40" s="75"/>
      <c r="I40" s="75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 ht="15.0" customHeight="1">
      <c r="A41" s="76" t="s">
        <v>116</v>
      </c>
      <c r="B41" s="2"/>
      <c r="C41" s="2"/>
      <c r="D41" s="2"/>
      <c r="E41" s="3"/>
      <c r="F41" s="77">
        <f>SUM(F33:F40)</f>
        <v>0</v>
      </c>
      <c r="G41" s="78"/>
      <c r="H41" s="78"/>
      <c r="I41" s="78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 ht="15.75" customHeight="1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 ht="15.75" customHeight="1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 ht="15.75" customHeight="1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 ht="15.75" customHeight="1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 ht="15.75" customHeight="1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 ht="15.75" customHeight="1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 ht="15.75" customHeight="1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 ht="15.75" customHeight="1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 ht="15.75" customHeight="1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 ht="15.75" customHeight="1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 ht="15.75" customHeight="1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 ht="15.75" customHeight="1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 ht="15.75" customHeight="1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 ht="15.75" customHeight="1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 ht="15.75" customHeight="1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 ht="15.75" customHeight="1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 ht="15.75" customHeight="1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 ht="15.75" customHeight="1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 ht="15.75" customHeight="1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 ht="15.75" customHeight="1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 ht="15.75" customHeight="1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 ht="15.75" customHeight="1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 ht="15.75" customHeight="1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 ht="15.75" customHeight="1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 ht="15.75" customHeight="1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 ht="15.75" customHeight="1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 ht="15.75" customHeight="1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 ht="15.75" customHeight="1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 ht="15.75" customHeight="1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 ht="15.75" customHeight="1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 ht="15.75" customHeight="1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 ht="15.75" customHeight="1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 ht="15.75" customHeight="1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 ht="15.75" customHeight="1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 ht="15.75" customHeight="1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 ht="15.75" customHeight="1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 ht="15.75" customHeight="1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 ht="15.75" customHeight="1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 ht="15.75" customHeight="1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 ht="15.75" customHeight="1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 ht="15.75" customHeight="1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 ht="15.75" customHeight="1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 ht="15.75" customHeight="1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 ht="15.75" customHeight="1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 ht="15.75" customHeight="1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 ht="15.75" customHeight="1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 ht="15.75" customHeight="1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 ht="15.75" customHeight="1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 ht="15.75" customHeight="1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 ht="15.75" customHeight="1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 ht="15.75" customHeight="1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 ht="15.75" customHeight="1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 ht="15.75" customHeight="1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 ht="15.75" customHeight="1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 ht="15.75" customHeight="1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 ht="15.75" customHeight="1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 ht="15.75" customHeight="1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 ht="15.75" customHeight="1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 ht="15.75" customHeight="1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 ht="15.75" customHeight="1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 ht="15.75" customHeight="1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 ht="15.75" customHeight="1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 ht="15.75" customHeight="1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 ht="15.75" customHeight="1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 ht="15.75" customHeight="1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 ht="15.75" customHeight="1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 ht="15.75" customHeight="1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 ht="15.75" customHeight="1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 ht="15.75" customHeight="1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 ht="15.75" customHeight="1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 ht="15.75" customHeight="1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 ht="15.75" customHeight="1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 ht="15.75" customHeight="1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 ht="15.75" customHeight="1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 ht="15.75" customHeight="1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 ht="15.75" customHeight="1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 ht="15.75" customHeight="1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 ht="15.75" customHeight="1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 ht="15.75" customHeight="1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 ht="15.75" customHeight="1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 ht="15.75" customHeight="1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 ht="15.75" customHeight="1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 ht="15.75" customHeight="1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 ht="15.75" customHeight="1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 ht="15.75" customHeight="1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 ht="15.75" customHeight="1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 ht="15.75" customHeight="1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 ht="15.75" customHeight="1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 ht="15.75" customHeight="1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 ht="15.75" customHeight="1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 ht="15.75" customHeight="1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 ht="15.75" customHeight="1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 ht="15.75" customHeight="1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 ht="15.75" customHeight="1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 ht="15.75" customHeight="1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 ht="15.75" customHeight="1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 ht="15.75" customHeight="1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 ht="15.75" customHeight="1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 ht="15.75" customHeight="1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 ht="15.75" customHeight="1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 ht="15.75" customHeight="1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 ht="15.75" customHeight="1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 ht="15.75" customHeight="1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 ht="15.75" customHeight="1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 ht="15.75" customHeight="1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 ht="15.75" customHeight="1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 ht="15.75" customHeight="1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 ht="15.75" customHeight="1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 ht="15.75" customHeight="1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 ht="15.75" customHeight="1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 ht="15.75" customHeight="1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 ht="15.75" customHeight="1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 ht="15.75" customHeight="1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 ht="15.75" customHeight="1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 ht="15.75" customHeight="1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 ht="15.75" customHeight="1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 ht="15.75" customHeight="1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 ht="15.75" customHeight="1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 ht="15.75" customHeight="1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 ht="15.75" customHeight="1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 ht="15.75" customHeight="1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 ht="15.75" customHeight="1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 ht="15.75" customHeight="1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 ht="15.75" customHeight="1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 ht="15.75" customHeight="1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 ht="15.75" customHeight="1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 ht="15.75" customHeight="1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 ht="15.75" customHeight="1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 ht="15.75" customHeight="1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 ht="15.75" customHeight="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 ht="15.75" customHeight="1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 ht="15.75" customHeight="1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 ht="15.75" customHeight="1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 ht="15.75" customHeight="1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 ht="15.75" customHeight="1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 ht="15.75" customHeight="1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 ht="15.75" customHeight="1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 ht="15.75" customHeight="1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 ht="15.75" customHeight="1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 ht="15.75" customHeight="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 ht="15.75" customHeight="1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 ht="15.75" customHeight="1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 ht="15.75" customHeight="1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 ht="15.75" customHeight="1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 ht="15.75" customHeight="1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 ht="15.75" customHeight="1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 ht="15.75" customHeight="1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 ht="15.75" customHeight="1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 ht="15.75" customHeight="1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 ht="15.75" customHeight="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 ht="15.75" customHeight="1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 ht="15.75" customHeight="1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 ht="15.75" customHeight="1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 ht="15.75" customHeight="1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 ht="15.75" customHeight="1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 ht="15.75" customHeight="1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 ht="15.75" customHeight="1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 ht="15.75" customHeight="1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 ht="15.75" customHeight="1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 ht="15.75" customHeight="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 ht="15.75" customHeight="1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 ht="15.75" customHeight="1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 ht="15.75" customHeight="1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 ht="15.75" customHeight="1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 ht="15.75" customHeight="1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 ht="15.75" customHeight="1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 ht="15.75" customHeight="1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 ht="15.75" customHeight="1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 ht="15.75" customHeight="1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 ht="15.75" customHeight="1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 ht="15.75" customHeight="1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 ht="15.75" customHeight="1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 ht="15.75" customHeight="1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 ht="15.75" customHeight="1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 ht="15.75" customHeight="1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 ht="15.75" customHeight="1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 ht="15.75" customHeight="1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 ht="15.75" customHeight="1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 ht="15.75" customHeight="1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 ht="15.75" customHeight="1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 ht="15.75" customHeight="1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 ht="15.75" customHeight="1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 ht="15.75" customHeight="1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 ht="15.75" customHeight="1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 ht="15.75" customHeight="1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 ht="15.75" customHeight="1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 ht="15.75" customHeight="1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 ht="15.75" customHeight="1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 ht="15.75" customHeight="1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 ht="15.75" customHeight="1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 ht="15.75" customHeight="1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 ht="15.75" customHeight="1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 ht="15.75" customHeight="1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 ht="15.75" customHeight="1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 ht="15.75" customHeight="1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 ht="15.75" customHeight="1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 ht="15.75" customHeight="1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 ht="15.75" customHeight="1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 ht="15.75" customHeight="1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 ht="15.75" customHeight="1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 ht="15.75" customHeight="1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 ht="15.75" customHeight="1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 ht="15.75" customHeight="1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 ht="15.75" customHeight="1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 ht="15.75" customHeight="1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r="247" ht="15.75" customHeight="1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r="248" ht="15.75" customHeight="1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</row>
    <row r="249" ht="15.75" customHeight="1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 ht="15.75" customHeight="1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</row>
    <row r="251" ht="15.75" customHeight="1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</row>
    <row r="252" ht="15.75" customHeight="1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 ht="15.75" customHeight="1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</row>
    <row r="254" ht="15.75" customHeight="1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</row>
    <row r="255" ht="15.75" customHeight="1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</row>
    <row r="256" ht="15.75" customHeight="1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</row>
    <row r="257" ht="15.75" customHeight="1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</row>
    <row r="258" ht="15.75" customHeight="1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</row>
    <row r="259" ht="15.75" customHeight="1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</row>
    <row r="260" ht="15.75" customHeight="1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</row>
    <row r="261" ht="15.75" customHeight="1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</row>
    <row r="262" ht="15.75" customHeight="1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</row>
    <row r="263" ht="15.75" customHeight="1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</row>
    <row r="264" ht="15.75" customHeight="1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</row>
    <row r="265" ht="15.75" customHeight="1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</row>
    <row r="266" ht="15.75" customHeight="1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</row>
    <row r="267" ht="15.75" customHeight="1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</row>
    <row r="268" ht="15.75" customHeight="1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</row>
    <row r="269" ht="15.75" customHeight="1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</row>
    <row r="270" ht="15.75" customHeight="1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</row>
    <row r="271" ht="15.75" customHeight="1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</row>
    <row r="272" ht="15.75" customHeight="1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</row>
    <row r="273" ht="15.75" customHeight="1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</row>
    <row r="274" ht="15.75" customHeight="1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</row>
    <row r="275" ht="15.75" customHeight="1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</row>
    <row r="276" ht="15.75" customHeight="1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</row>
    <row r="277" ht="15.75" customHeight="1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</row>
    <row r="278" ht="15.75" customHeight="1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</row>
    <row r="279" ht="15.75" customHeight="1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</row>
    <row r="280" ht="15.75" customHeight="1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</row>
    <row r="281" ht="15.75" customHeight="1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</row>
    <row r="282" ht="15.75" customHeight="1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</row>
    <row r="283" ht="15.75" customHeight="1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</row>
    <row r="284" ht="15.75" customHeight="1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</row>
    <row r="285" ht="15.75" customHeight="1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</row>
    <row r="286" ht="15.75" customHeight="1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</row>
    <row r="287" ht="15.75" customHeight="1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</row>
    <row r="288" ht="15.75" customHeight="1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</row>
    <row r="289" ht="15.75" customHeight="1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</row>
    <row r="290" ht="15.75" customHeight="1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</row>
    <row r="291" ht="15.75" customHeight="1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</row>
    <row r="292" ht="15.75" customHeight="1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</row>
    <row r="293" ht="15.75" customHeight="1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</row>
    <row r="294" ht="15.75" customHeight="1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</row>
    <row r="295" ht="15.75" customHeight="1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</row>
    <row r="296" ht="15.75" customHeight="1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</row>
    <row r="297" ht="15.75" customHeight="1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</row>
    <row r="298" ht="15.75" customHeight="1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</row>
    <row r="299" ht="15.75" customHeight="1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</row>
    <row r="300" ht="15.75" customHeight="1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</row>
    <row r="301" ht="15.75" customHeight="1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</row>
    <row r="302" ht="15.75" customHeight="1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</row>
    <row r="303" ht="15.75" customHeight="1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</row>
    <row r="304" ht="15.75" customHeight="1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</row>
    <row r="305" ht="15.75" customHeight="1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</row>
    <row r="306" ht="15.75" customHeight="1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</row>
    <row r="307" ht="15.75" customHeight="1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</row>
    <row r="308" ht="15.75" customHeight="1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</row>
    <row r="309" ht="15.75" customHeight="1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</row>
    <row r="310" ht="15.75" customHeight="1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</row>
    <row r="311" ht="15.75" customHeight="1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</row>
    <row r="312" ht="15.75" customHeight="1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</row>
    <row r="313" ht="15.75" customHeight="1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</row>
    <row r="314" ht="15.75" customHeight="1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</row>
    <row r="315" ht="15.75" customHeight="1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</row>
    <row r="316" ht="15.75" customHeight="1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</row>
    <row r="317" ht="15.75" customHeight="1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</row>
    <row r="318" ht="15.75" customHeight="1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</row>
    <row r="319" ht="15.75" customHeight="1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</row>
    <row r="320" ht="15.75" customHeight="1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</row>
    <row r="321" ht="15.75" customHeight="1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</row>
    <row r="322" ht="15.75" customHeight="1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</row>
    <row r="323" ht="15.75" customHeight="1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</row>
    <row r="324" ht="15.75" customHeight="1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</row>
    <row r="325" ht="15.75" customHeight="1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</row>
    <row r="326" ht="15.75" customHeight="1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</row>
    <row r="327" ht="15.75" customHeight="1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</row>
    <row r="328" ht="15.75" customHeight="1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</row>
    <row r="329" ht="15.75" customHeight="1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</row>
    <row r="330" ht="15.75" customHeight="1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</row>
    <row r="331" ht="15.75" customHeight="1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</row>
    <row r="332" ht="15.75" customHeight="1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</row>
    <row r="333" ht="15.75" customHeight="1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</row>
    <row r="334" ht="15.75" customHeight="1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</row>
    <row r="335" ht="15.75" customHeight="1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</row>
    <row r="336" ht="15.75" customHeight="1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</row>
    <row r="337" ht="15.75" customHeight="1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</row>
    <row r="338" ht="15.75" customHeight="1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</row>
    <row r="339" ht="15.75" customHeight="1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</row>
    <row r="340" ht="15.75" customHeight="1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</row>
    <row r="341" ht="15.75" customHeight="1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</row>
    <row r="342" ht="15.75" customHeight="1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</row>
    <row r="343" ht="15.75" customHeight="1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</row>
    <row r="344" ht="15.75" customHeight="1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</row>
    <row r="345" ht="15.75" customHeight="1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</row>
    <row r="346" ht="15.75" customHeight="1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</row>
    <row r="347" ht="15.75" customHeight="1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</row>
    <row r="348" ht="15.75" customHeight="1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</row>
    <row r="349" ht="15.75" customHeight="1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</row>
    <row r="350" ht="15.75" customHeight="1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</row>
    <row r="351" ht="15.75" customHeight="1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</row>
    <row r="352" ht="15.75" customHeight="1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</row>
    <row r="353" ht="15.75" customHeight="1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</row>
    <row r="354" ht="15.75" customHeight="1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</row>
    <row r="355" ht="15.75" customHeight="1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</row>
    <row r="356" ht="15.75" customHeight="1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</row>
    <row r="357" ht="15.75" customHeight="1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</row>
    <row r="358" ht="15.75" customHeight="1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</row>
    <row r="359" ht="15.75" customHeight="1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</row>
    <row r="360" ht="15.75" customHeight="1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</row>
    <row r="361" ht="15.75" customHeight="1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</row>
    <row r="362" ht="15.75" customHeight="1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</row>
    <row r="363" ht="15.75" customHeight="1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</row>
    <row r="364" ht="15.75" customHeight="1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</row>
    <row r="365" ht="15.75" customHeight="1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</row>
    <row r="366" ht="15.75" customHeight="1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</row>
    <row r="367" ht="15.75" customHeight="1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</row>
    <row r="368" ht="15.75" customHeight="1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</row>
    <row r="369" ht="15.75" customHeight="1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</row>
    <row r="370" ht="15.75" customHeight="1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</row>
    <row r="371" ht="15.75" customHeight="1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</row>
    <row r="372" ht="15.75" customHeight="1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</row>
    <row r="373" ht="15.75" customHeight="1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</row>
    <row r="374" ht="15.75" customHeight="1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</row>
    <row r="375" ht="15.75" customHeight="1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</row>
    <row r="376" ht="15.75" customHeight="1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</row>
    <row r="377" ht="15.75" customHeight="1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</row>
    <row r="378" ht="15.75" customHeight="1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</row>
    <row r="379" ht="15.75" customHeight="1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</row>
    <row r="380" ht="15.75" customHeight="1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</row>
    <row r="381" ht="15.75" customHeight="1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</row>
    <row r="382" ht="15.75" customHeight="1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</row>
    <row r="383" ht="15.75" customHeight="1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</row>
    <row r="384" ht="15.75" customHeight="1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</row>
    <row r="385" ht="15.75" customHeight="1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</row>
    <row r="386" ht="15.75" customHeight="1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</row>
    <row r="387" ht="15.75" customHeight="1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</row>
    <row r="388" ht="15.75" customHeight="1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</row>
    <row r="389" ht="15.75" customHeight="1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</row>
    <row r="390" ht="15.75" customHeight="1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</row>
    <row r="391" ht="15.75" customHeight="1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</row>
    <row r="392" ht="15.75" customHeight="1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</row>
    <row r="393" ht="15.75" customHeight="1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</row>
    <row r="394" ht="15.75" customHeight="1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</row>
    <row r="395" ht="15.75" customHeight="1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</row>
    <row r="396" ht="15.75" customHeight="1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</row>
    <row r="397" ht="15.75" customHeight="1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</row>
    <row r="398" ht="15.75" customHeight="1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</row>
    <row r="399" ht="15.75" customHeight="1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</row>
    <row r="400" ht="15.75" customHeight="1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</row>
    <row r="401" ht="15.75" customHeight="1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</row>
    <row r="402" ht="15.75" customHeight="1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</row>
    <row r="403" ht="15.75" customHeight="1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</row>
    <row r="404" ht="15.75" customHeight="1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</row>
    <row r="405" ht="15.75" customHeight="1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</row>
    <row r="406" ht="15.75" customHeight="1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</row>
    <row r="407" ht="15.75" customHeight="1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</row>
    <row r="408" ht="15.75" customHeight="1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</row>
    <row r="409" ht="15.75" customHeight="1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</row>
    <row r="410" ht="15.75" customHeight="1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</row>
    <row r="411" ht="15.75" customHeight="1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</row>
    <row r="412" ht="15.75" customHeight="1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</row>
    <row r="413" ht="15.75" customHeight="1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</row>
    <row r="414" ht="15.75" customHeight="1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</row>
    <row r="415" ht="15.75" customHeight="1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</row>
    <row r="416" ht="15.75" customHeight="1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</row>
    <row r="417" ht="15.75" customHeight="1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</row>
    <row r="418" ht="15.75" customHeight="1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</row>
    <row r="419" ht="15.75" customHeight="1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</row>
    <row r="420" ht="15.75" customHeight="1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</row>
    <row r="421" ht="15.75" customHeight="1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</row>
    <row r="422" ht="15.75" customHeight="1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</row>
    <row r="423" ht="15.75" customHeight="1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</row>
    <row r="424" ht="15.75" customHeight="1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</row>
    <row r="425" ht="15.75" customHeight="1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</row>
    <row r="426" ht="15.75" customHeight="1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</row>
    <row r="427" ht="15.75" customHeight="1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</row>
    <row r="428" ht="15.75" customHeight="1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</row>
    <row r="429" ht="15.75" customHeight="1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</row>
    <row r="430" ht="15.75" customHeight="1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</row>
    <row r="431" ht="15.75" customHeight="1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</row>
    <row r="432" ht="15.75" customHeight="1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</row>
    <row r="433" ht="15.75" customHeight="1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</row>
    <row r="434" ht="15.75" customHeight="1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</row>
    <row r="435" ht="15.75" customHeight="1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</row>
    <row r="436" ht="15.75" customHeight="1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</row>
    <row r="437" ht="15.75" customHeight="1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</row>
    <row r="438" ht="15.75" customHeight="1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</row>
    <row r="439" ht="15.75" customHeight="1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</row>
    <row r="440" ht="15.75" customHeight="1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</row>
    <row r="441" ht="15.75" customHeight="1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</row>
    <row r="442" ht="15.75" customHeight="1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</row>
    <row r="443" ht="15.75" customHeight="1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</row>
    <row r="444" ht="15.75" customHeight="1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</row>
    <row r="445" ht="15.75" customHeight="1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</row>
    <row r="446" ht="15.75" customHeight="1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</row>
    <row r="447" ht="15.75" customHeight="1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</row>
    <row r="448" ht="15.75" customHeight="1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</row>
    <row r="449" ht="15.75" customHeight="1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</row>
    <row r="450" ht="15.75" customHeight="1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</row>
    <row r="451" ht="15.75" customHeight="1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</row>
    <row r="452" ht="15.75" customHeight="1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</row>
    <row r="453" ht="15.75" customHeight="1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</row>
    <row r="454" ht="15.75" customHeight="1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</row>
    <row r="455" ht="15.75" customHeight="1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</row>
    <row r="456" ht="15.75" customHeight="1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</row>
    <row r="457" ht="15.75" customHeight="1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</row>
    <row r="458" ht="15.75" customHeight="1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</row>
    <row r="459" ht="15.75" customHeight="1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</row>
    <row r="460" ht="15.75" customHeight="1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</row>
    <row r="461" ht="15.75" customHeight="1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</row>
    <row r="462" ht="15.75" customHeight="1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</row>
    <row r="463" ht="15.75" customHeight="1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</row>
    <row r="464" ht="15.75" customHeight="1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</row>
    <row r="465" ht="15.75" customHeight="1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</row>
    <row r="466" ht="15.75" customHeight="1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</row>
    <row r="467" ht="15.75" customHeight="1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</row>
    <row r="468" ht="15.75" customHeight="1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</row>
    <row r="469" ht="15.75" customHeight="1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</row>
    <row r="470" ht="15.75" customHeight="1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</row>
    <row r="471" ht="15.75" customHeight="1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</row>
    <row r="472" ht="15.75" customHeight="1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</row>
    <row r="473" ht="15.75" customHeight="1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</row>
    <row r="474" ht="15.75" customHeight="1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</row>
    <row r="475" ht="15.75" customHeight="1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</row>
    <row r="476" ht="15.75" customHeight="1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</row>
    <row r="477" ht="15.75" customHeight="1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</row>
    <row r="478" ht="15.75" customHeight="1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</row>
    <row r="479" ht="15.75" customHeight="1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</row>
    <row r="480" ht="15.75" customHeight="1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</row>
    <row r="481" ht="15.75" customHeight="1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</row>
    <row r="482" ht="15.75" customHeight="1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</row>
    <row r="483" ht="15.75" customHeight="1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</row>
    <row r="484" ht="15.75" customHeight="1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</row>
    <row r="485" ht="15.75" customHeight="1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</row>
    <row r="486" ht="15.75" customHeight="1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</row>
    <row r="487" ht="15.75" customHeight="1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</row>
    <row r="488" ht="15.75" customHeight="1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</row>
    <row r="489" ht="15.75" customHeight="1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</row>
    <row r="490" ht="15.75" customHeight="1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</row>
    <row r="491" ht="15.75" customHeight="1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</row>
    <row r="492" ht="15.75" customHeight="1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</row>
    <row r="493" ht="15.75" customHeight="1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</row>
    <row r="494" ht="15.75" customHeight="1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</row>
    <row r="495" ht="15.75" customHeight="1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</row>
    <row r="496" ht="15.75" customHeight="1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</row>
    <row r="497" ht="15.75" customHeight="1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</row>
    <row r="498" ht="15.75" customHeight="1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</row>
    <row r="499" ht="15.75" customHeight="1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</row>
    <row r="500" ht="15.75" customHeight="1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</row>
    <row r="501" ht="15.75" customHeight="1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</row>
    <row r="502" ht="15.75" customHeight="1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</row>
    <row r="503" ht="15.75" customHeight="1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</row>
    <row r="504" ht="15.75" customHeight="1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</row>
    <row r="505" ht="15.75" customHeight="1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</row>
    <row r="506" ht="15.75" customHeight="1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</row>
    <row r="507" ht="15.75" customHeight="1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</row>
    <row r="508" ht="15.75" customHeight="1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</row>
    <row r="509" ht="15.75" customHeight="1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</row>
    <row r="510" ht="15.75" customHeight="1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</row>
    <row r="511" ht="15.75" customHeight="1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</row>
    <row r="512" ht="15.75" customHeight="1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</row>
    <row r="513" ht="15.75" customHeight="1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</row>
    <row r="514" ht="15.75" customHeight="1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</row>
    <row r="515" ht="15.75" customHeight="1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</row>
    <row r="516" ht="15.75" customHeight="1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</row>
    <row r="517" ht="15.75" customHeight="1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</row>
    <row r="518" ht="15.75" customHeight="1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</row>
    <row r="519" ht="15.75" customHeight="1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</row>
    <row r="520" ht="15.75" customHeight="1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</row>
    <row r="521" ht="15.75" customHeight="1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</row>
    <row r="522" ht="15.75" customHeight="1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</row>
    <row r="523" ht="15.75" customHeight="1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</row>
    <row r="524" ht="15.75" customHeight="1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</row>
    <row r="525" ht="15.75" customHeight="1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</row>
    <row r="526" ht="15.75" customHeight="1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</row>
    <row r="527" ht="15.75" customHeight="1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</row>
    <row r="528" ht="15.75" customHeight="1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</row>
    <row r="529" ht="15.75" customHeight="1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</row>
    <row r="530" ht="15.75" customHeight="1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</row>
    <row r="531" ht="15.75" customHeight="1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</row>
    <row r="532" ht="15.75" customHeight="1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</row>
    <row r="533" ht="15.75" customHeight="1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</row>
    <row r="534" ht="15.75" customHeight="1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</row>
    <row r="535" ht="15.75" customHeight="1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</row>
    <row r="536" ht="15.75" customHeight="1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</row>
    <row r="537" ht="15.75" customHeight="1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</row>
    <row r="538" ht="15.75" customHeight="1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</row>
    <row r="539" ht="15.75" customHeight="1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</row>
    <row r="540" ht="15.75" customHeight="1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</row>
    <row r="541" ht="15.75" customHeight="1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</row>
    <row r="542" ht="15.75" customHeight="1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</row>
    <row r="543" ht="15.75" customHeight="1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</row>
    <row r="544" ht="15.75" customHeight="1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</row>
    <row r="545" ht="15.75" customHeight="1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</row>
    <row r="546" ht="15.75" customHeight="1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</row>
    <row r="547" ht="15.75" customHeight="1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</row>
    <row r="548" ht="15.75" customHeight="1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</row>
    <row r="549" ht="15.75" customHeight="1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</row>
    <row r="550" ht="15.75" customHeight="1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</row>
    <row r="551" ht="15.75" customHeight="1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</row>
    <row r="552" ht="15.75" customHeight="1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</row>
    <row r="553" ht="15.75" customHeight="1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</row>
    <row r="554" ht="15.75" customHeight="1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</row>
    <row r="555" ht="15.75" customHeight="1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</row>
    <row r="556" ht="15.75" customHeight="1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</row>
    <row r="557" ht="15.75" customHeight="1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</row>
    <row r="558" ht="15.75" customHeight="1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</row>
    <row r="559" ht="15.75" customHeight="1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</row>
    <row r="560" ht="15.75" customHeight="1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</row>
    <row r="561" ht="15.75" customHeight="1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</row>
    <row r="562" ht="15.75" customHeight="1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</row>
    <row r="563" ht="15.75" customHeight="1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</row>
    <row r="564" ht="15.75" customHeight="1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</row>
    <row r="565" ht="15.75" customHeight="1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</row>
    <row r="566" ht="15.75" customHeight="1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</row>
    <row r="567" ht="15.75" customHeight="1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</row>
    <row r="568" ht="15.75" customHeight="1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</row>
    <row r="569" ht="15.75" customHeight="1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</row>
    <row r="570" ht="15.75" customHeight="1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</row>
    <row r="571" ht="15.75" customHeight="1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</row>
    <row r="572" ht="15.75" customHeight="1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</row>
    <row r="573" ht="15.75" customHeight="1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</row>
    <row r="574" ht="15.75" customHeight="1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</row>
    <row r="575" ht="15.75" customHeight="1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</row>
    <row r="576" ht="15.75" customHeight="1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</row>
    <row r="577" ht="15.75" customHeight="1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</row>
    <row r="578" ht="15.75" customHeight="1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</row>
    <row r="579" ht="15.75" customHeight="1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</row>
    <row r="580" ht="15.75" customHeight="1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</row>
    <row r="581" ht="15.75" customHeight="1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</row>
    <row r="582" ht="15.75" customHeight="1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</row>
    <row r="583" ht="15.75" customHeight="1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</row>
    <row r="584" ht="15.75" customHeight="1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</row>
    <row r="585" ht="15.75" customHeight="1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</row>
    <row r="586" ht="15.75" customHeight="1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</row>
    <row r="587" ht="15.75" customHeight="1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</row>
    <row r="588" ht="15.75" customHeight="1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</row>
    <row r="589" ht="15.75" customHeight="1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</row>
    <row r="590" ht="15.75" customHeight="1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</row>
    <row r="591" ht="15.75" customHeight="1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</row>
    <row r="592" ht="15.75" customHeight="1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</row>
    <row r="593" ht="15.75" customHeight="1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</row>
    <row r="594" ht="15.75" customHeight="1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</row>
    <row r="595" ht="15.75" customHeight="1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</row>
    <row r="596" ht="15.75" customHeight="1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</row>
    <row r="597" ht="15.75" customHeight="1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</row>
    <row r="598" ht="15.75" customHeight="1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</row>
    <row r="599" ht="15.75" customHeight="1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</row>
    <row r="600" ht="15.75" customHeight="1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</row>
    <row r="601" ht="15.75" customHeight="1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</row>
    <row r="602" ht="15.75" customHeight="1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</row>
    <row r="603" ht="15.75" customHeight="1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</row>
    <row r="604" ht="15.75" customHeight="1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</row>
    <row r="605" ht="15.75" customHeight="1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</row>
    <row r="606" ht="15.75" customHeight="1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</row>
    <row r="607" ht="15.75" customHeight="1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</row>
    <row r="608" ht="15.75" customHeight="1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</row>
    <row r="609" ht="15.75" customHeight="1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</row>
    <row r="610" ht="15.75" customHeight="1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</row>
    <row r="611" ht="15.75" customHeight="1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</row>
    <row r="612" ht="15.75" customHeight="1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</row>
    <row r="613" ht="15.75" customHeight="1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</row>
    <row r="614" ht="15.75" customHeight="1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</row>
    <row r="615" ht="15.75" customHeight="1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</row>
    <row r="616" ht="15.75" customHeight="1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</row>
    <row r="617" ht="15.75" customHeight="1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</row>
    <row r="618" ht="15.75" customHeight="1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</row>
    <row r="619" ht="15.75" customHeight="1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</row>
    <row r="620" ht="15.75" customHeight="1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</row>
    <row r="621" ht="15.75" customHeight="1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</row>
    <row r="622" ht="15.75" customHeight="1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</row>
    <row r="623" ht="15.75" customHeight="1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</row>
    <row r="624" ht="15.75" customHeight="1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</row>
    <row r="625" ht="15.75" customHeight="1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</row>
    <row r="626" ht="15.75" customHeight="1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</row>
    <row r="627" ht="15.75" customHeight="1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</row>
    <row r="628" ht="15.75" customHeight="1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</row>
    <row r="629" ht="15.75" customHeight="1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</row>
    <row r="630" ht="15.75" customHeight="1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</row>
    <row r="631" ht="15.75" customHeight="1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</row>
    <row r="632" ht="15.75" customHeight="1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</row>
    <row r="633" ht="15.75" customHeight="1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</row>
    <row r="634" ht="15.75" customHeight="1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</row>
    <row r="635" ht="15.75" customHeight="1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</row>
    <row r="636" ht="15.75" customHeight="1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</row>
    <row r="637" ht="15.75" customHeight="1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</row>
    <row r="638" ht="15.75" customHeight="1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</row>
    <row r="639" ht="15.75" customHeight="1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</row>
    <row r="640" ht="15.75" customHeight="1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</row>
    <row r="641" ht="15.75" customHeight="1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</row>
    <row r="642" ht="15.75" customHeight="1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</row>
    <row r="643" ht="15.75" customHeight="1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</row>
    <row r="644" ht="15.75" customHeight="1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</row>
    <row r="645" ht="15.75" customHeight="1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</row>
    <row r="646" ht="15.75" customHeight="1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</row>
    <row r="647" ht="15.75" customHeight="1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</row>
    <row r="648" ht="15.75" customHeight="1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</row>
    <row r="649" ht="15.75" customHeight="1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</row>
    <row r="650" ht="15.75" customHeight="1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</row>
    <row r="651" ht="15.75" customHeight="1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</row>
    <row r="652" ht="15.75" customHeight="1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</row>
    <row r="653" ht="15.75" customHeight="1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</row>
    <row r="654" ht="15.75" customHeight="1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</row>
    <row r="655" ht="15.75" customHeight="1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</row>
    <row r="656" ht="15.75" customHeight="1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</row>
    <row r="657" ht="15.75" customHeight="1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</row>
    <row r="658" ht="15.75" customHeight="1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</row>
    <row r="659" ht="15.75" customHeight="1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</row>
    <row r="660" ht="15.75" customHeight="1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</row>
    <row r="661" ht="15.75" customHeight="1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</row>
    <row r="662" ht="15.75" customHeight="1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</row>
    <row r="663" ht="15.75" customHeight="1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</row>
    <row r="664" ht="15.75" customHeight="1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</row>
    <row r="665" ht="15.75" customHeight="1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</row>
    <row r="666" ht="15.75" customHeight="1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</row>
    <row r="667" ht="15.75" customHeight="1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</row>
    <row r="668" ht="15.75" customHeight="1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</row>
    <row r="669" ht="15.75" customHeight="1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</row>
    <row r="670" ht="15.75" customHeight="1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</row>
    <row r="671" ht="15.75" customHeight="1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</row>
    <row r="672" ht="15.75" customHeight="1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</row>
    <row r="673" ht="15.75" customHeight="1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</row>
    <row r="674" ht="15.75" customHeight="1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</row>
    <row r="675" ht="15.75" customHeight="1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</row>
    <row r="676" ht="15.75" customHeight="1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</row>
    <row r="677" ht="15.75" customHeight="1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</row>
    <row r="678" ht="15.75" customHeight="1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</row>
    <row r="679" ht="15.75" customHeight="1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</row>
    <row r="680" ht="15.75" customHeight="1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</row>
    <row r="681" ht="15.75" customHeight="1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</row>
    <row r="682" ht="15.75" customHeight="1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</row>
    <row r="683" ht="15.75" customHeight="1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</row>
    <row r="684" ht="15.75" customHeight="1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</row>
    <row r="685" ht="15.75" customHeight="1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</row>
    <row r="686" ht="15.75" customHeight="1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</row>
    <row r="687" ht="15.75" customHeight="1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</row>
    <row r="688" ht="15.75" customHeight="1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</row>
    <row r="689" ht="15.75" customHeight="1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</row>
    <row r="690" ht="15.75" customHeight="1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</row>
    <row r="691" ht="15.75" customHeight="1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</row>
    <row r="692" ht="15.75" customHeight="1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</row>
    <row r="693" ht="15.75" customHeight="1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</row>
    <row r="694" ht="15.75" customHeight="1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</row>
    <row r="695" ht="15.75" customHeight="1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</row>
    <row r="696" ht="15.75" customHeight="1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</row>
    <row r="697" ht="15.75" customHeight="1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</row>
    <row r="698" ht="15.75" customHeight="1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</row>
    <row r="699" ht="15.75" customHeight="1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</row>
    <row r="700" ht="15.75" customHeight="1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</row>
    <row r="701" ht="15.75" customHeight="1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</row>
    <row r="702" ht="15.75" customHeight="1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</row>
    <row r="703" ht="15.75" customHeight="1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</row>
    <row r="704" ht="15.75" customHeight="1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</row>
    <row r="705" ht="15.75" customHeight="1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</row>
    <row r="706" ht="15.75" customHeight="1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</row>
    <row r="707" ht="15.75" customHeight="1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</row>
    <row r="708" ht="15.75" customHeight="1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</row>
    <row r="709" ht="15.75" customHeight="1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</row>
    <row r="710" ht="15.75" customHeight="1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</row>
    <row r="711" ht="15.75" customHeight="1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</row>
    <row r="712" ht="15.75" customHeight="1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</row>
    <row r="713" ht="15.75" customHeight="1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</row>
    <row r="714" ht="15.75" customHeight="1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</row>
    <row r="715" ht="15.75" customHeight="1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</row>
    <row r="716" ht="15.75" customHeight="1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</row>
    <row r="717" ht="15.75" customHeight="1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</row>
    <row r="718" ht="15.75" customHeight="1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</row>
    <row r="719" ht="15.75" customHeight="1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</row>
    <row r="720" ht="15.75" customHeight="1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</row>
    <row r="721" ht="15.75" customHeight="1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</row>
    <row r="722" ht="15.75" customHeight="1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</row>
    <row r="723" ht="15.75" customHeight="1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</row>
    <row r="724" ht="15.75" customHeight="1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</row>
    <row r="725" ht="15.75" customHeight="1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</row>
    <row r="726" ht="15.75" customHeight="1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</row>
    <row r="727" ht="15.75" customHeight="1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</row>
    <row r="728" ht="15.75" customHeight="1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</row>
    <row r="729" ht="15.75" customHeight="1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</row>
    <row r="730" ht="15.75" customHeight="1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</row>
    <row r="731" ht="15.75" customHeight="1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</row>
    <row r="732" ht="15.75" customHeight="1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</row>
    <row r="733" ht="15.75" customHeight="1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</row>
    <row r="734" ht="15.75" customHeight="1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</row>
    <row r="735" ht="15.75" customHeight="1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</row>
    <row r="736" ht="15.75" customHeight="1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</row>
    <row r="737" ht="15.75" customHeight="1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</row>
    <row r="738" ht="15.75" customHeight="1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</row>
    <row r="739" ht="15.75" customHeight="1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</row>
    <row r="740" ht="15.75" customHeight="1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</row>
    <row r="741" ht="15.75" customHeight="1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</row>
    <row r="742" ht="15.75" customHeight="1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</row>
    <row r="743" ht="15.75" customHeight="1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</row>
    <row r="744" ht="15.75" customHeight="1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</row>
    <row r="745" ht="15.75" customHeight="1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</row>
    <row r="746" ht="15.75" customHeight="1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</row>
    <row r="747" ht="15.75" customHeight="1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</row>
    <row r="748" ht="15.75" customHeight="1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</row>
    <row r="749" ht="15.75" customHeight="1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</row>
    <row r="750" ht="15.75" customHeight="1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</row>
    <row r="751" ht="15.75" customHeight="1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</row>
    <row r="752" ht="15.75" customHeight="1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</row>
    <row r="753" ht="15.75" customHeight="1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</row>
    <row r="754" ht="15.75" customHeight="1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</row>
    <row r="755" ht="15.75" customHeight="1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</row>
    <row r="756" ht="15.75" customHeight="1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</row>
    <row r="757" ht="15.75" customHeight="1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</row>
    <row r="758" ht="15.75" customHeight="1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</row>
    <row r="759" ht="15.75" customHeight="1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</row>
    <row r="760" ht="15.75" customHeight="1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</row>
    <row r="761" ht="15.75" customHeight="1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</row>
    <row r="762" ht="15.75" customHeight="1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</row>
    <row r="763" ht="15.75" customHeight="1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</row>
    <row r="764" ht="15.75" customHeight="1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</row>
    <row r="765" ht="15.75" customHeight="1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</row>
    <row r="766" ht="15.75" customHeight="1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</row>
    <row r="767" ht="15.75" customHeight="1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</row>
    <row r="768" ht="15.75" customHeight="1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</row>
    <row r="769" ht="15.75" customHeight="1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</row>
    <row r="770" ht="15.75" customHeight="1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</row>
    <row r="771" ht="15.75" customHeight="1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</row>
    <row r="772" ht="15.75" customHeight="1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</row>
    <row r="773" ht="15.75" customHeight="1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</row>
    <row r="774" ht="15.75" customHeight="1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</row>
    <row r="775" ht="15.75" customHeight="1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</row>
    <row r="776" ht="15.75" customHeight="1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</row>
    <row r="777" ht="15.75" customHeight="1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</row>
    <row r="778" ht="15.75" customHeight="1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</row>
    <row r="779" ht="15.75" customHeight="1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</row>
    <row r="780" ht="15.75" customHeight="1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</row>
    <row r="781" ht="15.75" customHeight="1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</row>
    <row r="782" ht="15.75" customHeight="1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</row>
    <row r="783" ht="15.75" customHeight="1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</row>
    <row r="784" ht="15.75" customHeight="1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</row>
    <row r="785" ht="15.75" customHeight="1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</row>
    <row r="786" ht="15.75" customHeight="1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</row>
    <row r="787" ht="15.75" customHeight="1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</row>
    <row r="788" ht="15.75" customHeight="1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</row>
    <row r="789" ht="15.75" customHeight="1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</row>
    <row r="790" ht="15.75" customHeight="1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</row>
    <row r="791" ht="15.75" customHeight="1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</row>
    <row r="792" ht="15.75" customHeight="1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</row>
    <row r="793" ht="15.75" customHeight="1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</row>
    <row r="794" ht="15.75" customHeight="1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</row>
    <row r="795" ht="15.75" customHeight="1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</row>
    <row r="796" ht="15.75" customHeight="1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</row>
    <row r="797" ht="15.75" customHeight="1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</row>
    <row r="798" ht="15.75" customHeight="1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</row>
    <row r="799" ht="15.75" customHeight="1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</row>
    <row r="800" ht="15.75" customHeight="1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</row>
    <row r="801" ht="15.75" customHeight="1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</row>
    <row r="802" ht="15.75" customHeight="1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</row>
    <row r="803" ht="15.75" customHeight="1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</row>
    <row r="804" ht="15.75" customHeight="1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</row>
    <row r="805" ht="15.75" customHeight="1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</row>
    <row r="806" ht="15.75" customHeight="1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</row>
    <row r="807" ht="15.75" customHeight="1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</row>
    <row r="808" ht="15.75" customHeight="1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</row>
    <row r="809" ht="15.75" customHeight="1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</row>
    <row r="810" ht="15.75" customHeight="1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</row>
    <row r="811" ht="15.75" customHeight="1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</row>
    <row r="812" ht="15.75" customHeight="1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</row>
    <row r="813" ht="15.75" customHeight="1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</row>
    <row r="814" ht="15.75" customHeight="1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</row>
    <row r="815" ht="15.75" customHeight="1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</row>
    <row r="816" ht="15.75" customHeight="1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</row>
    <row r="817" ht="15.75" customHeight="1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</row>
    <row r="818" ht="15.75" customHeight="1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</row>
    <row r="819" ht="15.75" customHeight="1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</row>
    <row r="820" ht="15.75" customHeight="1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</row>
    <row r="821" ht="15.75" customHeight="1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</row>
    <row r="822" ht="15.75" customHeight="1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</row>
    <row r="823" ht="15.75" customHeight="1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</row>
    <row r="824" ht="15.75" customHeight="1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</row>
    <row r="825" ht="15.75" customHeight="1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</row>
    <row r="826" ht="15.75" customHeight="1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</row>
    <row r="827" ht="15.75" customHeight="1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</row>
    <row r="828" ht="15.75" customHeight="1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</row>
    <row r="829" ht="15.75" customHeight="1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</row>
    <row r="830" ht="15.75" customHeight="1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</row>
    <row r="831" ht="15.75" customHeight="1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</row>
    <row r="832" ht="15.75" customHeight="1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</row>
    <row r="833" ht="15.75" customHeight="1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</row>
    <row r="834" ht="15.75" customHeight="1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</row>
    <row r="835" ht="15.75" customHeight="1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</row>
    <row r="836" ht="15.75" customHeight="1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</row>
    <row r="837" ht="15.75" customHeight="1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</row>
    <row r="838" ht="15.75" customHeight="1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</row>
    <row r="839" ht="15.75" customHeight="1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</row>
    <row r="840" ht="15.75" customHeight="1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</row>
    <row r="841" ht="15.75" customHeight="1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</row>
    <row r="842" ht="15.75" customHeight="1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</row>
    <row r="843" ht="15.75" customHeight="1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</row>
    <row r="844" ht="15.75" customHeight="1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</row>
    <row r="845" ht="15.75" customHeight="1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</row>
    <row r="846" ht="15.75" customHeight="1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</row>
    <row r="847" ht="15.75" customHeight="1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</row>
    <row r="848" ht="15.75" customHeight="1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</row>
    <row r="849" ht="15.75" customHeight="1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</row>
    <row r="850" ht="15.75" customHeight="1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</row>
    <row r="851" ht="15.75" customHeight="1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</row>
    <row r="852" ht="15.75" customHeight="1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</row>
    <row r="853" ht="15.75" customHeight="1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</row>
    <row r="854" ht="15.75" customHeight="1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</row>
    <row r="855" ht="15.75" customHeight="1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</row>
    <row r="856" ht="15.75" customHeight="1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</row>
    <row r="857" ht="15.75" customHeight="1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</row>
    <row r="858" ht="15.75" customHeight="1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</row>
    <row r="859" ht="15.75" customHeight="1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</row>
    <row r="860" ht="15.75" customHeight="1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</row>
    <row r="861" ht="15.75" customHeight="1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</row>
    <row r="862" ht="15.75" customHeight="1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</row>
    <row r="863" ht="15.75" customHeight="1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</row>
    <row r="864" ht="15.75" customHeight="1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</row>
    <row r="865" ht="15.75" customHeight="1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</row>
    <row r="866" ht="15.75" customHeight="1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</row>
    <row r="867" ht="15.75" customHeight="1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</row>
    <row r="868" ht="15.75" customHeight="1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</row>
    <row r="869" ht="15.75" customHeight="1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</row>
    <row r="870" ht="15.75" customHeight="1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</row>
    <row r="871" ht="15.75" customHeight="1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</row>
    <row r="872" ht="15.75" customHeight="1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</row>
    <row r="873" ht="15.75" customHeight="1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</row>
    <row r="874" ht="15.75" customHeight="1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</row>
    <row r="875" ht="15.75" customHeight="1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</row>
    <row r="876" ht="15.75" customHeight="1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</row>
    <row r="877" ht="15.75" customHeight="1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</row>
    <row r="878" ht="15.75" customHeight="1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</row>
    <row r="879" ht="15.75" customHeight="1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</row>
    <row r="880" ht="15.75" customHeight="1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</row>
    <row r="881" ht="15.75" customHeight="1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</row>
    <row r="882" ht="15.75" customHeight="1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</row>
    <row r="883" ht="15.75" customHeight="1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</row>
    <row r="884" ht="15.75" customHeight="1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</row>
    <row r="885" ht="15.75" customHeight="1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</row>
    <row r="886" ht="15.75" customHeight="1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</row>
    <row r="887" ht="15.75" customHeight="1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</row>
    <row r="888" ht="15.75" customHeight="1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</row>
    <row r="889" ht="15.75" customHeight="1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</row>
    <row r="890" ht="15.75" customHeight="1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</row>
    <row r="891" ht="15.75" customHeight="1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</row>
    <row r="892" ht="15.75" customHeight="1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</row>
    <row r="893" ht="15.75" customHeight="1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</row>
    <row r="894" ht="15.75" customHeight="1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</row>
    <row r="895" ht="15.75" customHeight="1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</row>
    <row r="896" ht="15.75" customHeight="1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</row>
    <row r="897" ht="15.75" customHeight="1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</row>
    <row r="898" ht="15.75" customHeight="1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</row>
    <row r="899" ht="15.75" customHeight="1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</row>
    <row r="900" ht="15.75" customHeight="1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</row>
    <row r="901" ht="15.75" customHeight="1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</row>
    <row r="902" ht="15.75" customHeight="1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</row>
    <row r="903" ht="15.75" customHeight="1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</row>
    <row r="904" ht="15.75" customHeight="1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</row>
    <row r="905" ht="15.75" customHeight="1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</row>
    <row r="906" ht="15.75" customHeight="1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</row>
    <row r="907" ht="15.75" customHeight="1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</row>
    <row r="908" ht="15.75" customHeight="1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</row>
    <row r="909" ht="15.75" customHeight="1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</row>
    <row r="910" ht="15.75" customHeight="1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</row>
    <row r="911" ht="15.75" customHeight="1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</row>
    <row r="912" ht="15.75" customHeight="1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</row>
    <row r="913" ht="15.75" customHeight="1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</row>
    <row r="914" ht="15.75" customHeight="1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</row>
    <row r="915" ht="15.75" customHeight="1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</row>
    <row r="916" ht="15.75" customHeight="1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</row>
    <row r="917" ht="15.75" customHeight="1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</row>
    <row r="918" ht="15.75" customHeight="1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</row>
    <row r="919" ht="15.75" customHeight="1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</row>
    <row r="920" ht="15.75" customHeight="1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</row>
    <row r="921" ht="15.75" customHeight="1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</row>
    <row r="922" ht="15.75" customHeight="1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</row>
    <row r="923" ht="15.75" customHeight="1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</row>
    <row r="924" ht="15.75" customHeight="1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</row>
    <row r="925" ht="15.75" customHeight="1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</row>
    <row r="926" ht="15.75" customHeight="1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</row>
    <row r="927" ht="15.75" customHeight="1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</row>
    <row r="928" ht="15.75" customHeight="1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</row>
    <row r="929" ht="15.75" customHeight="1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</row>
    <row r="930" ht="15.75" customHeight="1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</row>
    <row r="931" ht="15.75" customHeight="1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</row>
    <row r="932" ht="15.75" customHeight="1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</row>
    <row r="933" ht="15.75" customHeight="1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</row>
    <row r="934" ht="15.75" customHeight="1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</row>
    <row r="935" ht="15.75" customHeight="1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</row>
    <row r="936" ht="15.75" customHeight="1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</row>
    <row r="937" ht="15.75" customHeight="1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</row>
    <row r="938" ht="15.75" customHeight="1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</row>
    <row r="939" ht="15.75" customHeight="1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</row>
    <row r="940" ht="15.75" customHeight="1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</row>
    <row r="941" ht="15.75" customHeight="1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</row>
    <row r="942" ht="15.75" customHeight="1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</row>
    <row r="943" ht="15.75" customHeight="1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</row>
    <row r="944" ht="15.75" customHeight="1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</row>
    <row r="945" ht="15.75" customHeight="1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</row>
    <row r="946" ht="15.75" customHeight="1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</row>
    <row r="947" ht="15.75" customHeight="1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</row>
    <row r="948" ht="15.75" customHeight="1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</row>
    <row r="949" ht="15.75" customHeight="1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</row>
    <row r="950" ht="15.75" customHeight="1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</row>
    <row r="951" ht="15.75" customHeight="1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</row>
    <row r="952" ht="15.75" customHeight="1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</row>
    <row r="953" ht="15.75" customHeight="1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</row>
    <row r="954" ht="15.75" customHeight="1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</row>
    <row r="955" ht="15.75" customHeight="1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</row>
    <row r="956" ht="15.75" customHeight="1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</row>
    <row r="957" ht="15.75" customHeight="1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</row>
    <row r="958" ht="15.75" customHeight="1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</row>
    <row r="959" ht="15.75" customHeight="1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</row>
    <row r="960" ht="15.75" customHeight="1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</row>
    <row r="961" ht="15.75" customHeight="1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</row>
    <row r="962" ht="15.75" customHeight="1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</row>
    <row r="963" ht="15.75" customHeight="1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</row>
    <row r="964" ht="15.75" customHeight="1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</row>
    <row r="965" ht="15.75" customHeight="1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</row>
    <row r="966" ht="15.75" customHeight="1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</row>
    <row r="967" ht="15.75" customHeight="1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</row>
    <row r="968" ht="15.75" customHeight="1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</row>
    <row r="969" ht="15.75" customHeight="1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</row>
    <row r="970" ht="15.75" customHeight="1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</row>
    <row r="971" ht="15.75" customHeight="1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</row>
    <row r="972" ht="15.75" customHeight="1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</row>
    <row r="973" ht="15.75" customHeight="1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</row>
    <row r="974" ht="15.75" customHeight="1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</row>
    <row r="975" ht="15.75" customHeight="1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</row>
    <row r="976" ht="15.75" customHeight="1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</row>
    <row r="977" ht="15.75" customHeight="1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</row>
    <row r="978" ht="15.75" customHeight="1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</row>
    <row r="979" ht="15.75" customHeight="1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</row>
    <row r="980" ht="15.75" customHeight="1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</row>
    <row r="981" ht="15.75" customHeight="1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</row>
    <row r="982" ht="15.75" customHeight="1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</row>
    <row r="983" ht="15.75" customHeight="1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</row>
    <row r="984" ht="15.75" customHeight="1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</row>
    <row r="985" ht="15.75" customHeight="1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</row>
    <row r="986" ht="15.75" customHeight="1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</row>
    <row r="987" ht="15.75" customHeight="1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</row>
    <row r="988" ht="15.75" customHeight="1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</row>
    <row r="989" ht="15.75" customHeight="1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</row>
    <row r="990" ht="15.75" customHeight="1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</row>
    <row r="991" ht="15.75" customHeight="1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</row>
    <row r="992" ht="15.75" customHeight="1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</row>
    <row r="993" ht="15.75" customHeight="1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</row>
    <row r="994" ht="15.75" customHeight="1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</row>
    <row r="995" ht="15.75" customHeight="1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</row>
    <row r="996" ht="15.75" customHeight="1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</row>
    <row r="997" ht="15.75" customHeight="1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</row>
    <row r="998" ht="15.75" customHeight="1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</row>
    <row r="999" ht="15.75" customHeight="1">
      <c r="A999" s="4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</row>
    <row r="1000" ht="15.75" customHeight="1">
      <c r="A1000" s="4"/>
      <c r="B1000" s="4"/>
      <c r="C1000" s="4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</row>
  </sheetData>
  <mergeCells count="8">
    <mergeCell ref="A1:I1"/>
    <mergeCell ref="K1:M1"/>
    <mergeCell ref="A18:I18"/>
    <mergeCell ref="K21:M21"/>
    <mergeCell ref="K22:M23"/>
    <mergeCell ref="A31:I31"/>
    <mergeCell ref="G32:I32"/>
    <mergeCell ref="A41:E41"/>
  </mergeCells>
  <conditionalFormatting sqref="E3:E17 G3:G17 I3:I17 E19:E29 G19:G29 I19:I29 E33:E40">
    <cfRule type="cellIs" dxfId="0" priority="1" operator="equal">
      <formula>"Khai Anh"</formula>
    </cfRule>
  </conditionalFormatting>
  <conditionalFormatting sqref="E3:E17 G3:G17 I3:I17 E19:E29 G19:G29 I19:I29 E33:E40">
    <cfRule type="cellIs" dxfId="1" priority="2" operator="equal">
      <formula>"Kim Bàng"</formula>
    </cfRule>
  </conditionalFormatting>
  <conditionalFormatting sqref="E3:E17 G3:G17 I3:I17 E19:E29 G19:G29 I19:I29 E33:E40">
    <cfRule type="cellIs" dxfId="2" priority="3" operator="equal">
      <formula>"Vưu Đức Phát"</formula>
    </cfRule>
  </conditionalFormatting>
  <conditionalFormatting sqref="E3:E17 G3:G17 I3:I17 E19:E29 G19:G29 I19:I29 E33:E40">
    <cfRule type="cellIs" dxfId="3" priority="4" operator="equal">
      <formula>"Phương Trang"</formula>
    </cfRule>
  </conditionalFormatting>
  <conditionalFormatting sqref="E3:E17 G3:G17 I3:I17 E19:E29 G19:G29 I19:I29 E33:E40">
    <cfRule type="cellIs" dxfId="4" priority="5" operator="equal">
      <formula>"Lúa Vàng"</formula>
    </cfRule>
  </conditionalFormatting>
  <conditionalFormatting sqref="E3:E17 G3:G17 I3:I17 E19:E29 G19:G29 I19:I29 E33:E40">
    <cfRule type="cellIs" dxfId="5" priority="6" operator="equal">
      <formula>"Hồng Nga"</formula>
    </cfRule>
  </conditionalFormatting>
  <conditionalFormatting sqref="E3:E17 G3:G17 I3:I17 E19:E29 G19:G29 I19:I29 E33:E40">
    <cfRule type="cellIs" dxfId="6" priority="7" operator="equal">
      <formula>"Thuận An"</formula>
    </cfRule>
  </conditionalFormatting>
  <conditionalFormatting sqref="E3:E17 G3:G17 I3:I17 E19:E29 G19:G29 I19:I29 E33:E40">
    <cfRule type="cellIs" dxfId="7" priority="8" operator="equal">
      <formula>"SIM"</formula>
    </cfRule>
  </conditionalFormatting>
  <conditionalFormatting sqref="E3:E17 G3:G17 I3:I17 E19:E29 G19:G29 I19:I29 E33:E40">
    <cfRule type="cellIs" dxfId="8" priority="9" operator="equal">
      <formula>"THẢO AN"</formula>
    </cfRule>
  </conditionalFormatting>
  <conditionalFormatting sqref="E3:E17 G3:G17 I3:I17 E19:E29 G19:G29 I19:I29 E33:E40">
    <cfRule type="cellIs" dxfId="9" priority="10" operator="equal">
      <formula>"Emivest"</formula>
    </cfRule>
  </conditionalFormatting>
  <conditionalFormatting sqref="E3:E17 G3:G17 I3:I17 E19:E29 G19:G29 I19:I29 E33:E40">
    <cfRule type="cellIs" dxfId="10" priority="11" operator="equal">
      <formula>"LTP"</formula>
    </cfRule>
  </conditionalFormatting>
  <conditionalFormatting sqref="E3:E17 G3:G17 I3:I17 E19:E29 G19:G29 I19:I29 E33:E40">
    <cfRule type="cellIs" dxfId="11" priority="12" operator="equal">
      <formula>"RICO"</formula>
    </cfRule>
  </conditionalFormatting>
  <conditionalFormatting sqref="E3:E17 G3:G17 I3:I17 E19:E29 G19:G29 I19:I29 E33:E40">
    <cfRule type="cellIs" dxfId="12" priority="13" operator="equal">
      <formula>"Nhất Thành"</formula>
    </cfRule>
  </conditionalFormatting>
  <conditionalFormatting sqref="E3:E17 G3:G17 I3:I17 E19:E29 G19:G29 I19:I29 E33:E40">
    <cfRule type="cellIs" dxfId="13" priority="14" operator="equal">
      <formula>"Hoàng Mạnh Thắng"</formula>
    </cfRule>
  </conditionalFormatting>
  <conditionalFormatting sqref="E3:E17 G3:G17 I3:I17 E19:E29 G19:G29 I19:I29 E33:E40">
    <cfRule type="cellIs" dxfId="14" priority="15" operator="equal">
      <formula>"TRANSIN"</formula>
    </cfRule>
  </conditionalFormatting>
  <conditionalFormatting sqref="E3:E17 G3:G17 I3:I17 E19:E29 G19:G29 I19:I29 E33:E40">
    <cfRule type="cellIs" dxfId="15" priority="16" operator="equal">
      <formula>"HDVL"</formula>
    </cfRule>
  </conditionalFormatting>
  <conditionalFormatting sqref="E3:E17 G3:G17 I3:I17 E19:E29 G19:G29 I19:I29 E33:E40">
    <cfRule type="cellIs" dxfId="16" priority="17" operator="equal">
      <formula>"TRỐNG LỊCH"</formula>
    </cfRule>
  </conditionalFormatting>
  <conditionalFormatting sqref="E3:E17 G3:G17 I3:I17 E19:E29 G19:G29 I19:I29 E33:E40">
    <cfRule type="cellIs" dxfId="0" priority="18" operator="equal">
      <formula>"CHUYỂN ĐIỂM"</formula>
    </cfRule>
  </conditionalFormatting>
  <conditionalFormatting sqref="E3:E17 G3:G17 I3:I17 E19:E29 G19:G29 I19:I29 E33:E40">
    <cfRule type="cellIs" dxfId="17" priority="19" operator="equal">
      <formula>"RỚT NHÀ MÁY"</formula>
    </cfRule>
  </conditionalFormatting>
  <conditionalFormatting sqref="E3:E17 G3:G17 I3:I17 E19:E29 G19:G29 I19:I29 E33:E40">
    <cfRule type="cellIs" dxfId="18" priority="20" operator="equal">
      <formula>"TÀI XẾ NGHỈ"</formula>
    </cfRule>
  </conditionalFormatting>
  <dataValidations>
    <dataValidation type="list" allowBlank="1" sqref="E3:E17 G3:G17 I3:I17 E19:E29 G19:G29 I19:I29 E33:E40">
      <formula1>'DANH MỤC'!$F$2:$F$22</formula1>
    </dataValidation>
    <dataValidation type="list" allowBlank="1" sqref="B33:B40">
      <formula1>'DANH MỤC'!$J$2:$J$16</formula1>
    </dataValidation>
    <dataValidation type="list" allowBlank="1" sqref="D3:D17 F3:F17 H3:H17 D19:D29 F19:F29 H19:H29 D33:D40">
      <formula1>'DANH MỤC'!$H$2:$H$9</formula1>
    </dataValidation>
  </dataValidations>
  <printOptions/>
  <pageMargins bottom="0.2" footer="0.0" header="0.0" left="0.2" right="0.2" top="0.2"/>
  <pageSetup orientation="landscape"/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showGridLines="0" workbookViewId="0">
      <pane ySplit="2.0" topLeftCell="A3" activePane="bottomLeft" state="frozen"/>
      <selection activeCell="B4" sqref="B4" pane="bottomLeft"/>
    </sheetView>
  </sheetViews>
  <sheetFormatPr customHeight="1" defaultColWidth="14.43" defaultRowHeight="15.0"/>
  <cols>
    <col customWidth="1" min="1" max="1" width="4.43"/>
    <col customWidth="1" min="2" max="2" width="12.0"/>
    <col customWidth="1" min="3" max="3" width="37.0"/>
    <col customWidth="1" min="4" max="4" width="9.0"/>
    <col customWidth="1" min="5" max="5" width="13.0"/>
    <col customWidth="1" min="6" max="6" width="9.0"/>
    <col customWidth="1" min="7" max="7" width="13.0"/>
    <col customWidth="1" min="8" max="9" width="0.43"/>
    <col customWidth="1" min="10" max="10" width="2.0"/>
    <col customWidth="1" min="11" max="11" width="18.0"/>
    <col customWidth="1" min="12" max="12" width="7.0"/>
    <col customWidth="1" min="13" max="13" width="6.0"/>
    <col customWidth="1" hidden="1" min="14" max="14" width="13.0"/>
    <col customWidth="1" min="15" max="15" width="13.0"/>
    <col customWidth="1" min="16" max="16" width="6.0"/>
    <col customWidth="1" min="17" max="26" width="8.71"/>
  </cols>
  <sheetData>
    <row r="1" ht="29.25" customHeight="1">
      <c r="A1" s="1" t="s">
        <v>233</v>
      </c>
      <c r="B1" s="2"/>
      <c r="C1" s="2"/>
      <c r="D1" s="2"/>
      <c r="E1" s="2"/>
      <c r="F1" s="2"/>
      <c r="G1" s="2"/>
      <c r="H1" s="2"/>
      <c r="I1" s="3"/>
      <c r="J1" s="4"/>
      <c r="K1" s="5" t="s">
        <v>3</v>
      </c>
      <c r="L1" s="2"/>
      <c r="M1" s="3"/>
      <c r="N1" s="4"/>
      <c r="O1" s="6" t="s">
        <v>4</v>
      </c>
      <c r="P1" s="6" t="s">
        <v>5</v>
      </c>
      <c r="Q1" s="104"/>
      <c r="R1" s="4"/>
      <c r="S1" s="4"/>
      <c r="T1" s="4"/>
      <c r="U1" s="4"/>
      <c r="V1" s="4"/>
      <c r="W1" s="4"/>
      <c r="X1" s="4"/>
      <c r="Y1" s="4"/>
      <c r="Z1" s="4"/>
    </row>
    <row r="2" ht="29.25" customHeight="1">
      <c r="A2" s="8" t="s">
        <v>6</v>
      </c>
      <c r="B2" s="8" t="s">
        <v>7</v>
      </c>
      <c r="C2" s="8" t="s">
        <v>8</v>
      </c>
      <c r="D2" s="8" t="s">
        <v>9</v>
      </c>
      <c r="E2" s="8" t="s">
        <v>10</v>
      </c>
      <c r="F2" s="8" t="s">
        <v>11</v>
      </c>
      <c r="G2" s="8" t="s">
        <v>12</v>
      </c>
      <c r="H2" s="8" t="s">
        <v>13</v>
      </c>
      <c r="I2" s="8" t="s">
        <v>14</v>
      </c>
      <c r="J2" s="4"/>
      <c r="K2" s="9" t="s">
        <v>15</v>
      </c>
      <c r="L2" s="9" t="s">
        <v>16</v>
      </c>
      <c r="M2" s="9" t="s">
        <v>17</v>
      </c>
      <c r="N2" s="4"/>
      <c r="O2" s="10" t="s">
        <v>18</v>
      </c>
      <c r="P2" s="10">
        <f>SUM(L3:L18)</f>
        <v>29</v>
      </c>
      <c r="Q2" s="105"/>
      <c r="R2" s="4"/>
      <c r="S2" s="4"/>
      <c r="T2" s="4"/>
      <c r="U2" s="4"/>
      <c r="V2" s="4"/>
      <c r="W2" s="4"/>
      <c r="X2" s="4"/>
      <c r="Y2" s="4"/>
      <c r="Z2" s="4"/>
    </row>
    <row r="3" ht="29.25" customHeight="1">
      <c r="A3" s="12">
        <v>1.0</v>
      </c>
      <c r="B3" s="13" t="s">
        <v>19</v>
      </c>
      <c r="C3" s="89" t="s">
        <v>20</v>
      </c>
      <c r="D3" s="15" t="s">
        <v>193</v>
      </c>
      <c r="E3" s="34" t="s">
        <v>23</v>
      </c>
      <c r="F3" s="14"/>
      <c r="G3" s="13"/>
      <c r="H3" s="14"/>
      <c r="I3" s="13"/>
      <c r="J3" s="4"/>
      <c r="K3" s="16" t="s">
        <v>25</v>
      </c>
      <c r="L3" s="13">
        <f t="shared" ref="L3:L19" si="1">COUNTIF($E$3:$E$17,K3)+COUNTIF($G$3:$G$17,K3)+COUNTIF($I$3:$I$17,K3)+COUNTIF($E$19:$E$29,K3)+COUNTIF($G$19:$G$29,K3)+COUNTIF($I$19:$I$29,K3)</f>
        <v>18</v>
      </c>
      <c r="M3" s="17">
        <f t="shared" ref="M3:M19" si="2">IF($K$22=0,"",L3/$K$22)</f>
        <v>0.6206896552</v>
      </c>
      <c r="N3" s="18">
        <f t="array" ref="N3">IF(SUMPRODUCT(COUNTIF(E3,'DANH MỤC'!$B$2:$B$17))+SUMPRODUCT(COUNTIF(G3,'DANH MỤC'!$B$2:$B$17))+SUMPRODUCT(COUNTIF(I3,'DANH MỤC'!$B$2:$B$17))&gt;=1,1,0)</f>
        <v>1</v>
      </c>
      <c r="O3" s="10" t="s">
        <v>26</v>
      </c>
      <c r="P3" s="10">
        <f>COUNTIF($E$3:$E$17,"TRỐNG LỊCH")+COUNTIF($G$3:$G$17,"TRỐNG LỊCH")+COUNTIF($I$3:$I$17,"TRỐNG LỊCH")+COUNTIF($E$19:$E$29,"TRỐNG LỊCH")+COUNTIF($G$19:$G$29,"TRỐNG LỊCH")+COUNTIF($I$19:$I$29,"TRỐNG LỊCH")</f>
        <v>0</v>
      </c>
      <c r="Q3" s="105"/>
      <c r="R3" s="4"/>
      <c r="S3" s="4"/>
      <c r="T3" s="4"/>
      <c r="U3" s="4"/>
      <c r="V3" s="4"/>
      <c r="W3" s="4"/>
      <c r="X3" s="4"/>
      <c r="Y3" s="4"/>
      <c r="Z3" s="4"/>
    </row>
    <row r="4" ht="29.25" customHeight="1">
      <c r="A4" s="19">
        <v>2.0</v>
      </c>
      <c r="B4" s="13" t="s">
        <v>27</v>
      </c>
      <c r="C4" s="89" t="s">
        <v>234</v>
      </c>
      <c r="D4" s="113" t="s">
        <v>22</v>
      </c>
      <c r="E4" s="114" t="s">
        <v>25</v>
      </c>
      <c r="F4" s="15" t="s">
        <v>46</v>
      </c>
      <c r="G4" s="48" t="s">
        <v>47</v>
      </c>
      <c r="H4" s="14"/>
      <c r="I4" s="20"/>
      <c r="J4" s="4"/>
      <c r="K4" s="22" t="s">
        <v>31</v>
      </c>
      <c r="L4" s="20">
        <f t="shared" si="1"/>
        <v>0</v>
      </c>
      <c r="M4" s="23">
        <f t="shared" si="2"/>
        <v>0</v>
      </c>
      <c r="N4" s="18">
        <f t="array" ref="N4">IF(SUMPRODUCT(COUNTIF(E4,'DANH MỤC'!$B$2:$B$17))+SUMPRODUCT(COUNTIF(G4,'DANH MỤC'!$B$2:$B$17))+SUMPRODUCT(COUNTIF(I4,'DANH MỤC'!$B$2:$B$17))&gt;=1,1,0)</f>
        <v>1</v>
      </c>
      <c r="O4" s="10" t="s">
        <v>34</v>
      </c>
      <c r="P4" s="10">
        <f>COUNTIF($E$3:$E$17,"CHUYỂN ĐIỂM")+COUNTIF($G$3:$G$17,"CHUYỂN ĐIỂM")+COUNTIF($I$3:$I$17,"CHUYỂN ĐIỂM")+COUNTIF($E$19:$E$29,"CHUYỂN ĐIỂM")+COUNTIF($G$19:$G$29,"CHUYỂN ĐIỂM")+COUNTIF($I$19:$I$29,"CHUYỂN ĐIỂM")</f>
        <v>0</v>
      </c>
      <c r="Q4" s="105"/>
      <c r="R4" s="4"/>
      <c r="S4" s="4"/>
      <c r="T4" s="4"/>
      <c r="U4" s="4"/>
      <c r="V4" s="4"/>
      <c r="W4" s="4"/>
      <c r="X4" s="4"/>
      <c r="Y4" s="4"/>
      <c r="Z4" s="4"/>
    </row>
    <row r="5" ht="29.25" customHeight="1">
      <c r="A5" s="12">
        <v>3.0</v>
      </c>
      <c r="B5" s="13" t="s">
        <v>35</v>
      </c>
      <c r="C5" s="89" t="s">
        <v>181</v>
      </c>
      <c r="D5" s="15" t="s">
        <v>125</v>
      </c>
      <c r="E5" s="34" t="s">
        <v>25</v>
      </c>
      <c r="F5" s="14"/>
      <c r="G5" s="13"/>
      <c r="H5" s="14"/>
      <c r="I5" s="13"/>
      <c r="J5" s="4"/>
      <c r="K5" s="16" t="s">
        <v>39</v>
      </c>
      <c r="L5" s="13">
        <f t="shared" si="1"/>
        <v>0</v>
      </c>
      <c r="M5" s="17">
        <f t="shared" si="2"/>
        <v>0</v>
      </c>
      <c r="N5" s="18">
        <f t="array" ref="N5">IF(SUMPRODUCT(COUNTIF(E5,'DANH MỤC'!$B$2:$B$17))+SUMPRODUCT(COUNTIF(G5,'DANH MỤC'!$B$2:$B$17))+SUMPRODUCT(COUNTIF(I5,'DANH MỤC'!$B$2:$B$17))&gt;=1,1,0)</f>
        <v>1</v>
      </c>
      <c r="O5" s="10" t="s">
        <v>40</v>
      </c>
      <c r="P5" s="10">
        <f>COUNTIF($E$3:$E$17,"RỚT NHÀ MÁY")+COUNTIF($G$3:$G$17,"RỚT NHÀ MÁY")+COUNTIF($I$3:$I$17,"RỚT NHÀ MÁY")+COUNTIF($E$19:$E$29,"RỚT NHÀ MÁY")+COUNTIF($G$19:$G$29,"RỚT NHÀ MÁY")+COUNTIF($I$19:$I$29,"RỚT NHÀ MÁY")</f>
        <v>0</v>
      </c>
      <c r="Q5" s="105"/>
      <c r="R5" s="4"/>
      <c r="S5" s="4"/>
      <c r="T5" s="4"/>
      <c r="U5" s="4"/>
      <c r="V5" s="4"/>
      <c r="W5" s="4"/>
      <c r="X5" s="4"/>
      <c r="Y5" s="4"/>
      <c r="Z5" s="4"/>
    </row>
    <row r="6" ht="29.25" customHeight="1">
      <c r="A6" s="19">
        <v>4.0</v>
      </c>
      <c r="B6" s="13" t="s">
        <v>41</v>
      </c>
      <c r="C6" s="96"/>
      <c r="D6" s="14"/>
      <c r="E6" s="48" t="s">
        <v>43</v>
      </c>
      <c r="F6" s="14"/>
      <c r="G6" s="20"/>
      <c r="H6" s="14"/>
      <c r="I6" s="20"/>
      <c r="J6" s="4"/>
      <c r="K6" s="22" t="s">
        <v>42</v>
      </c>
      <c r="L6" s="20">
        <f t="shared" si="1"/>
        <v>0</v>
      </c>
      <c r="M6" s="23">
        <f t="shared" si="2"/>
        <v>0</v>
      </c>
      <c r="N6" s="18">
        <f t="array" ref="N6">IF(SUMPRODUCT(COUNTIF(E6,'DANH MỤC'!$B$2:$B$17))+SUMPRODUCT(COUNTIF(G6,'DANH MỤC'!$B$2:$B$17))+SUMPRODUCT(COUNTIF(I6,'DANH MỤC'!$B$2:$B$17))&gt;=1,1,0)</f>
        <v>0</v>
      </c>
      <c r="O6" s="10" t="s">
        <v>43</v>
      </c>
      <c r="P6" s="10">
        <f>COUNTIF($E$3:$E$17,"TÀI XẾ NGHỈ")+COUNTIF($G$3:$G$17,"TÀI XẾ NGHỈ")+COUNTIF($I$3:$I$17,"TÀI XẾ NGHỈ")+COUNTIF($E$19:$E$29,"TÀI XẾ NGHỈ")+COUNTIF($G$19:$G$29,"TÀI XẾ NGHỈ")+COUNTIF($I$19:$I$29,"TÀI XẾ NGHỈ")</f>
        <v>1</v>
      </c>
      <c r="Q6" s="105"/>
      <c r="R6" s="4"/>
      <c r="S6" s="4"/>
      <c r="T6" s="4"/>
      <c r="U6" s="4"/>
      <c r="V6" s="4"/>
      <c r="W6" s="4"/>
      <c r="X6" s="4"/>
      <c r="Y6" s="4"/>
      <c r="Z6" s="4"/>
    </row>
    <row r="7" ht="29.25" customHeight="1">
      <c r="A7" s="12">
        <v>5.0</v>
      </c>
      <c r="B7" s="13" t="s">
        <v>44</v>
      </c>
      <c r="C7" s="89" t="s">
        <v>180</v>
      </c>
      <c r="D7" s="15" t="s">
        <v>22</v>
      </c>
      <c r="E7" s="48" t="s">
        <v>25</v>
      </c>
      <c r="F7" s="15"/>
      <c r="G7" s="48"/>
      <c r="H7" s="14"/>
      <c r="I7" s="13"/>
      <c r="J7" s="4"/>
      <c r="K7" s="16" t="s">
        <v>23</v>
      </c>
      <c r="L7" s="13">
        <f t="shared" si="1"/>
        <v>1</v>
      </c>
      <c r="M7" s="17">
        <f t="shared" si="2"/>
        <v>0.03448275862</v>
      </c>
      <c r="N7" s="18">
        <f t="array" ref="N7">IF(SUMPRODUCT(COUNTIF(E7,'DANH MỤC'!$B$2:$B$17))+SUMPRODUCT(COUNTIF(G7,'DANH MỤC'!$B$2:$B$17))+SUMPRODUCT(COUNTIF(I7,'DANH MỤC'!$B$2:$B$17))&gt;=1,1,0)</f>
        <v>1</v>
      </c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 ht="29.25" customHeight="1">
      <c r="A8" s="19">
        <v>6.0</v>
      </c>
      <c r="B8" s="13" t="s">
        <v>48</v>
      </c>
      <c r="C8" s="89" t="s">
        <v>238</v>
      </c>
      <c r="D8" s="15" t="s">
        <v>22</v>
      </c>
      <c r="E8" s="48" t="s">
        <v>25</v>
      </c>
      <c r="F8" s="14"/>
      <c r="G8" s="20"/>
      <c r="H8" s="14"/>
      <c r="I8" s="20"/>
      <c r="J8" s="4"/>
      <c r="K8" s="22" t="s">
        <v>51</v>
      </c>
      <c r="L8" s="20">
        <f t="shared" si="1"/>
        <v>0</v>
      </c>
      <c r="M8" s="23">
        <f t="shared" si="2"/>
        <v>0</v>
      </c>
      <c r="N8" s="18">
        <f t="array" ref="N8">IF(SUMPRODUCT(COUNTIF(E8,'DANH MỤC'!$B$2:$B$17))+SUMPRODUCT(COUNTIF(G8,'DANH MỤC'!$B$2:$B$17))+SUMPRODUCT(COUNTIF(I8,'DANH MỤC'!$B$2:$B$17))&gt;=1,1,0)</f>
        <v>1</v>
      </c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 ht="29.25" customHeight="1">
      <c r="A9" s="12">
        <v>7.0</v>
      </c>
      <c r="B9" s="13" t="s">
        <v>68</v>
      </c>
      <c r="C9" s="89" t="s">
        <v>239</v>
      </c>
      <c r="D9" s="113" t="s">
        <v>22</v>
      </c>
      <c r="E9" s="114" t="s">
        <v>25</v>
      </c>
      <c r="F9" s="14"/>
      <c r="G9" s="13"/>
      <c r="H9" s="14"/>
      <c r="I9" s="13"/>
      <c r="J9" s="4"/>
      <c r="K9" s="16" t="s">
        <v>47</v>
      </c>
      <c r="L9" s="13">
        <f t="shared" si="1"/>
        <v>1</v>
      </c>
      <c r="M9" s="17">
        <f t="shared" si="2"/>
        <v>0.03448275862</v>
      </c>
      <c r="N9" s="18">
        <f t="array" ref="N9">IF(SUMPRODUCT(COUNTIF(E9,'DANH MỤC'!$B$2:$B$17))+SUMPRODUCT(COUNTIF(G9,'DANH MỤC'!$B$2:$B$17))+SUMPRODUCT(COUNTIF(I9,'DANH MỤC'!$B$2:$B$17))&gt;=1,1,0)</f>
        <v>1</v>
      </c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 ht="29.25" customHeight="1">
      <c r="A10" s="19">
        <v>8.0</v>
      </c>
      <c r="B10" s="13" t="s">
        <v>70</v>
      </c>
      <c r="C10" s="89" t="s">
        <v>218</v>
      </c>
      <c r="D10" s="15" t="s">
        <v>22</v>
      </c>
      <c r="E10" s="34" t="s">
        <v>25</v>
      </c>
      <c r="F10" s="14"/>
      <c r="G10" s="20"/>
      <c r="H10" s="14"/>
      <c r="I10" s="20"/>
      <c r="J10" s="4"/>
      <c r="K10" s="22" t="s">
        <v>58</v>
      </c>
      <c r="L10" s="20">
        <f t="shared" si="1"/>
        <v>0</v>
      </c>
      <c r="M10" s="23">
        <f t="shared" si="2"/>
        <v>0</v>
      </c>
      <c r="N10" s="18">
        <f t="array" ref="N10">IF(SUMPRODUCT(COUNTIF(E10,'DANH MỤC'!$B$2:$B$17))+SUMPRODUCT(COUNTIF(G10,'DANH MỤC'!$B$2:$B$17))+SUMPRODUCT(COUNTIF(I10,'DANH MỤC'!$B$2:$B$17))&gt;=1,1,0)</f>
        <v>1</v>
      </c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 ht="29.25" customHeight="1">
      <c r="A11" s="12">
        <v>9.0</v>
      </c>
      <c r="B11" s="13" t="s">
        <v>71</v>
      </c>
      <c r="C11" s="89" t="s">
        <v>240</v>
      </c>
      <c r="D11" s="15" t="s">
        <v>33</v>
      </c>
      <c r="E11" s="48" t="s">
        <v>25</v>
      </c>
      <c r="F11" s="14"/>
      <c r="G11" s="13"/>
      <c r="H11" s="14"/>
      <c r="I11" s="13"/>
      <c r="J11" s="4"/>
      <c r="K11" s="16" t="s">
        <v>59</v>
      </c>
      <c r="L11" s="13">
        <f t="shared" si="1"/>
        <v>0</v>
      </c>
      <c r="M11" s="17">
        <f t="shared" si="2"/>
        <v>0</v>
      </c>
      <c r="N11" s="18">
        <f t="array" ref="N11">IF(SUMPRODUCT(COUNTIF(E11,'DANH MỤC'!$B$2:$B$17))+SUMPRODUCT(COUNTIF(G11,'DANH MỤC'!$B$2:$B$17))+SUMPRODUCT(COUNTIF(I11,'DANH MỤC'!$B$2:$B$17))&gt;=1,1,0)</f>
        <v>1</v>
      </c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 ht="29.25" customHeight="1">
      <c r="A12" s="19">
        <v>10.0</v>
      </c>
      <c r="B12" s="13" t="s">
        <v>74</v>
      </c>
      <c r="C12" s="89" t="s">
        <v>242</v>
      </c>
      <c r="D12" s="15" t="s">
        <v>38</v>
      </c>
      <c r="E12" s="48" t="s">
        <v>25</v>
      </c>
      <c r="F12" s="14"/>
      <c r="G12" s="20"/>
      <c r="H12" s="14"/>
      <c r="I12" s="20"/>
      <c r="J12" s="4"/>
      <c r="K12" s="22" t="s">
        <v>60</v>
      </c>
      <c r="L12" s="20">
        <f t="shared" si="1"/>
        <v>9</v>
      </c>
      <c r="M12" s="23">
        <f t="shared" si="2"/>
        <v>0.3103448276</v>
      </c>
      <c r="N12" s="18">
        <f t="array" ref="N12">IF(SUMPRODUCT(COUNTIF(E12,'DANH MỤC'!$B$2:$B$17))+SUMPRODUCT(COUNTIF(G12,'DANH MỤC'!$B$2:$B$17))+SUMPRODUCT(COUNTIF(I12,'DANH MỤC'!$B$2:$B$17))&gt;=1,1,0)</f>
        <v>1</v>
      </c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 ht="29.25" customHeight="1">
      <c r="A13" s="12">
        <v>11.0</v>
      </c>
      <c r="B13" s="13" t="s">
        <v>76</v>
      </c>
      <c r="C13" s="89" t="s">
        <v>181</v>
      </c>
      <c r="D13" s="15" t="s">
        <v>125</v>
      </c>
      <c r="E13" s="34" t="s">
        <v>25</v>
      </c>
      <c r="F13" s="14"/>
      <c r="G13" s="13"/>
      <c r="H13" s="14"/>
      <c r="I13" s="13"/>
      <c r="J13" s="4"/>
      <c r="K13" s="16" t="s">
        <v>61</v>
      </c>
      <c r="L13" s="13">
        <f t="shared" si="1"/>
        <v>0</v>
      </c>
      <c r="M13" s="17">
        <f t="shared" si="2"/>
        <v>0</v>
      </c>
      <c r="N13" s="18">
        <f t="array" ref="N13">IF(SUMPRODUCT(COUNTIF(E13,'DANH MỤC'!$B$2:$B$17))+SUMPRODUCT(COUNTIF(G13,'DANH MỤC'!$B$2:$B$17))+SUMPRODUCT(COUNTIF(I13,'DANH MỤC'!$B$2:$B$17))&gt;=1,1,0)</f>
        <v>1</v>
      </c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 ht="29.25" customHeight="1">
      <c r="A14" s="19">
        <v>12.0</v>
      </c>
      <c r="B14" s="13" t="s">
        <v>78</v>
      </c>
      <c r="C14" s="89" t="s">
        <v>181</v>
      </c>
      <c r="D14" s="15" t="s">
        <v>125</v>
      </c>
      <c r="E14" s="34" t="s">
        <v>25</v>
      </c>
      <c r="F14" s="14"/>
      <c r="G14" s="20"/>
      <c r="H14" s="14"/>
      <c r="I14" s="20"/>
      <c r="J14" s="4"/>
      <c r="K14" s="22" t="s">
        <v>62</v>
      </c>
      <c r="L14" s="20">
        <f t="shared" si="1"/>
        <v>0</v>
      </c>
      <c r="M14" s="23">
        <f t="shared" si="2"/>
        <v>0</v>
      </c>
      <c r="N14" s="18">
        <f t="array" ref="N14">IF(SUMPRODUCT(COUNTIF(E14,'DANH MỤC'!$B$2:$B$17))+SUMPRODUCT(COUNTIF(G14,'DANH MỤC'!$B$2:$B$17))+SUMPRODUCT(COUNTIF(I14,'DANH MỤC'!$B$2:$B$17))&gt;=1,1,0)</f>
        <v>1</v>
      </c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 ht="29.25" customHeight="1">
      <c r="A15" s="12">
        <v>13.0</v>
      </c>
      <c r="B15" s="13" t="s">
        <v>80</v>
      </c>
      <c r="C15" s="24" t="s">
        <v>245</v>
      </c>
      <c r="D15" s="15" t="s">
        <v>38</v>
      </c>
      <c r="E15" s="34" t="s">
        <v>25</v>
      </c>
      <c r="F15" s="14"/>
      <c r="G15" s="13"/>
      <c r="H15" s="14"/>
      <c r="I15" s="13"/>
      <c r="J15" s="4"/>
      <c r="K15" s="16" t="s">
        <v>63</v>
      </c>
      <c r="L15" s="13">
        <f t="shared" si="1"/>
        <v>0</v>
      </c>
      <c r="M15" s="17">
        <f t="shared" si="2"/>
        <v>0</v>
      </c>
      <c r="N15" s="18">
        <f t="array" ref="N15">IF(SUMPRODUCT(COUNTIF(E15,'DANH MỤC'!$B$2:$B$17))+SUMPRODUCT(COUNTIF(G15,'DANH MỤC'!$B$2:$B$17))+SUMPRODUCT(COUNTIF(I15,'DANH MỤC'!$B$2:$B$17))&gt;=1,1,0)</f>
        <v>1</v>
      </c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 ht="29.25" customHeight="1">
      <c r="A16" s="19">
        <v>14.0</v>
      </c>
      <c r="B16" s="13" t="s">
        <v>83</v>
      </c>
      <c r="C16" s="89" t="s">
        <v>50</v>
      </c>
      <c r="D16" s="15" t="s">
        <v>38</v>
      </c>
      <c r="E16" s="34" t="s">
        <v>25</v>
      </c>
      <c r="F16" s="14"/>
      <c r="G16" s="20"/>
      <c r="H16" s="14"/>
      <c r="I16" s="20"/>
      <c r="J16" s="4"/>
      <c r="K16" s="22" t="s">
        <v>30</v>
      </c>
      <c r="L16" s="20">
        <f t="shared" si="1"/>
        <v>0</v>
      </c>
      <c r="M16" s="23">
        <f t="shared" si="2"/>
        <v>0</v>
      </c>
      <c r="N16" s="18">
        <f t="array" ref="N16">IF(SUMPRODUCT(COUNTIF(E16,'DANH MỤC'!$B$2:$B$17))+SUMPRODUCT(COUNTIF(G16,'DANH MỤC'!$B$2:$B$17))+SUMPRODUCT(COUNTIF(I16,'DANH MỤC'!$B$2:$B$17))&gt;=1,1,0)</f>
        <v>1</v>
      </c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 ht="29.25" customHeight="1">
      <c r="A17" s="12">
        <v>15.0</v>
      </c>
      <c r="B17" s="13" t="s">
        <v>85</v>
      </c>
      <c r="C17" s="89" t="s">
        <v>238</v>
      </c>
      <c r="D17" s="15" t="s">
        <v>22</v>
      </c>
      <c r="E17" s="48" t="s">
        <v>25</v>
      </c>
      <c r="F17" s="14"/>
      <c r="G17" s="13"/>
      <c r="H17" s="14"/>
      <c r="I17" s="13"/>
      <c r="J17" s="4"/>
      <c r="K17" s="16" t="s">
        <v>64</v>
      </c>
      <c r="L17" s="13">
        <f t="shared" si="1"/>
        <v>0</v>
      </c>
      <c r="M17" s="17">
        <f t="shared" si="2"/>
        <v>0</v>
      </c>
      <c r="N17" s="18">
        <f t="array" ref="N17">IF(SUMPRODUCT(COUNTIF(E17,'DANH MỤC'!$B$2:$B$17))+SUMPRODUCT(COUNTIF(G17,'DANH MỤC'!$B$2:$B$17))+SUMPRODUCT(COUNTIF(I17,'DANH MỤC'!$B$2:$B$17))&gt;=1,1,0)</f>
        <v>1</v>
      </c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 ht="29.25" customHeight="1">
      <c r="A18" s="47" t="s">
        <v>246</v>
      </c>
      <c r="B18" s="2"/>
      <c r="C18" s="2"/>
      <c r="D18" s="2"/>
      <c r="E18" s="2"/>
      <c r="F18" s="2"/>
      <c r="G18" s="2"/>
      <c r="H18" s="2"/>
      <c r="I18" s="3"/>
      <c r="J18" s="4"/>
      <c r="K18" s="22" t="s">
        <v>24</v>
      </c>
      <c r="L18" s="20">
        <f t="shared" si="1"/>
        <v>0</v>
      </c>
      <c r="M18" s="23">
        <f t="shared" si="2"/>
        <v>0</v>
      </c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 ht="29.25" customHeight="1">
      <c r="A19" s="12">
        <v>1.0</v>
      </c>
      <c r="B19" s="13" t="s">
        <v>87</v>
      </c>
      <c r="C19" s="89" t="s">
        <v>247</v>
      </c>
      <c r="D19" s="15" t="s">
        <v>22</v>
      </c>
      <c r="E19" s="34" t="s">
        <v>60</v>
      </c>
      <c r="F19" s="15" t="s">
        <v>22</v>
      </c>
      <c r="G19" s="34" t="s">
        <v>60</v>
      </c>
      <c r="H19" s="14"/>
      <c r="I19" s="13"/>
      <c r="J19" s="4"/>
      <c r="K19" s="16" t="s">
        <v>89</v>
      </c>
      <c r="L19" s="13">
        <f t="shared" si="1"/>
        <v>0</v>
      </c>
      <c r="M19" s="17">
        <f t="shared" si="2"/>
        <v>0</v>
      </c>
      <c r="N19" s="18">
        <f t="array" ref="N19">IF(SUMPRODUCT(COUNTIF(E19,'DANH MỤC'!$B$2:$B$17))+SUMPRODUCT(COUNTIF(G19,'DANH MỤC'!$B$2:$B$17))+SUMPRODUCT(COUNTIF(I19,'DANH MỤC'!$B$2:$B$17))&gt;=1,1,0)</f>
        <v>1</v>
      </c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 ht="29.25" customHeight="1">
      <c r="A20" s="19">
        <v>2.0</v>
      </c>
      <c r="B20" s="13" t="s">
        <v>94</v>
      </c>
      <c r="C20" s="89" t="s">
        <v>223</v>
      </c>
      <c r="D20" s="15" t="s">
        <v>22</v>
      </c>
      <c r="E20" s="34" t="s">
        <v>60</v>
      </c>
      <c r="F20" s="15"/>
      <c r="G20" s="34"/>
      <c r="H20" s="14"/>
      <c r="I20" s="20"/>
      <c r="J20" s="4"/>
      <c r="K20" s="4"/>
      <c r="L20" s="4"/>
      <c r="M20" s="4"/>
      <c r="N20" s="18">
        <f t="array" ref="N20">IF(SUMPRODUCT(COUNTIF(E20,'DANH MỤC'!$B$2:$B$17))+SUMPRODUCT(COUNTIF(G20,'DANH MỤC'!$B$2:$B$17))+SUMPRODUCT(COUNTIF(I20,'DANH MỤC'!$B$2:$B$17))&gt;=1,1,0)</f>
        <v>1</v>
      </c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 ht="29.25" customHeight="1">
      <c r="A21" s="12">
        <v>3.0</v>
      </c>
      <c r="B21" s="13" t="s">
        <v>95</v>
      </c>
      <c r="C21" s="89" t="s">
        <v>50</v>
      </c>
      <c r="D21" s="15" t="s">
        <v>38</v>
      </c>
      <c r="E21" s="34" t="s">
        <v>25</v>
      </c>
      <c r="F21" s="14"/>
      <c r="G21" s="13"/>
      <c r="H21" s="14"/>
      <c r="I21" s="13"/>
      <c r="J21" s="4"/>
      <c r="K21" s="49" t="s">
        <v>96</v>
      </c>
      <c r="L21" s="2"/>
      <c r="M21" s="26"/>
      <c r="N21" s="18">
        <f t="array" ref="N21">IF(SUMPRODUCT(COUNTIF(E21,'DANH MỤC'!$B$2:$B$17))+SUMPRODUCT(COUNTIF(G21,'DANH MỤC'!$B$2:$B$17))+SUMPRODUCT(COUNTIF(I21,'DANH MỤC'!$B$2:$B$17))&gt;=1,1,0)</f>
        <v>1</v>
      </c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 ht="29.25" customHeight="1">
      <c r="A22" s="19">
        <v>4.0</v>
      </c>
      <c r="B22" s="13" t="s">
        <v>97</v>
      </c>
      <c r="C22" s="89" t="s">
        <v>240</v>
      </c>
      <c r="D22" s="15" t="s">
        <v>33</v>
      </c>
      <c r="E22" s="48" t="s">
        <v>25</v>
      </c>
      <c r="F22" s="14"/>
      <c r="G22" s="20"/>
      <c r="H22" s="14"/>
      <c r="I22" s="20"/>
      <c r="J22" s="4"/>
      <c r="K22" s="50">
        <f>SUM(L3:L18)</f>
        <v>29</v>
      </c>
      <c r="L22" s="51"/>
      <c r="M22" s="52"/>
      <c r="N22" s="18">
        <f t="array" ref="N22">IF(SUMPRODUCT(COUNTIF(E22,'DANH MỤC'!$B$2:$B$17))+SUMPRODUCT(COUNTIF(G22,'DANH MỤC'!$B$2:$B$17))+SUMPRODUCT(COUNTIF(I22,'DANH MỤC'!$B$2:$B$17))&gt;=1,1,0)</f>
        <v>1</v>
      </c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 ht="29.25" customHeight="1">
      <c r="A23" s="12">
        <v>5.0</v>
      </c>
      <c r="B23" s="13" t="s">
        <v>98</v>
      </c>
      <c r="C23" s="89" t="s">
        <v>240</v>
      </c>
      <c r="D23" s="15" t="s">
        <v>33</v>
      </c>
      <c r="E23" s="48" t="s">
        <v>25</v>
      </c>
      <c r="F23" s="14"/>
      <c r="G23" s="13"/>
      <c r="H23" s="14"/>
      <c r="I23" s="13"/>
      <c r="J23" s="4"/>
      <c r="K23" s="53"/>
      <c r="L23" s="54"/>
      <c r="M23" s="55"/>
      <c r="N23" s="18">
        <f t="array" ref="N23">IF(SUMPRODUCT(COUNTIF(E23,'DANH MỤC'!$B$2:$B$17))+SUMPRODUCT(COUNTIF(G23,'DANH MỤC'!$B$2:$B$17))+SUMPRODUCT(COUNTIF(I23,'DANH MỤC'!$B$2:$B$17))&gt;=1,1,0)</f>
        <v>1</v>
      </c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 ht="29.25" customHeight="1">
      <c r="A24" s="19">
        <v>6.0</v>
      </c>
      <c r="B24" s="13" t="s">
        <v>101</v>
      </c>
      <c r="C24" s="89" t="s">
        <v>247</v>
      </c>
      <c r="D24" s="15" t="s">
        <v>22</v>
      </c>
      <c r="E24" s="34" t="s">
        <v>60</v>
      </c>
      <c r="F24" s="15" t="s">
        <v>22</v>
      </c>
      <c r="G24" s="34" t="s">
        <v>60</v>
      </c>
      <c r="H24" s="14"/>
      <c r="I24" s="20"/>
      <c r="J24" s="4"/>
      <c r="K24" s="9" t="s">
        <v>102</v>
      </c>
      <c r="L24" s="9" t="s">
        <v>103</v>
      </c>
      <c r="M24" s="56" t="s">
        <v>17</v>
      </c>
      <c r="N24" s="18">
        <f t="array" ref="N24">IF(SUMPRODUCT(COUNTIF(E24,'DANH MỤC'!$B$2:$B$17))+SUMPRODUCT(COUNTIF(G24,'DANH MỤC'!$B$2:$B$17))+SUMPRODUCT(COUNTIF(I24,'DANH MỤC'!$B$2:$B$17))&gt;=1,1,0)</f>
        <v>1</v>
      </c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 ht="29.25" customHeight="1">
      <c r="A25" s="12">
        <v>7.0</v>
      </c>
      <c r="B25" s="13" t="s">
        <v>105</v>
      </c>
      <c r="C25" s="89" t="s">
        <v>240</v>
      </c>
      <c r="D25" s="15" t="s">
        <v>33</v>
      </c>
      <c r="E25" s="48" t="s">
        <v>25</v>
      </c>
      <c r="F25" s="14"/>
      <c r="G25" s="13"/>
      <c r="H25" s="14"/>
      <c r="I25" s="13"/>
      <c r="J25" s="4"/>
      <c r="K25" s="57" t="s">
        <v>26</v>
      </c>
      <c r="L25" s="13">
        <f t="shared" ref="L25:L28" si="3">COUNTIF($E$3:$E$17,K25)+COUNTIF($G$3:$G$17,K25)+COUNTIF($I$3:$I$17,K25)+COUNTIF($E$19:$E$29,K25)+COUNTIF($G$19:$G$29,K25)+COUNTIF($I$19:$I$29,K25)</f>
        <v>0</v>
      </c>
      <c r="M25" s="58">
        <f t="shared" ref="M25:M29" si="4">IF(SUM($L$25:$L$29)=0,0,L25/SUM($L$25:$L$29))</f>
        <v>0</v>
      </c>
      <c r="N25" s="18">
        <f t="array" ref="N25">IF(SUMPRODUCT(COUNTIF(E25,'DANH MỤC'!$B$2:$B$17))+SUMPRODUCT(COUNTIF(G25,'DANH MỤC'!$B$2:$B$17))+SUMPRODUCT(COUNTIF(I25,'DANH MỤC'!$B$2:$B$17))&gt;=1,1,0)</f>
        <v>1</v>
      </c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 ht="29.25" customHeight="1">
      <c r="A26" s="19">
        <v>8.0</v>
      </c>
      <c r="B26" s="13" t="s">
        <v>106</v>
      </c>
      <c r="C26" s="89" t="s">
        <v>240</v>
      </c>
      <c r="D26" s="15" t="s">
        <v>33</v>
      </c>
      <c r="E26" s="48" t="s">
        <v>25</v>
      </c>
      <c r="F26" s="14"/>
      <c r="G26" s="20"/>
      <c r="H26" s="14"/>
      <c r="I26" s="20"/>
      <c r="J26" s="4"/>
      <c r="K26" s="59" t="s">
        <v>34</v>
      </c>
      <c r="L26" s="13">
        <f t="shared" si="3"/>
        <v>0</v>
      </c>
      <c r="M26" s="58">
        <f t="shared" si="4"/>
        <v>0</v>
      </c>
      <c r="N26" s="18">
        <f t="array" ref="N26">IF(SUMPRODUCT(COUNTIF(E26,'DANH MỤC'!$B$2:$B$17))+SUMPRODUCT(COUNTIF(G26,'DANH MỤC'!$B$2:$B$17))+SUMPRODUCT(COUNTIF(I26,'DANH MỤC'!$B$2:$B$17))&gt;=1,1,0)</f>
        <v>1</v>
      </c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 ht="29.25" customHeight="1">
      <c r="A27" s="12">
        <v>9.0</v>
      </c>
      <c r="B27" s="13" t="s">
        <v>107</v>
      </c>
      <c r="C27" s="89" t="s">
        <v>247</v>
      </c>
      <c r="D27" s="15" t="s">
        <v>22</v>
      </c>
      <c r="E27" s="34" t="s">
        <v>60</v>
      </c>
      <c r="F27" s="15" t="s">
        <v>22</v>
      </c>
      <c r="G27" s="34" t="s">
        <v>60</v>
      </c>
      <c r="H27" s="14"/>
      <c r="I27" s="13"/>
      <c r="J27" s="4"/>
      <c r="K27" s="60" t="s">
        <v>40</v>
      </c>
      <c r="L27" s="13">
        <f t="shared" si="3"/>
        <v>0</v>
      </c>
      <c r="M27" s="58">
        <f t="shared" si="4"/>
        <v>0</v>
      </c>
      <c r="N27" s="18">
        <f t="array" ref="N27">IF(SUMPRODUCT(COUNTIF(E27,'DANH MỤC'!$B$2:$B$17))+SUMPRODUCT(COUNTIF(G27,'DANH MỤC'!$B$2:$B$17))+SUMPRODUCT(COUNTIF(I27,'DANH MỤC'!$B$2:$B$17))&gt;=1,1,0)</f>
        <v>1</v>
      </c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 ht="29.25" customHeight="1">
      <c r="A28" s="19">
        <v>10.0</v>
      </c>
      <c r="B28" s="13" t="s">
        <v>108</v>
      </c>
      <c r="C28" s="89" t="s">
        <v>247</v>
      </c>
      <c r="D28" s="15" t="s">
        <v>22</v>
      </c>
      <c r="E28" s="34" t="s">
        <v>60</v>
      </c>
      <c r="F28" s="15" t="s">
        <v>22</v>
      </c>
      <c r="G28" s="34" t="s">
        <v>60</v>
      </c>
      <c r="H28" s="14"/>
      <c r="I28" s="20"/>
      <c r="J28" s="4"/>
      <c r="K28" s="61" t="s">
        <v>43</v>
      </c>
      <c r="L28" s="13">
        <f t="shared" si="3"/>
        <v>1</v>
      </c>
      <c r="M28" s="58">
        <f t="shared" si="4"/>
        <v>0.03333333333</v>
      </c>
      <c r="N28" s="18">
        <f t="array" ref="N28">IF(SUMPRODUCT(COUNTIF(E28,'DANH MỤC'!$B$2:$B$17))+SUMPRODUCT(COUNTIF(G28,'DANH MỤC'!$B$2:$B$17))+SUMPRODUCT(COUNTIF(I28,'DANH MỤC'!$B$2:$B$17))&gt;=1,1,0)</f>
        <v>1</v>
      </c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 ht="29.25" customHeight="1">
      <c r="A29" s="12"/>
      <c r="B29" s="13"/>
      <c r="C29" s="24"/>
      <c r="D29" s="10"/>
      <c r="E29" s="13"/>
      <c r="F29" s="10"/>
      <c r="G29" s="13"/>
      <c r="H29" s="10"/>
      <c r="I29" s="13"/>
      <c r="J29" s="4"/>
      <c r="K29" s="62" t="s">
        <v>18</v>
      </c>
      <c r="L29" s="63">
        <f>P2</f>
        <v>29</v>
      </c>
      <c r="M29" s="64">
        <f t="shared" si="4"/>
        <v>0.9666666667</v>
      </c>
      <c r="N29" s="18">
        <f t="array" ref="N29">IF(SUMPRODUCT(COUNTIF(E29,'DANH MỤC'!$B$2:$B$17))+SUMPRODUCT(COUNTIF(G29,'DANH MỤC'!$B$2:$B$17))+SUMPRODUCT(COUNTIF(I29,'DANH MỤC'!$B$2:$B$17))&gt;=1,1,0)</f>
        <v>0</v>
      </c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 ht="29.25" customHeight="1">
      <c r="A30" s="4"/>
      <c r="B30" s="4"/>
      <c r="C30" s="4"/>
      <c r="D30" s="4"/>
      <c r="E30" s="4"/>
      <c r="F30" s="4"/>
      <c r="G30" s="4"/>
      <c r="H30" s="4"/>
      <c r="I30" s="4"/>
      <c r="J30" s="4"/>
      <c r="K30" s="65" t="s">
        <v>110</v>
      </c>
      <c r="L30" s="66">
        <f>MAX(0,COUNTA($B$3:$B$29)-SUM($L$25:$L$29))</f>
        <v>0</v>
      </c>
      <c r="M30" s="67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 ht="29.25" customHeight="1">
      <c r="A31" s="68" t="s">
        <v>111</v>
      </c>
      <c r="B31" s="2"/>
      <c r="C31" s="2"/>
      <c r="D31" s="2"/>
      <c r="E31" s="2"/>
      <c r="F31" s="2"/>
      <c r="G31" s="2"/>
      <c r="H31" s="2"/>
      <c r="I31" s="3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 ht="29.25" customHeight="1">
      <c r="A32" s="9" t="s">
        <v>6</v>
      </c>
      <c r="B32" s="9" t="s">
        <v>7</v>
      </c>
      <c r="C32" s="9" t="s">
        <v>8</v>
      </c>
      <c r="D32" s="9" t="s">
        <v>112</v>
      </c>
      <c r="E32" s="9" t="s">
        <v>15</v>
      </c>
      <c r="F32" s="9" t="s">
        <v>113</v>
      </c>
      <c r="G32" s="69" t="s">
        <v>114</v>
      </c>
      <c r="H32" s="2"/>
      <c r="I32" s="26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 ht="29.25" customHeight="1">
      <c r="A33" s="12">
        <v>1.0</v>
      </c>
      <c r="B33" s="13"/>
      <c r="C33" s="12"/>
      <c r="D33" s="10"/>
      <c r="E33" s="13"/>
      <c r="F33" s="13"/>
      <c r="G33" s="70"/>
      <c r="H33" s="70"/>
      <c r="I33" s="70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 ht="29.25" customHeight="1">
      <c r="A34" s="71">
        <v>2.0</v>
      </c>
      <c r="B34" s="72"/>
      <c r="C34" s="71"/>
      <c r="D34" s="73"/>
      <c r="E34" s="72"/>
      <c r="F34" s="72"/>
      <c r="G34" s="75"/>
      <c r="H34" s="75"/>
      <c r="I34" s="75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 ht="29.25" customHeight="1">
      <c r="A35" s="12">
        <v>3.0</v>
      </c>
      <c r="B35" s="13"/>
      <c r="C35" s="12"/>
      <c r="D35" s="10"/>
      <c r="E35" s="13"/>
      <c r="F35" s="13"/>
      <c r="G35" s="70"/>
      <c r="H35" s="70"/>
      <c r="I35" s="70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 ht="29.25" customHeight="1">
      <c r="A36" s="71">
        <v>4.0</v>
      </c>
      <c r="B36" s="72"/>
      <c r="C36" s="71"/>
      <c r="D36" s="73"/>
      <c r="E36" s="72"/>
      <c r="F36" s="72"/>
      <c r="G36" s="75"/>
      <c r="H36" s="75"/>
      <c r="I36" s="75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 ht="29.25" customHeight="1">
      <c r="A37" s="12">
        <v>5.0</v>
      </c>
      <c r="B37" s="13"/>
      <c r="C37" s="12"/>
      <c r="D37" s="10"/>
      <c r="E37" s="13"/>
      <c r="F37" s="13"/>
      <c r="G37" s="70"/>
      <c r="H37" s="70"/>
      <c r="I37" s="70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 ht="29.25" customHeight="1">
      <c r="A38" s="71">
        <v>6.0</v>
      </c>
      <c r="B38" s="72"/>
      <c r="C38" s="71"/>
      <c r="D38" s="73"/>
      <c r="E38" s="72"/>
      <c r="F38" s="72"/>
      <c r="G38" s="75"/>
      <c r="H38" s="75"/>
      <c r="I38" s="75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 ht="29.25" customHeight="1">
      <c r="A39" s="12">
        <v>7.0</v>
      </c>
      <c r="B39" s="13"/>
      <c r="C39" s="12"/>
      <c r="D39" s="10"/>
      <c r="E39" s="13"/>
      <c r="F39" s="13"/>
      <c r="G39" s="70"/>
      <c r="H39" s="70"/>
      <c r="I39" s="70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 ht="29.25" customHeight="1">
      <c r="A40" s="71">
        <v>8.0</v>
      </c>
      <c r="B40" s="72"/>
      <c r="C40" s="71"/>
      <c r="D40" s="73"/>
      <c r="E40" s="72"/>
      <c r="F40" s="72"/>
      <c r="G40" s="75"/>
      <c r="H40" s="75"/>
      <c r="I40" s="75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 ht="29.25" customHeight="1">
      <c r="A41" s="76" t="s">
        <v>116</v>
      </c>
      <c r="B41" s="2"/>
      <c r="C41" s="2"/>
      <c r="D41" s="2"/>
      <c r="E41" s="3"/>
      <c r="F41" s="77">
        <f>SUM(F33:F40)</f>
        <v>0</v>
      </c>
      <c r="G41" s="78"/>
      <c r="H41" s="78"/>
      <c r="I41" s="78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 ht="29.25" customHeight="1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 ht="29.25" customHeight="1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 ht="29.25" customHeight="1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 ht="29.25" customHeight="1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 ht="29.25" customHeight="1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 ht="29.25" customHeight="1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 ht="29.25" customHeight="1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 ht="29.25" customHeight="1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 ht="29.25" customHeight="1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 ht="29.25" customHeight="1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 ht="29.25" customHeight="1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 ht="29.25" customHeight="1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 ht="29.25" customHeight="1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 ht="29.25" customHeight="1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 ht="29.25" customHeight="1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 ht="29.25" customHeight="1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 ht="29.25" customHeight="1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 ht="29.25" customHeight="1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 ht="29.25" customHeight="1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 ht="29.25" customHeight="1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 ht="29.25" customHeight="1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 ht="29.25" customHeight="1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 ht="29.25" customHeight="1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 ht="29.25" customHeight="1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 ht="29.25" customHeight="1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 ht="29.25" customHeight="1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 ht="29.25" customHeight="1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 ht="29.25" customHeight="1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 ht="29.25" customHeight="1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 ht="29.25" customHeight="1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 ht="29.25" customHeight="1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 ht="29.25" customHeight="1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 ht="29.25" customHeight="1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 ht="29.25" customHeight="1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 ht="29.25" customHeight="1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 ht="29.25" customHeight="1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 ht="29.25" customHeight="1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 ht="29.25" customHeight="1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 ht="29.25" customHeight="1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 ht="29.25" customHeight="1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 ht="29.25" customHeight="1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 ht="29.25" customHeight="1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 ht="29.25" customHeight="1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 ht="29.25" customHeight="1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 ht="29.25" customHeight="1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 ht="29.25" customHeight="1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 ht="29.25" customHeight="1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 ht="29.25" customHeight="1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 ht="29.25" customHeight="1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 ht="29.25" customHeight="1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 ht="29.25" customHeight="1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 ht="29.25" customHeight="1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 ht="29.25" customHeight="1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 ht="29.25" customHeight="1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 ht="29.25" customHeight="1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 ht="29.25" customHeight="1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 ht="29.25" customHeight="1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 ht="29.25" customHeight="1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 ht="29.25" customHeight="1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 ht="29.25" customHeight="1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 ht="29.25" customHeight="1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 ht="29.25" customHeight="1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 ht="29.25" customHeight="1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 ht="29.25" customHeight="1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 ht="29.25" customHeight="1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 ht="29.25" customHeight="1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 ht="29.25" customHeight="1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 ht="29.25" customHeight="1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 ht="29.25" customHeight="1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 ht="29.25" customHeight="1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 ht="29.25" customHeight="1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 ht="29.25" customHeight="1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 ht="29.25" customHeight="1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 ht="29.25" customHeight="1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 ht="29.25" customHeight="1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 ht="29.25" customHeight="1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 ht="29.25" customHeight="1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 ht="29.25" customHeight="1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 ht="29.25" customHeight="1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 ht="29.25" customHeight="1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 ht="29.25" customHeight="1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 ht="29.25" customHeight="1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 ht="29.25" customHeight="1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 ht="29.25" customHeight="1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 ht="29.25" customHeight="1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 ht="29.25" customHeight="1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 ht="29.25" customHeight="1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 ht="29.25" customHeight="1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 ht="29.25" customHeight="1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 ht="29.25" customHeight="1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 ht="29.25" customHeight="1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 ht="29.25" customHeight="1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 ht="29.25" customHeight="1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 ht="29.25" customHeight="1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 ht="29.25" customHeight="1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 ht="29.25" customHeight="1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 ht="29.25" customHeight="1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 ht="29.25" customHeight="1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 ht="29.25" customHeight="1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 ht="29.25" customHeight="1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 ht="29.25" customHeight="1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 ht="29.25" customHeight="1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 ht="29.25" customHeight="1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 ht="29.25" customHeight="1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 ht="29.25" customHeight="1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 ht="29.25" customHeight="1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 ht="29.25" customHeight="1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 ht="29.25" customHeight="1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 ht="29.25" customHeight="1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 ht="29.25" customHeight="1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 ht="29.25" customHeight="1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 ht="29.25" customHeight="1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 ht="29.25" customHeight="1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 ht="29.25" customHeight="1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 ht="29.25" customHeight="1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 ht="29.25" customHeight="1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 ht="29.25" customHeight="1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 ht="29.25" customHeight="1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 ht="29.25" customHeight="1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 ht="29.25" customHeight="1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 ht="29.25" customHeight="1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 ht="29.25" customHeight="1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 ht="29.25" customHeight="1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 ht="29.25" customHeight="1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 ht="29.25" customHeight="1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 ht="29.25" customHeight="1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 ht="29.25" customHeight="1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 ht="29.25" customHeight="1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 ht="29.25" customHeight="1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 ht="29.25" customHeight="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 ht="29.25" customHeight="1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 ht="29.25" customHeight="1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 ht="29.25" customHeight="1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 ht="29.25" customHeight="1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 ht="29.25" customHeight="1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 ht="29.25" customHeight="1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 ht="29.25" customHeight="1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 ht="29.25" customHeight="1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 ht="29.25" customHeight="1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 ht="29.25" customHeight="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 ht="29.25" customHeight="1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 ht="29.25" customHeight="1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 ht="29.25" customHeight="1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 ht="29.25" customHeight="1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 ht="29.25" customHeight="1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 ht="29.25" customHeight="1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 ht="29.25" customHeight="1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 ht="29.25" customHeight="1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 ht="29.25" customHeight="1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 ht="29.25" customHeight="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 ht="29.25" customHeight="1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 ht="29.25" customHeight="1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 ht="29.25" customHeight="1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 ht="29.25" customHeight="1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 ht="29.25" customHeight="1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 ht="29.25" customHeight="1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 ht="29.25" customHeight="1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 ht="29.25" customHeight="1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 ht="29.25" customHeight="1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 ht="29.25" customHeight="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 ht="29.25" customHeight="1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 ht="29.25" customHeight="1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 ht="29.25" customHeight="1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 ht="29.25" customHeight="1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 ht="29.25" customHeight="1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 ht="29.25" customHeight="1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 ht="29.25" customHeight="1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 ht="29.25" customHeight="1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 ht="29.25" customHeight="1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 ht="29.25" customHeight="1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 ht="29.25" customHeight="1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 ht="29.25" customHeight="1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 ht="29.25" customHeight="1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 ht="29.25" customHeight="1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 ht="29.25" customHeight="1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 ht="29.25" customHeight="1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 ht="29.25" customHeight="1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 ht="29.25" customHeight="1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 ht="29.25" customHeight="1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 ht="29.25" customHeight="1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 ht="29.25" customHeight="1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 ht="29.25" customHeight="1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 ht="29.25" customHeight="1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 ht="29.25" customHeight="1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 ht="29.25" customHeight="1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 ht="29.25" customHeight="1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 ht="29.25" customHeight="1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 ht="29.25" customHeight="1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 ht="29.25" customHeight="1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 ht="29.25" customHeight="1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 ht="29.25" customHeight="1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 ht="29.25" customHeight="1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 ht="29.25" customHeight="1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 ht="29.25" customHeight="1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 ht="29.25" customHeight="1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 ht="29.25" customHeight="1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 ht="29.25" customHeight="1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 ht="29.25" customHeight="1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 ht="29.25" customHeight="1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 ht="29.25" customHeight="1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 ht="29.25" customHeight="1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 ht="29.25" customHeight="1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 ht="29.25" customHeight="1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 ht="29.25" customHeight="1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 ht="29.25" customHeight="1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r="247" ht="29.25" customHeight="1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r="248" ht="29.25" customHeight="1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</row>
    <row r="249" ht="29.25" customHeight="1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 ht="29.25" customHeight="1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</row>
    <row r="251" ht="29.25" customHeight="1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</row>
    <row r="252" ht="29.25" customHeight="1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 ht="29.25" customHeight="1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</row>
    <row r="254" ht="29.25" customHeight="1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</row>
    <row r="255" ht="29.25" customHeight="1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</row>
    <row r="256" ht="29.25" customHeight="1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</row>
    <row r="257" ht="29.25" customHeight="1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</row>
    <row r="258" ht="29.25" customHeight="1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</row>
    <row r="259" ht="29.25" customHeight="1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</row>
    <row r="260" ht="29.25" customHeight="1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</row>
    <row r="261" ht="29.25" customHeight="1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</row>
    <row r="262" ht="29.25" customHeight="1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</row>
    <row r="263" ht="29.25" customHeight="1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</row>
    <row r="264" ht="29.25" customHeight="1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</row>
    <row r="265" ht="29.25" customHeight="1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</row>
    <row r="266" ht="29.25" customHeight="1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</row>
    <row r="267" ht="29.25" customHeight="1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</row>
    <row r="268" ht="29.25" customHeight="1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</row>
    <row r="269" ht="29.25" customHeight="1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</row>
    <row r="270" ht="29.25" customHeight="1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</row>
    <row r="271" ht="29.25" customHeight="1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</row>
    <row r="272" ht="29.25" customHeight="1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</row>
    <row r="273" ht="29.25" customHeight="1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</row>
    <row r="274" ht="29.25" customHeight="1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</row>
    <row r="275" ht="29.25" customHeight="1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</row>
    <row r="276" ht="29.25" customHeight="1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</row>
    <row r="277" ht="29.25" customHeight="1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</row>
    <row r="278" ht="29.25" customHeight="1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</row>
    <row r="279" ht="29.25" customHeight="1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</row>
    <row r="280" ht="29.25" customHeight="1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</row>
    <row r="281" ht="29.25" customHeight="1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</row>
    <row r="282" ht="29.25" customHeight="1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</row>
    <row r="283" ht="29.25" customHeight="1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</row>
    <row r="284" ht="29.25" customHeight="1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</row>
    <row r="285" ht="29.25" customHeight="1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</row>
    <row r="286" ht="29.25" customHeight="1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</row>
    <row r="287" ht="29.25" customHeight="1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</row>
    <row r="288" ht="29.25" customHeight="1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</row>
    <row r="289" ht="29.25" customHeight="1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</row>
    <row r="290" ht="29.25" customHeight="1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</row>
    <row r="291" ht="29.25" customHeight="1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</row>
    <row r="292" ht="29.25" customHeight="1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</row>
    <row r="293" ht="29.25" customHeight="1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</row>
    <row r="294" ht="29.25" customHeight="1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</row>
    <row r="295" ht="29.25" customHeight="1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</row>
    <row r="296" ht="29.25" customHeight="1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</row>
    <row r="297" ht="29.25" customHeight="1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</row>
    <row r="298" ht="29.25" customHeight="1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</row>
    <row r="299" ht="29.25" customHeight="1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</row>
    <row r="300" ht="29.25" customHeight="1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</row>
    <row r="301" ht="29.25" customHeight="1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</row>
    <row r="302" ht="29.25" customHeight="1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</row>
    <row r="303" ht="29.25" customHeight="1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</row>
    <row r="304" ht="29.25" customHeight="1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</row>
    <row r="305" ht="29.25" customHeight="1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</row>
    <row r="306" ht="29.25" customHeight="1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</row>
    <row r="307" ht="29.25" customHeight="1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</row>
    <row r="308" ht="29.25" customHeight="1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</row>
    <row r="309" ht="29.25" customHeight="1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</row>
    <row r="310" ht="29.25" customHeight="1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</row>
    <row r="311" ht="29.25" customHeight="1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</row>
    <row r="312" ht="29.25" customHeight="1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</row>
    <row r="313" ht="29.25" customHeight="1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</row>
    <row r="314" ht="29.25" customHeight="1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</row>
    <row r="315" ht="29.25" customHeight="1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</row>
    <row r="316" ht="29.25" customHeight="1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</row>
    <row r="317" ht="29.25" customHeight="1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</row>
    <row r="318" ht="29.25" customHeight="1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</row>
    <row r="319" ht="29.25" customHeight="1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</row>
    <row r="320" ht="29.25" customHeight="1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</row>
    <row r="321" ht="29.25" customHeight="1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</row>
    <row r="322" ht="29.25" customHeight="1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</row>
    <row r="323" ht="29.25" customHeight="1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</row>
    <row r="324" ht="29.25" customHeight="1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</row>
    <row r="325" ht="29.25" customHeight="1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</row>
    <row r="326" ht="29.25" customHeight="1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</row>
    <row r="327" ht="29.25" customHeight="1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</row>
    <row r="328" ht="29.25" customHeight="1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</row>
    <row r="329" ht="29.25" customHeight="1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</row>
    <row r="330" ht="29.25" customHeight="1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</row>
    <row r="331" ht="29.25" customHeight="1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</row>
    <row r="332" ht="29.25" customHeight="1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</row>
    <row r="333" ht="29.25" customHeight="1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</row>
    <row r="334" ht="29.25" customHeight="1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</row>
    <row r="335" ht="29.25" customHeight="1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</row>
    <row r="336" ht="29.25" customHeight="1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</row>
    <row r="337" ht="29.25" customHeight="1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</row>
    <row r="338" ht="29.25" customHeight="1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</row>
    <row r="339" ht="29.25" customHeight="1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</row>
    <row r="340" ht="29.25" customHeight="1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</row>
    <row r="341" ht="29.25" customHeight="1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</row>
    <row r="342" ht="29.25" customHeight="1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</row>
    <row r="343" ht="29.25" customHeight="1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</row>
    <row r="344" ht="29.25" customHeight="1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</row>
    <row r="345" ht="29.25" customHeight="1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</row>
    <row r="346" ht="29.25" customHeight="1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</row>
    <row r="347" ht="29.25" customHeight="1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</row>
    <row r="348" ht="29.25" customHeight="1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</row>
    <row r="349" ht="29.25" customHeight="1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</row>
    <row r="350" ht="29.25" customHeight="1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</row>
    <row r="351" ht="29.25" customHeight="1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</row>
    <row r="352" ht="29.25" customHeight="1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</row>
    <row r="353" ht="29.25" customHeight="1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</row>
    <row r="354" ht="29.25" customHeight="1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</row>
    <row r="355" ht="29.25" customHeight="1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</row>
    <row r="356" ht="29.25" customHeight="1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</row>
    <row r="357" ht="29.25" customHeight="1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</row>
    <row r="358" ht="29.25" customHeight="1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</row>
    <row r="359" ht="29.25" customHeight="1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</row>
    <row r="360" ht="29.25" customHeight="1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</row>
    <row r="361" ht="29.25" customHeight="1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</row>
    <row r="362" ht="29.25" customHeight="1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</row>
    <row r="363" ht="29.25" customHeight="1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</row>
    <row r="364" ht="29.25" customHeight="1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</row>
    <row r="365" ht="29.25" customHeight="1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</row>
    <row r="366" ht="29.25" customHeight="1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</row>
    <row r="367" ht="29.25" customHeight="1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</row>
    <row r="368" ht="29.25" customHeight="1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</row>
    <row r="369" ht="29.25" customHeight="1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</row>
    <row r="370" ht="29.25" customHeight="1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</row>
    <row r="371" ht="29.25" customHeight="1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</row>
    <row r="372" ht="29.25" customHeight="1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</row>
    <row r="373" ht="29.25" customHeight="1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</row>
    <row r="374" ht="29.25" customHeight="1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</row>
    <row r="375" ht="29.25" customHeight="1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</row>
    <row r="376" ht="29.25" customHeight="1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</row>
    <row r="377" ht="29.25" customHeight="1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</row>
    <row r="378" ht="29.25" customHeight="1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</row>
    <row r="379" ht="29.25" customHeight="1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</row>
    <row r="380" ht="29.25" customHeight="1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</row>
    <row r="381" ht="29.25" customHeight="1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</row>
    <row r="382" ht="29.25" customHeight="1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</row>
    <row r="383" ht="29.25" customHeight="1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</row>
    <row r="384" ht="29.25" customHeight="1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</row>
    <row r="385" ht="29.25" customHeight="1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</row>
    <row r="386" ht="29.25" customHeight="1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</row>
    <row r="387" ht="29.25" customHeight="1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</row>
    <row r="388" ht="29.25" customHeight="1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</row>
    <row r="389" ht="29.25" customHeight="1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</row>
    <row r="390" ht="29.25" customHeight="1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</row>
    <row r="391" ht="29.25" customHeight="1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</row>
    <row r="392" ht="29.25" customHeight="1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</row>
    <row r="393" ht="29.25" customHeight="1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</row>
    <row r="394" ht="29.25" customHeight="1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</row>
    <row r="395" ht="29.25" customHeight="1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</row>
    <row r="396" ht="29.25" customHeight="1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</row>
    <row r="397" ht="29.25" customHeight="1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</row>
    <row r="398" ht="29.25" customHeight="1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</row>
    <row r="399" ht="29.25" customHeight="1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</row>
    <row r="400" ht="29.25" customHeight="1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</row>
    <row r="401" ht="29.25" customHeight="1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</row>
    <row r="402" ht="29.25" customHeight="1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</row>
    <row r="403" ht="29.25" customHeight="1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</row>
    <row r="404" ht="29.25" customHeight="1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</row>
    <row r="405" ht="29.25" customHeight="1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</row>
    <row r="406" ht="29.25" customHeight="1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</row>
    <row r="407" ht="29.25" customHeight="1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</row>
    <row r="408" ht="29.25" customHeight="1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</row>
    <row r="409" ht="29.25" customHeight="1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</row>
    <row r="410" ht="29.25" customHeight="1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</row>
    <row r="411" ht="29.25" customHeight="1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</row>
    <row r="412" ht="29.25" customHeight="1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</row>
    <row r="413" ht="29.25" customHeight="1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</row>
    <row r="414" ht="29.25" customHeight="1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</row>
    <row r="415" ht="29.25" customHeight="1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</row>
    <row r="416" ht="29.25" customHeight="1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</row>
    <row r="417" ht="29.25" customHeight="1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</row>
    <row r="418" ht="29.25" customHeight="1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</row>
    <row r="419" ht="29.25" customHeight="1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</row>
    <row r="420" ht="29.25" customHeight="1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</row>
    <row r="421" ht="29.25" customHeight="1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</row>
    <row r="422" ht="29.25" customHeight="1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</row>
    <row r="423" ht="29.25" customHeight="1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</row>
    <row r="424" ht="29.25" customHeight="1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</row>
    <row r="425" ht="29.25" customHeight="1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</row>
    <row r="426" ht="29.25" customHeight="1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</row>
    <row r="427" ht="29.25" customHeight="1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</row>
    <row r="428" ht="29.25" customHeight="1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</row>
    <row r="429" ht="29.25" customHeight="1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</row>
    <row r="430" ht="29.25" customHeight="1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</row>
    <row r="431" ht="29.25" customHeight="1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</row>
    <row r="432" ht="29.25" customHeight="1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</row>
    <row r="433" ht="29.25" customHeight="1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</row>
    <row r="434" ht="29.25" customHeight="1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</row>
    <row r="435" ht="29.25" customHeight="1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</row>
    <row r="436" ht="29.25" customHeight="1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</row>
    <row r="437" ht="29.25" customHeight="1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</row>
    <row r="438" ht="29.25" customHeight="1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</row>
    <row r="439" ht="29.25" customHeight="1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</row>
    <row r="440" ht="29.25" customHeight="1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</row>
    <row r="441" ht="29.25" customHeight="1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</row>
    <row r="442" ht="29.25" customHeight="1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</row>
    <row r="443" ht="29.25" customHeight="1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</row>
    <row r="444" ht="29.25" customHeight="1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</row>
    <row r="445" ht="29.25" customHeight="1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</row>
    <row r="446" ht="29.25" customHeight="1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</row>
    <row r="447" ht="29.25" customHeight="1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</row>
    <row r="448" ht="29.25" customHeight="1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</row>
    <row r="449" ht="29.25" customHeight="1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</row>
    <row r="450" ht="29.25" customHeight="1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</row>
    <row r="451" ht="29.25" customHeight="1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</row>
    <row r="452" ht="29.25" customHeight="1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</row>
    <row r="453" ht="29.25" customHeight="1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</row>
    <row r="454" ht="29.25" customHeight="1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</row>
    <row r="455" ht="29.25" customHeight="1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</row>
    <row r="456" ht="29.25" customHeight="1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</row>
    <row r="457" ht="29.25" customHeight="1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</row>
    <row r="458" ht="29.25" customHeight="1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</row>
    <row r="459" ht="29.25" customHeight="1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</row>
    <row r="460" ht="29.25" customHeight="1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</row>
    <row r="461" ht="29.25" customHeight="1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</row>
    <row r="462" ht="29.25" customHeight="1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</row>
    <row r="463" ht="29.25" customHeight="1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</row>
    <row r="464" ht="29.25" customHeight="1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</row>
    <row r="465" ht="29.25" customHeight="1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</row>
    <row r="466" ht="29.25" customHeight="1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</row>
    <row r="467" ht="29.25" customHeight="1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</row>
    <row r="468" ht="29.25" customHeight="1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</row>
    <row r="469" ht="29.25" customHeight="1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</row>
    <row r="470" ht="29.25" customHeight="1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</row>
    <row r="471" ht="29.25" customHeight="1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</row>
    <row r="472" ht="29.25" customHeight="1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</row>
    <row r="473" ht="29.25" customHeight="1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</row>
    <row r="474" ht="29.25" customHeight="1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</row>
    <row r="475" ht="29.25" customHeight="1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</row>
    <row r="476" ht="29.25" customHeight="1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</row>
    <row r="477" ht="29.25" customHeight="1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</row>
    <row r="478" ht="29.25" customHeight="1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</row>
    <row r="479" ht="29.25" customHeight="1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</row>
    <row r="480" ht="29.25" customHeight="1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</row>
    <row r="481" ht="29.25" customHeight="1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</row>
    <row r="482" ht="29.25" customHeight="1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</row>
    <row r="483" ht="29.25" customHeight="1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</row>
    <row r="484" ht="29.25" customHeight="1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</row>
    <row r="485" ht="29.25" customHeight="1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</row>
    <row r="486" ht="29.25" customHeight="1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</row>
    <row r="487" ht="29.25" customHeight="1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</row>
    <row r="488" ht="29.25" customHeight="1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</row>
    <row r="489" ht="29.25" customHeight="1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</row>
    <row r="490" ht="29.25" customHeight="1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</row>
    <row r="491" ht="29.25" customHeight="1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</row>
    <row r="492" ht="29.25" customHeight="1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</row>
    <row r="493" ht="29.25" customHeight="1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</row>
    <row r="494" ht="29.25" customHeight="1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</row>
    <row r="495" ht="29.25" customHeight="1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</row>
    <row r="496" ht="29.25" customHeight="1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</row>
    <row r="497" ht="29.25" customHeight="1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</row>
    <row r="498" ht="29.25" customHeight="1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</row>
    <row r="499" ht="29.25" customHeight="1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</row>
    <row r="500" ht="29.25" customHeight="1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</row>
    <row r="501" ht="29.25" customHeight="1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</row>
    <row r="502" ht="29.25" customHeight="1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</row>
    <row r="503" ht="29.25" customHeight="1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</row>
    <row r="504" ht="29.25" customHeight="1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</row>
    <row r="505" ht="29.25" customHeight="1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</row>
    <row r="506" ht="29.25" customHeight="1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</row>
    <row r="507" ht="29.25" customHeight="1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</row>
    <row r="508" ht="29.25" customHeight="1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</row>
    <row r="509" ht="29.25" customHeight="1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</row>
    <row r="510" ht="29.25" customHeight="1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</row>
    <row r="511" ht="29.25" customHeight="1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</row>
    <row r="512" ht="29.25" customHeight="1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</row>
    <row r="513" ht="29.25" customHeight="1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</row>
    <row r="514" ht="29.25" customHeight="1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</row>
    <row r="515" ht="29.25" customHeight="1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</row>
    <row r="516" ht="29.25" customHeight="1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</row>
    <row r="517" ht="29.25" customHeight="1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</row>
    <row r="518" ht="29.25" customHeight="1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</row>
    <row r="519" ht="29.25" customHeight="1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</row>
    <row r="520" ht="29.25" customHeight="1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</row>
    <row r="521" ht="29.25" customHeight="1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</row>
    <row r="522" ht="29.25" customHeight="1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</row>
    <row r="523" ht="29.25" customHeight="1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</row>
    <row r="524" ht="29.25" customHeight="1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</row>
    <row r="525" ht="29.25" customHeight="1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</row>
    <row r="526" ht="29.25" customHeight="1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</row>
    <row r="527" ht="29.25" customHeight="1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</row>
    <row r="528" ht="29.25" customHeight="1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</row>
    <row r="529" ht="29.25" customHeight="1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</row>
    <row r="530" ht="29.25" customHeight="1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</row>
    <row r="531" ht="29.25" customHeight="1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</row>
    <row r="532" ht="29.25" customHeight="1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</row>
    <row r="533" ht="29.25" customHeight="1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</row>
    <row r="534" ht="29.25" customHeight="1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</row>
    <row r="535" ht="29.25" customHeight="1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</row>
    <row r="536" ht="29.25" customHeight="1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</row>
    <row r="537" ht="29.25" customHeight="1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</row>
    <row r="538" ht="29.25" customHeight="1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</row>
    <row r="539" ht="29.25" customHeight="1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</row>
    <row r="540" ht="29.25" customHeight="1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</row>
    <row r="541" ht="29.25" customHeight="1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</row>
    <row r="542" ht="29.25" customHeight="1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</row>
    <row r="543" ht="29.25" customHeight="1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</row>
    <row r="544" ht="29.25" customHeight="1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</row>
    <row r="545" ht="29.25" customHeight="1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</row>
    <row r="546" ht="29.25" customHeight="1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</row>
    <row r="547" ht="29.25" customHeight="1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</row>
    <row r="548" ht="29.25" customHeight="1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</row>
    <row r="549" ht="29.25" customHeight="1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</row>
    <row r="550" ht="29.25" customHeight="1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</row>
    <row r="551" ht="29.25" customHeight="1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</row>
    <row r="552" ht="29.25" customHeight="1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</row>
    <row r="553" ht="29.25" customHeight="1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</row>
    <row r="554" ht="29.25" customHeight="1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</row>
    <row r="555" ht="29.25" customHeight="1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</row>
    <row r="556" ht="29.25" customHeight="1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</row>
    <row r="557" ht="29.25" customHeight="1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</row>
    <row r="558" ht="29.25" customHeight="1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</row>
    <row r="559" ht="29.25" customHeight="1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</row>
    <row r="560" ht="29.25" customHeight="1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</row>
    <row r="561" ht="29.25" customHeight="1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</row>
    <row r="562" ht="29.25" customHeight="1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</row>
    <row r="563" ht="29.25" customHeight="1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</row>
    <row r="564" ht="29.25" customHeight="1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</row>
    <row r="565" ht="29.25" customHeight="1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</row>
    <row r="566" ht="29.25" customHeight="1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</row>
    <row r="567" ht="29.25" customHeight="1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</row>
    <row r="568" ht="29.25" customHeight="1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</row>
    <row r="569" ht="29.25" customHeight="1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</row>
    <row r="570" ht="29.25" customHeight="1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</row>
    <row r="571" ht="29.25" customHeight="1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</row>
    <row r="572" ht="29.25" customHeight="1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</row>
    <row r="573" ht="29.25" customHeight="1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</row>
    <row r="574" ht="29.25" customHeight="1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</row>
    <row r="575" ht="29.25" customHeight="1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</row>
    <row r="576" ht="29.25" customHeight="1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</row>
    <row r="577" ht="29.25" customHeight="1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</row>
    <row r="578" ht="29.25" customHeight="1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</row>
    <row r="579" ht="29.25" customHeight="1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</row>
    <row r="580" ht="29.25" customHeight="1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</row>
    <row r="581" ht="29.25" customHeight="1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</row>
    <row r="582" ht="29.25" customHeight="1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</row>
    <row r="583" ht="29.25" customHeight="1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</row>
    <row r="584" ht="29.25" customHeight="1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</row>
    <row r="585" ht="29.25" customHeight="1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</row>
    <row r="586" ht="29.25" customHeight="1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</row>
    <row r="587" ht="29.25" customHeight="1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</row>
    <row r="588" ht="29.25" customHeight="1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</row>
    <row r="589" ht="29.25" customHeight="1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</row>
    <row r="590" ht="29.25" customHeight="1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</row>
    <row r="591" ht="29.25" customHeight="1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</row>
    <row r="592" ht="29.25" customHeight="1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</row>
    <row r="593" ht="29.25" customHeight="1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</row>
    <row r="594" ht="29.25" customHeight="1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</row>
    <row r="595" ht="29.25" customHeight="1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</row>
    <row r="596" ht="29.25" customHeight="1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</row>
    <row r="597" ht="29.25" customHeight="1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</row>
    <row r="598" ht="29.25" customHeight="1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</row>
    <row r="599" ht="29.25" customHeight="1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</row>
    <row r="600" ht="29.25" customHeight="1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</row>
    <row r="601" ht="29.25" customHeight="1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</row>
    <row r="602" ht="29.25" customHeight="1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</row>
    <row r="603" ht="29.25" customHeight="1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</row>
    <row r="604" ht="29.25" customHeight="1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</row>
    <row r="605" ht="29.25" customHeight="1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</row>
    <row r="606" ht="29.25" customHeight="1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</row>
    <row r="607" ht="29.25" customHeight="1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</row>
    <row r="608" ht="29.25" customHeight="1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</row>
    <row r="609" ht="29.25" customHeight="1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</row>
    <row r="610" ht="29.25" customHeight="1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</row>
    <row r="611" ht="29.25" customHeight="1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</row>
    <row r="612" ht="29.25" customHeight="1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</row>
    <row r="613" ht="29.25" customHeight="1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</row>
    <row r="614" ht="29.25" customHeight="1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</row>
    <row r="615" ht="29.25" customHeight="1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</row>
    <row r="616" ht="29.25" customHeight="1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</row>
    <row r="617" ht="29.25" customHeight="1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</row>
    <row r="618" ht="29.25" customHeight="1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</row>
    <row r="619" ht="29.25" customHeight="1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</row>
    <row r="620" ht="29.25" customHeight="1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</row>
    <row r="621" ht="29.25" customHeight="1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</row>
    <row r="622" ht="29.25" customHeight="1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</row>
    <row r="623" ht="29.25" customHeight="1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</row>
    <row r="624" ht="29.25" customHeight="1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</row>
    <row r="625" ht="29.25" customHeight="1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</row>
    <row r="626" ht="29.25" customHeight="1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</row>
    <row r="627" ht="29.25" customHeight="1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</row>
    <row r="628" ht="29.25" customHeight="1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</row>
    <row r="629" ht="29.25" customHeight="1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</row>
    <row r="630" ht="29.25" customHeight="1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</row>
    <row r="631" ht="29.25" customHeight="1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</row>
    <row r="632" ht="29.25" customHeight="1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</row>
    <row r="633" ht="29.25" customHeight="1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</row>
    <row r="634" ht="29.25" customHeight="1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</row>
    <row r="635" ht="29.25" customHeight="1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</row>
    <row r="636" ht="29.25" customHeight="1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</row>
    <row r="637" ht="29.25" customHeight="1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</row>
    <row r="638" ht="29.25" customHeight="1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</row>
    <row r="639" ht="29.25" customHeight="1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</row>
    <row r="640" ht="29.25" customHeight="1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</row>
    <row r="641" ht="29.25" customHeight="1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</row>
    <row r="642" ht="29.25" customHeight="1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</row>
    <row r="643" ht="29.25" customHeight="1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</row>
    <row r="644" ht="29.25" customHeight="1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</row>
    <row r="645" ht="29.25" customHeight="1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</row>
    <row r="646" ht="29.25" customHeight="1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</row>
    <row r="647" ht="29.25" customHeight="1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</row>
    <row r="648" ht="29.25" customHeight="1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</row>
    <row r="649" ht="29.25" customHeight="1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</row>
    <row r="650" ht="29.25" customHeight="1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</row>
    <row r="651" ht="29.25" customHeight="1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</row>
    <row r="652" ht="29.25" customHeight="1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</row>
    <row r="653" ht="29.25" customHeight="1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</row>
    <row r="654" ht="29.25" customHeight="1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</row>
    <row r="655" ht="29.25" customHeight="1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</row>
    <row r="656" ht="29.25" customHeight="1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</row>
    <row r="657" ht="29.25" customHeight="1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</row>
    <row r="658" ht="29.25" customHeight="1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</row>
    <row r="659" ht="29.25" customHeight="1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</row>
    <row r="660" ht="29.25" customHeight="1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</row>
    <row r="661" ht="29.25" customHeight="1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</row>
    <row r="662" ht="29.25" customHeight="1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</row>
    <row r="663" ht="29.25" customHeight="1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</row>
    <row r="664" ht="29.25" customHeight="1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</row>
    <row r="665" ht="29.25" customHeight="1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</row>
    <row r="666" ht="29.25" customHeight="1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</row>
    <row r="667" ht="29.25" customHeight="1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</row>
    <row r="668" ht="29.25" customHeight="1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</row>
    <row r="669" ht="29.25" customHeight="1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</row>
    <row r="670" ht="29.25" customHeight="1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</row>
    <row r="671" ht="29.25" customHeight="1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</row>
    <row r="672" ht="29.25" customHeight="1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</row>
    <row r="673" ht="29.25" customHeight="1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</row>
    <row r="674" ht="29.25" customHeight="1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</row>
    <row r="675" ht="29.25" customHeight="1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</row>
    <row r="676" ht="29.25" customHeight="1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</row>
    <row r="677" ht="29.25" customHeight="1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</row>
    <row r="678" ht="29.25" customHeight="1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</row>
    <row r="679" ht="29.25" customHeight="1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</row>
    <row r="680" ht="29.25" customHeight="1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</row>
    <row r="681" ht="29.25" customHeight="1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</row>
    <row r="682" ht="29.25" customHeight="1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</row>
    <row r="683" ht="29.25" customHeight="1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</row>
    <row r="684" ht="29.25" customHeight="1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</row>
    <row r="685" ht="29.25" customHeight="1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</row>
    <row r="686" ht="29.25" customHeight="1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</row>
    <row r="687" ht="29.25" customHeight="1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</row>
    <row r="688" ht="29.25" customHeight="1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</row>
    <row r="689" ht="29.25" customHeight="1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</row>
    <row r="690" ht="29.25" customHeight="1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</row>
    <row r="691" ht="29.25" customHeight="1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</row>
    <row r="692" ht="29.25" customHeight="1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</row>
    <row r="693" ht="29.25" customHeight="1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</row>
    <row r="694" ht="29.25" customHeight="1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</row>
    <row r="695" ht="29.25" customHeight="1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</row>
    <row r="696" ht="29.25" customHeight="1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</row>
    <row r="697" ht="29.25" customHeight="1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</row>
    <row r="698" ht="29.25" customHeight="1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</row>
    <row r="699" ht="29.25" customHeight="1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</row>
    <row r="700" ht="29.25" customHeight="1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</row>
    <row r="701" ht="29.25" customHeight="1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</row>
    <row r="702" ht="29.25" customHeight="1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</row>
    <row r="703" ht="29.25" customHeight="1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</row>
    <row r="704" ht="29.25" customHeight="1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</row>
    <row r="705" ht="29.25" customHeight="1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</row>
    <row r="706" ht="29.25" customHeight="1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</row>
    <row r="707" ht="29.25" customHeight="1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</row>
    <row r="708" ht="29.25" customHeight="1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</row>
    <row r="709" ht="29.25" customHeight="1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</row>
    <row r="710" ht="29.25" customHeight="1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</row>
    <row r="711" ht="29.25" customHeight="1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</row>
    <row r="712" ht="29.25" customHeight="1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</row>
    <row r="713" ht="29.25" customHeight="1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</row>
    <row r="714" ht="29.25" customHeight="1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</row>
    <row r="715" ht="29.25" customHeight="1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</row>
    <row r="716" ht="29.25" customHeight="1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</row>
    <row r="717" ht="29.25" customHeight="1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</row>
    <row r="718" ht="29.25" customHeight="1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</row>
    <row r="719" ht="29.25" customHeight="1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</row>
    <row r="720" ht="29.25" customHeight="1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</row>
    <row r="721" ht="29.25" customHeight="1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</row>
    <row r="722" ht="29.25" customHeight="1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</row>
    <row r="723" ht="29.25" customHeight="1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</row>
    <row r="724" ht="29.25" customHeight="1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</row>
    <row r="725" ht="29.25" customHeight="1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</row>
    <row r="726" ht="29.25" customHeight="1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</row>
    <row r="727" ht="29.25" customHeight="1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</row>
    <row r="728" ht="29.25" customHeight="1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</row>
    <row r="729" ht="29.25" customHeight="1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</row>
    <row r="730" ht="29.25" customHeight="1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</row>
    <row r="731" ht="29.25" customHeight="1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</row>
    <row r="732" ht="29.25" customHeight="1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</row>
    <row r="733" ht="29.25" customHeight="1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</row>
    <row r="734" ht="29.25" customHeight="1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</row>
    <row r="735" ht="29.25" customHeight="1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</row>
    <row r="736" ht="29.25" customHeight="1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</row>
    <row r="737" ht="29.25" customHeight="1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</row>
    <row r="738" ht="29.25" customHeight="1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</row>
    <row r="739" ht="29.25" customHeight="1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</row>
    <row r="740" ht="29.25" customHeight="1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</row>
    <row r="741" ht="29.25" customHeight="1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</row>
    <row r="742" ht="29.25" customHeight="1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</row>
    <row r="743" ht="29.25" customHeight="1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</row>
    <row r="744" ht="29.25" customHeight="1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</row>
    <row r="745" ht="29.25" customHeight="1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</row>
    <row r="746" ht="29.25" customHeight="1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</row>
    <row r="747" ht="29.25" customHeight="1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</row>
    <row r="748" ht="29.25" customHeight="1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</row>
    <row r="749" ht="29.25" customHeight="1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</row>
    <row r="750" ht="29.25" customHeight="1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</row>
    <row r="751" ht="29.25" customHeight="1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</row>
    <row r="752" ht="29.25" customHeight="1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</row>
    <row r="753" ht="29.25" customHeight="1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</row>
    <row r="754" ht="29.25" customHeight="1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</row>
    <row r="755" ht="29.25" customHeight="1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</row>
    <row r="756" ht="29.25" customHeight="1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</row>
    <row r="757" ht="29.25" customHeight="1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</row>
    <row r="758" ht="29.25" customHeight="1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</row>
    <row r="759" ht="29.25" customHeight="1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</row>
    <row r="760" ht="29.25" customHeight="1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</row>
    <row r="761" ht="29.25" customHeight="1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</row>
    <row r="762" ht="29.25" customHeight="1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</row>
    <row r="763" ht="29.25" customHeight="1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</row>
    <row r="764" ht="29.25" customHeight="1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</row>
    <row r="765" ht="29.25" customHeight="1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</row>
    <row r="766" ht="29.25" customHeight="1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</row>
    <row r="767" ht="29.25" customHeight="1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</row>
    <row r="768" ht="29.25" customHeight="1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</row>
    <row r="769" ht="29.25" customHeight="1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</row>
    <row r="770" ht="29.25" customHeight="1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</row>
    <row r="771" ht="29.25" customHeight="1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</row>
    <row r="772" ht="29.25" customHeight="1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</row>
    <row r="773" ht="29.25" customHeight="1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</row>
    <row r="774" ht="29.25" customHeight="1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</row>
    <row r="775" ht="29.25" customHeight="1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</row>
    <row r="776" ht="29.25" customHeight="1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</row>
    <row r="777" ht="29.25" customHeight="1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</row>
    <row r="778" ht="29.25" customHeight="1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</row>
    <row r="779" ht="29.25" customHeight="1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</row>
    <row r="780" ht="29.25" customHeight="1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</row>
    <row r="781" ht="29.25" customHeight="1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</row>
    <row r="782" ht="29.25" customHeight="1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</row>
    <row r="783" ht="29.25" customHeight="1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</row>
    <row r="784" ht="29.25" customHeight="1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</row>
    <row r="785" ht="29.25" customHeight="1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</row>
    <row r="786" ht="29.25" customHeight="1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</row>
    <row r="787" ht="29.25" customHeight="1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</row>
    <row r="788" ht="29.25" customHeight="1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</row>
    <row r="789" ht="29.25" customHeight="1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</row>
    <row r="790" ht="29.25" customHeight="1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</row>
    <row r="791" ht="29.25" customHeight="1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</row>
    <row r="792" ht="29.25" customHeight="1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</row>
    <row r="793" ht="29.25" customHeight="1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</row>
    <row r="794" ht="29.25" customHeight="1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</row>
    <row r="795" ht="29.25" customHeight="1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</row>
    <row r="796" ht="29.25" customHeight="1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</row>
    <row r="797" ht="29.25" customHeight="1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</row>
    <row r="798" ht="29.25" customHeight="1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</row>
    <row r="799" ht="29.25" customHeight="1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</row>
    <row r="800" ht="29.25" customHeight="1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</row>
    <row r="801" ht="29.25" customHeight="1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</row>
    <row r="802" ht="29.25" customHeight="1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</row>
    <row r="803" ht="29.25" customHeight="1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</row>
    <row r="804" ht="29.25" customHeight="1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</row>
    <row r="805" ht="29.25" customHeight="1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</row>
    <row r="806" ht="29.25" customHeight="1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</row>
    <row r="807" ht="29.25" customHeight="1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</row>
    <row r="808" ht="29.25" customHeight="1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</row>
    <row r="809" ht="29.25" customHeight="1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</row>
    <row r="810" ht="29.25" customHeight="1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</row>
    <row r="811" ht="29.25" customHeight="1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</row>
    <row r="812" ht="29.25" customHeight="1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</row>
    <row r="813" ht="29.25" customHeight="1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</row>
    <row r="814" ht="29.25" customHeight="1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</row>
    <row r="815" ht="29.25" customHeight="1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</row>
    <row r="816" ht="29.25" customHeight="1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</row>
    <row r="817" ht="29.25" customHeight="1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</row>
    <row r="818" ht="29.25" customHeight="1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</row>
    <row r="819" ht="29.25" customHeight="1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</row>
    <row r="820" ht="29.25" customHeight="1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</row>
    <row r="821" ht="29.25" customHeight="1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</row>
    <row r="822" ht="29.25" customHeight="1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</row>
    <row r="823" ht="29.25" customHeight="1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</row>
    <row r="824" ht="29.25" customHeight="1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</row>
    <row r="825" ht="29.25" customHeight="1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</row>
    <row r="826" ht="29.25" customHeight="1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</row>
    <row r="827" ht="29.25" customHeight="1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</row>
    <row r="828" ht="29.25" customHeight="1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</row>
    <row r="829" ht="29.25" customHeight="1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</row>
    <row r="830" ht="29.25" customHeight="1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</row>
    <row r="831" ht="29.25" customHeight="1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</row>
    <row r="832" ht="29.25" customHeight="1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</row>
    <row r="833" ht="29.25" customHeight="1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</row>
    <row r="834" ht="29.25" customHeight="1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</row>
    <row r="835" ht="29.25" customHeight="1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</row>
    <row r="836" ht="29.25" customHeight="1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</row>
    <row r="837" ht="29.25" customHeight="1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</row>
    <row r="838" ht="29.25" customHeight="1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</row>
    <row r="839" ht="29.25" customHeight="1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</row>
    <row r="840" ht="29.25" customHeight="1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</row>
    <row r="841" ht="29.25" customHeight="1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</row>
    <row r="842" ht="29.25" customHeight="1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</row>
    <row r="843" ht="29.25" customHeight="1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</row>
    <row r="844" ht="29.25" customHeight="1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</row>
    <row r="845" ht="29.25" customHeight="1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</row>
    <row r="846" ht="29.25" customHeight="1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</row>
    <row r="847" ht="29.25" customHeight="1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</row>
    <row r="848" ht="29.25" customHeight="1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</row>
    <row r="849" ht="29.25" customHeight="1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</row>
    <row r="850" ht="29.25" customHeight="1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</row>
    <row r="851" ht="29.25" customHeight="1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</row>
    <row r="852" ht="29.25" customHeight="1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</row>
    <row r="853" ht="29.25" customHeight="1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</row>
    <row r="854" ht="29.25" customHeight="1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</row>
    <row r="855" ht="29.25" customHeight="1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</row>
    <row r="856" ht="29.25" customHeight="1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</row>
    <row r="857" ht="29.25" customHeight="1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</row>
    <row r="858" ht="29.25" customHeight="1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</row>
    <row r="859" ht="29.25" customHeight="1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</row>
    <row r="860" ht="29.25" customHeight="1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</row>
    <row r="861" ht="29.25" customHeight="1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</row>
    <row r="862" ht="29.25" customHeight="1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</row>
    <row r="863" ht="29.25" customHeight="1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</row>
    <row r="864" ht="29.25" customHeight="1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</row>
    <row r="865" ht="29.25" customHeight="1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</row>
    <row r="866" ht="29.25" customHeight="1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</row>
    <row r="867" ht="29.25" customHeight="1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</row>
    <row r="868" ht="29.25" customHeight="1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</row>
    <row r="869" ht="29.25" customHeight="1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</row>
    <row r="870" ht="29.25" customHeight="1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</row>
    <row r="871" ht="29.25" customHeight="1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</row>
    <row r="872" ht="29.25" customHeight="1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</row>
    <row r="873" ht="29.25" customHeight="1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</row>
    <row r="874" ht="29.25" customHeight="1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</row>
    <row r="875" ht="29.25" customHeight="1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</row>
    <row r="876" ht="29.25" customHeight="1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</row>
    <row r="877" ht="29.25" customHeight="1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</row>
    <row r="878" ht="29.25" customHeight="1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</row>
    <row r="879" ht="29.25" customHeight="1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</row>
    <row r="880" ht="29.25" customHeight="1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</row>
    <row r="881" ht="29.25" customHeight="1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</row>
    <row r="882" ht="29.25" customHeight="1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</row>
    <row r="883" ht="29.25" customHeight="1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</row>
    <row r="884" ht="29.25" customHeight="1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</row>
    <row r="885" ht="29.25" customHeight="1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</row>
    <row r="886" ht="29.25" customHeight="1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</row>
    <row r="887" ht="29.25" customHeight="1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</row>
    <row r="888" ht="29.25" customHeight="1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</row>
    <row r="889" ht="29.25" customHeight="1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</row>
    <row r="890" ht="29.25" customHeight="1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</row>
    <row r="891" ht="29.25" customHeight="1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</row>
    <row r="892" ht="29.25" customHeight="1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</row>
    <row r="893" ht="29.25" customHeight="1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</row>
    <row r="894" ht="29.25" customHeight="1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</row>
    <row r="895" ht="29.25" customHeight="1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</row>
    <row r="896" ht="29.25" customHeight="1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</row>
    <row r="897" ht="29.25" customHeight="1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</row>
    <row r="898" ht="29.25" customHeight="1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</row>
    <row r="899" ht="29.25" customHeight="1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</row>
    <row r="900" ht="29.25" customHeight="1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</row>
    <row r="901" ht="29.25" customHeight="1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</row>
    <row r="902" ht="29.25" customHeight="1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</row>
    <row r="903" ht="29.25" customHeight="1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</row>
    <row r="904" ht="29.25" customHeight="1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</row>
    <row r="905" ht="29.25" customHeight="1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</row>
    <row r="906" ht="29.25" customHeight="1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</row>
    <row r="907" ht="29.25" customHeight="1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</row>
    <row r="908" ht="29.25" customHeight="1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</row>
    <row r="909" ht="29.25" customHeight="1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</row>
    <row r="910" ht="29.25" customHeight="1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</row>
    <row r="911" ht="29.25" customHeight="1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</row>
    <row r="912" ht="29.25" customHeight="1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</row>
    <row r="913" ht="29.25" customHeight="1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</row>
    <row r="914" ht="29.25" customHeight="1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</row>
    <row r="915" ht="29.25" customHeight="1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</row>
    <row r="916" ht="29.25" customHeight="1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</row>
    <row r="917" ht="29.25" customHeight="1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</row>
    <row r="918" ht="29.25" customHeight="1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</row>
    <row r="919" ht="29.25" customHeight="1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</row>
    <row r="920" ht="29.25" customHeight="1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</row>
    <row r="921" ht="29.25" customHeight="1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</row>
    <row r="922" ht="29.25" customHeight="1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</row>
    <row r="923" ht="29.25" customHeight="1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</row>
    <row r="924" ht="29.25" customHeight="1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</row>
    <row r="925" ht="29.25" customHeight="1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</row>
    <row r="926" ht="29.25" customHeight="1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</row>
    <row r="927" ht="29.25" customHeight="1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</row>
    <row r="928" ht="29.25" customHeight="1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</row>
    <row r="929" ht="29.25" customHeight="1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</row>
    <row r="930" ht="29.25" customHeight="1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</row>
    <row r="931" ht="29.25" customHeight="1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</row>
    <row r="932" ht="29.25" customHeight="1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</row>
    <row r="933" ht="29.25" customHeight="1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</row>
    <row r="934" ht="29.25" customHeight="1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</row>
    <row r="935" ht="29.25" customHeight="1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</row>
    <row r="936" ht="29.25" customHeight="1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</row>
    <row r="937" ht="29.25" customHeight="1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</row>
    <row r="938" ht="29.25" customHeight="1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</row>
    <row r="939" ht="29.25" customHeight="1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</row>
    <row r="940" ht="29.25" customHeight="1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</row>
    <row r="941" ht="29.25" customHeight="1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</row>
    <row r="942" ht="29.25" customHeight="1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</row>
    <row r="943" ht="29.25" customHeight="1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</row>
    <row r="944" ht="29.25" customHeight="1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</row>
    <row r="945" ht="29.25" customHeight="1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</row>
    <row r="946" ht="29.25" customHeight="1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</row>
    <row r="947" ht="29.25" customHeight="1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</row>
    <row r="948" ht="29.25" customHeight="1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</row>
    <row r="949" ht="29.25" customHeight="1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</row>
    <row r="950" ht="29.25" customHeight="1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</row>
    <row r="951" ht="29.25" customHeight="1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</row>
    <row r="952" ht="29.25" customHeight="1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</row>
    <row r="953" ht="29.25" customHeight="1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</row>
    <row r="954" ht="29.25" customHeight="1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</row>
    <row r="955" ht="29.25" customHeight="1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</row>
    <row r="956" ht="29.25" customHeight="1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</row>
    <row r="957" ht="29.25" customHeight="1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</row>
    <row r="958" ht="29.25" customHeight="1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</row>
    <row r="959" ht="29.25" customHeight="1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</row>
    <row r="960" ht="29.25" customHeight="1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</row>
    <row r="961" ht="29.25" customHeight="1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</row>
    <row r="962" ht="29.25" customHeight="1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</row>
    <row r="963" ht="29.25" customHeight="1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</row>
    <row r="964" ht="29.25" customHeight="1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</row>
    <row r="965" ht="29.25" customHeight="1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</row>
    <row r="966" ht="29.25" customHeight="1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</row>
    <row r="967" ht="29.25" customHeight="1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</row>
    <row r="968" ht="29.25" customHeight="1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</row>
    <row r="969" ht="29.25" customHeight="1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</row>
    <row r="970" ht="29.25" customHeight="1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</row>
    <row r="971" ht="29.25" customHeight="1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</row>
    <row r="972" ht="29.25" customHeight="1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</row>
    <row r="973" ht="29.25" customHeight="1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</row>
    <row r="974" ht="29.25" customHeight="1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</row>
    <row r="975" ht="29.25" customHeight="1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</row>
    <row r="976" ht="29.25" customHeight="1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</row>
    <row r="977" ht="29.25" customHeight="1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</row>
    <row r="978" ht="29.25" customHeight="1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</row>
    <row r="979" ht="29.25" customHeight="1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</row>
    <row r="980" ht="29.25" customHeight="1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</row>
    <row r="981" ht="29.25" customHeight="1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</row>
    <row r="982" ht="29.25" customHeight="1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</row>
    <row r="983" ht="29.25" customHeight="1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</row>
    <row r="984" ht="29.25" customHeight="1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</row>
    <row r="985" ht="29.25" customHeight="1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</row>
    <row r="986" ht="29.25" customHeight="1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</row>
    <row r="987" ht="29.25" customHeight="1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</row>
    <row r="988" ht="29.25" customHeight="1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</row>
    <row r="989" ht="29.25" customHeight="1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</row>
    <row r="990" ht="29.25" customHeight="1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</row>
    <row r="991" ht="29.25" customHeight="1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</row>
    <row r="992" ht="29.25" customHeight="1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</row>
    <row r="993" ht="29.25" customHeight="1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</row>
    <row r="994" ht="29.25" customHeight="1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</row>
    <row r="995" ht="29.25" customHeight="1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</row>
    <row r="996" ht="29.25" customHeight="1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</row>
    <row r="997" ht="29.25" customHeight="1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</row>
    <row r="998" ht="29.25" customHeight="1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</row>
    <row r="999" ht="29.25" customHeight="1">
      <c r="A999" s="4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</row>
    <row r="1000" ht="29.25" customHeight="1">
      <c r="A1000" s="4"/>
      <c r="B1000" s="4"/>
      <c r="C1000" s="4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</row>
  </sheetData>
  <mergeCells count="8">
    <mergeCell ref="A1:I1"/>
    <mergeCell ref="K1:M1"/>
    <mergeCell ref="A18:I18"/>
    <mergeCell ref="K21:M21"/>
    <mergeCell ref="K22:M23"/>
    <mergeCell ref="A31:I31"/>
    <mergeCell ref="G32:I32"/>
    <mergeCell ref="A41:E41"/>
  </mergeCells>
  <conditionalFormatting sqref="E3:E17 G3:G17 I3:I17 E19:E29 G19:G29 I19:I29 E33:E40">
    <cfRule type="cellIs" dxfId="0" priority="1" operator="equal">
      <formula>"Khai Anh"</formula>
    </cfRule>
  </conditionalFormatting>
  <conditionalFormatting sqref="E3:E17 G3:G17 I3:I17 E19:E29 G19:G29 I19:I29 E33:E40">
    <cfRule type="cellIs" dxfId="1" priority="2" operator="equal">
      <formula>"Kim Bàng"</formula>
    </cfRule>
  </conditionalFormatting>
  <conditionalFormatting sqref="E3:E17 G3:G17 I3:I17 E19:E29 G19:G29 I19:I29 E33:E40">
    <cfRule type="cellIs" dxfId="2" priority="3" operator="equal">
      <formula>"Vưu Đức Phát"</formula>
    </cfRule>
  </conditionalFormatting>
  <conditionalFormatting sqref="E3:E17 G3:G17 I3:I17 E19:E29 G19:G29 I19:I29 E33:E40">
    <cfRule type="cellIs" dxfId="3" priority="4" operator="equal">
      <formula>"Phương Trang"</formula>
    </cfRule>
  </conditionalFormatting>
  <conditionalFormatting sqref="E3:E17 G3:G17 I3:I17 E19:E29 G19:G29 I19:I29 E33:E40">
    <cfRule type="cellIs" dxfId="4" priority="5" operator="equal">
      <formula>"Lúa Vàng"</formula>
    </cfRule>
  </conditionalFormatting>
  <conditionalFormatting sqref="E3:E17 G3:G17 I3:I17 E19:E29 G19:G29 I19:I29 E33:E40">
    <cfRule type="cellIs" dxfId="5" priority="6" operator="equal">
      <formula>"Hồng Nga"</formula>
    </cfRule>
  </conditionalFormatting>
  <conditionalFormatting sqref="E3:E17 G3:G17 I3:I17 E19:E29 G19:G29 I19:I29 E33:E40">
    <cfRule type="cellIs" dxfId="6" priority="7" operator="equal">
      <formula>"Thuận An"</formula>
    </cfRule>
  </conditionalFormatting>
  <conditionalFormatting sqref="E3:E17 G3:G17 I3:I17 E19:E29 G19:G29 I19:I29 E33:E40">
    <cfRule type="cellIs" dxfId="7" priority="8" operator="equal">
      <formula>"SIM"</formula>
    </cfRule>
  </conditionalFormatting>
  <conditionalFormatting sqref="E3:E17 G3:G17 I3:I17 E19:E29 G19:G29 I19:I29 E33:E40">
    <cfRule type="cellIs" dxfId="8" priority="9" operator="equal">
      <formula>"THẢO AN"</formula>
    </cfRule>
  </conditionalFormatting>
  <conditionalFormatting sqref="E3:E17 G3:G17 I3:I17 E19:E29 G19:G29 I19:I29 E33:E40">
    <cfRule type="cellIs" dxfId="9" priority="10" operator="equal">
      <formula>"Emivest"</formula>
    </cfRule>
  </conditionalFormatting>
  <conditionalFormatting sqref="E3:E17 G3:G17 I3:I17 E19:E29 G19:G29 I19:I29 E33:E40">
    <cfRule type="cellIs" dxfId="10" priority="11" operator="equal">
      <formula>"LTP"</formula>
    </cfRule>
  </conditionalFormatting>
  <conditionalFormatting sqref="E3:E17 G3:G17 I3:I17 E19:E29 G19:G29 I19:I29 E33:E40">
    <cfRule type="cellIs" dxfId="11" priority="12" operator="equal">
      <formula>"RICO"</formula>
    </cfRule>
  </conditionalFormatting>
  <conditionalFormatting sqref="E3:E17 G3:G17 I3:I17 E19:E29 G19:G29 I19:I29 E33:E40">
    <cfRule type="cellIs" dxfId="12" priority="13" operator="equal">
      <formula>"Nhất Thành"</formula>
    </cfRule>
  </conditionalFormatting>
  <conditionalFormatting sqref="E3:E17 G3:G17 I3:I17 E19:E29 G19:G29 I19:I29 E33:E40">
    <cfRule type="cellIs" dxfId="13" priority="14" operator="equal">
      <formula>"Hoàng Mạnh Thắng"</formula>
    </cfRule>
  </conditionalFormatting>
  <conditionalFormatting sqref="E3:E17 G3:G17 I3:I17 E19:E29 G19:G29 I19:I29 E33:E40">
    <cfRule type="cellIs" dxfId="14" priority="15" operator="equal">
      <formula>"TRANSIN"</formula>
    </cfRule>
  </conditionalFormatting>
  <conditionalFormatting sqref="E3:E17 G3:G17 I3:I17 E19:E29 G19:G29 I19:I29 E33:E40">
    <cfRule type="cellIs" dxfId="15" priority="16" operator="equal">
      <formula>"HDVL"</formula>
    </cfRule>
  </conditionalFormatting>
  <conditionalFormatting sqref="E3:E17 G3:G17 I3:I17 E19:E29 G19:G29 I19:I29 E33:E40">
    <cfRule type="cellIs" dxfId="16" priority="17" operator="equal">
      <formula>"TRỐNG LỊCH"</formula>
    </cfRule>
  </conditionalFormatting>
  <conditionalFormatting sqref="E3:E17 G3:G17 I3:I17 E19:E29 G19:G29 I19:I29 E33:E40">
    <cfRule type="cellIs" dxfId="0" priority="18" operator="equal">
      <formula>"CHUYỂN ĐIỂM"</formula>
    </cfRule>
  </conditionalFormatting>
  <conditionalFormatting sqref="E3:E17 G3:G17 I3:I17 E19:E29 G19:G29 I19:I29 E33:E40">
    <cfRule type="cellIs" dxfId="17" priority="19" operator="equal">
      <formula>"RỚT NHÀ MÁY"</formula>
    </cfRule>
  </conditionalFormatting>
  <conditionalFormatting sqref="E3:E17 G3:G17 I3:I17 E19:E29 G19:G29 I19:I29 E33:E40">
    <cfRule type="cellIs" dxfId="18" priority="20" operator="equal">
      <formula>"TÀI XẾ NGHỈ"</formula>
    </cfRule>
  </conditionalFormatting>
  <dataValidations>
    <dataValidation type="list" allowBlank="1" sqref="E3:E17 G3:G17 I3:I17 E19:E29 G19:G29 I19:I29 E33:E40">
      <formula1>'DANH MỤC'!$F$2:$F$22</formula1>
    </dataValidation>
    <dataValidation type="list" allowBlank="1" sqref="B33:B40">
      <formula1>'DANH MỤC'!$J$2:$J$16</formula1>
    </dataValidation>
    <dataValidation type="list" allowBlank="1" sqref="D3:D17 F3:F17 H3:H17 D19:D29 F19:F29 H19:H29 D33:D40">
      <formula1>'DANH MỤC'!$H$2:$H$9</formula1>
    </dataValidation>
  </dataValidations>
  <printOptions/>
  <pageMargins bottom="0.2" footer="0.0" header="0.0" left="0.2" right="0.2" top="0.2"/>
  <pageSetup orientation="landscape"/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showGridLines="0" workbookViewId="0"/>
  </sheetViews>
  <sheetFormatPr customHeight="1" defaultColWidth="14.43" defaultRowHeight="15.0"/>
  <cols>
    <col customWidth="1" min="1" max="1" width="4.43"/>
    <col customWidth="1" min="2" max="2" width="12.0"/>
    <col customWidth="1" min="3" max="3" width="38.86"/>
    <col customWidth="1" min="4" max="4" width="9.0"/>
    <col customWidth="1" min="5" max="5" width="13.0"/>
    <col customWidth="1" min="6" max="6" width="9.0"/>
    <col customWidth="1" min="7" max="7" width="13.0"/>
    <col customWidth="1" min="8" max="9" width="0.43"/>
    <col customWidth="1" min="10" max="10" width="2.0"/>
    <col customWidth="1" min="11" max="11" width="18.0"/>
    <col customWidth="1" min="12" max="12" width="7.0"/>
    <col customWidth="1" min="13" max="13" width="6.0"/>
    <col customWidth="1" hidden="1" min="14" max="14" width="13.0"/>
    <col customWidth="1" min="15" max="15" width="13.0"/>
    <col customWidth="1" min="16" max="16" width="6.0"/>
    <col customWidth="1" min="17" max="26" width="8.71"/>
  </cols>
  <sheetData>
    <row r="1" ht="31.5" customHeight="1">
      <c r="A1" s="1" t="s">
        <v>249</v>
      </c>
      <c r="B1" s="2"/>
      <c r="C1" s="2"/>
      <c r="D1" s="2"/>
      <c r="E1" s="2"/>
      <c r="F1" s="2"/>
      <c r="G1" s="2"/>
      <c r="H1" s="2"/>
      <c r="I1" s="3"/>
      <c r="J1" s="4"/>
      <c r="K1" s="5" t="s">
        <v>3</v>
      </c>
      <c r="L1" s="2"/>
      <c r="M1" s="3"/>
      <c r="N1" s="4"/>
      <c r="O1" s="6" t="s">
        <v>4</v>
      </c>
      <c r="P1" s="6" t="s">
        <v>5</v>
      </c>
      <c r="Q1" s="104"/>
      <c r="R1" s="4"/>
      <c r="S1" s="4"/>
      <c r="T1" s="4"/>
      <c r="U1" s="4"/>
      <c r="V1" s="4"/>
      <c r="W1" s="4"/>
      <c r="X1" s="4"/>
      <c r="Y1" s="4"/>
      <c r="Z1" s="4"/>
    </row>
    <row r="2" ht="31.5" customHeight="1">
      <c r="A2" s="8" t="s">
        <v>6</v>
      </c>
      <c r="B2" s="8" t="s">
        <v>7</v>
      </c>
      <c r="C2" s="8" t="s">
        <v>8</v>
      </c>
      <c r="D2" s="8" t="s">
        <v>9</v>
      </c>
      <c r="E2" s="8" t="s">
        <v>10</v>
      </c>
      <c r="F2" s="8" t="s">
        <v>11</v>
      </c>
      <c r="G2" s="8" t="s">
        <v>12</v>
      </c>
      <c r="H2" s="8" t="s">
        <v>13</v>
      </c>
      <c r="I2" s="8" t="s">
        <v>14</v>
      </c>
      <c r="J2" s="4"/>
      <c r="K2" s="9" t="s">
        <v>15</v>
      </c>
      <c r="L2" s="9" t="s">
        <v>16</v>
      </c>
      <c r="M2" s="9" t="s">
        <v>17</v>
      </c>
      <c r="N2" s="4"/>
      <c r="O2" s="10" t="s">
        <v>18</v>
      </c>
      <c r="P2" s="10">
        <f>SUM(L3:L18)</f>
        <v>24</v>
      </c>
      <c r="Q2" s="105"/>
      <c r="R2" s="4"/>
      <c r="S2" s="4"/>
      <c r="T2" s="4"/>
      <c r="U2" s="4"/>
      <c r="V2" s="4"/>
      <c r="W2" s="4"/>
      <c r="X2" s="4"/>
      <c r="Y2" s="4"/>
      <c r="Z2" s="4"/>
    </row>
    <row r="3" ht="31.5" customHeight="1">
      <c r="A3" s="12">
        <v>1.0</v>
      </c>
      <c r="B3" s="98" t="s">
        <v>19</v>
      </c>
      <c r="C3" s="89" t="s">
        <v>181</v>
      </c>
      <c r="D3" s="15" t="s">
        <v>125</v>
      </c>
      <c r="E3" s="34" t="s">
        <v>25</v>
      </c>
      <c r="F3" s="14"/>
      <c r="G3" s="13"/>
      <c r="H3" s="14"/>
      <c r="I3" s="13"/>
      <c r="J3" s="4"/>
      <c r="K3" s="16" t="s">
        <v>25</v>
      </c>
      <c r="L3" s="13">
        <f t="shared" ref="L3:L19" si="1">COUNTIF($E$3:$E$17,K3)+COUNTIF($G$3:$G$17,K3)+COUNTIF($I$3:$I$17,K3)+COUNTIF($E$19:$E$29,K3)+COUNTIF($G$19:$G$29,K3)+COUNTIF($I$19:$I$29,K3)</f>
        <v>15</v>
      </c>
      <c r="M3" s="17">
        <f t="shared" ref="M3:M19" si="2">IF($K$22=0,"",L3/$K$22)</f>
        <v>0.625</v>
      </c>
      <c r="N3" s="18">
        <f t="array" ref="N3">IF(SUMPRODUCT(COUNTIF(E3,'DANH MỤC'!$B$2:$B$17))+SUMPRODUCT(COUNTIF(G3,'DANH MỤC'!$B$2:$B$17))+SUMPRODUCT(COUNTIF(I3,'DANH MỤC'!$B$2:$B$17))&gt;=1,1,0)</f>
        <v>1</v>
      </c>
      <c r="O3" s="10" t="s">
        <v>26</v>
      </c>
      <c r="P3" s="10">
        <f>COUNTIF($E$3:$E$17,"TRỐNG LỊCH")+COUNTIF($G$3:$G$17,"TRỐNG LỊCH")+COUNTIF($I$3:$I$17,"TRỐNG LỊCH")+COUNTIF($E$19:$E$29,"TRỐNG LỊCH")+COUNTIF($G$19:$G$29,"TRỐNG LỊCH")+COUNTIF($I$19:$I$29,"TRỐNG LỊCH")</f>
        <v>0</v>
      </c>
      <c r="Q3" s="105"/>
      <c r="R3" s="4"/>
      <c r="S3" s="4"/>
      <c r="T3" s="4"/>
      <c r="U3" s="4"/>
      <c r="V3" s="4"/>
      <c r="W3" s="4"/>
      <c r="X3" s="4"/>
      <c r="Y3" s="4"/>
      <c r="Z3" s="4"/>
    </row>
    <row r="4" ht="31.5" customHeight="1">
      <c r="A4" s="19">
        <v>2.0</v>
      </c>
      <c r="B4" s="98" t="s">
        <v>27</v>
      </c>
      <c r="C4" s="89" t="s">
        <v>239</v>
      </c>
      <c r="D4" s="15" t="s">
        <v>22</v>
      </c>
      <c r="E4" s="48" t="s">
        <v>25</v>
      </c>
      <c r="F4" s="14"/>
      <c r="G4" s="20"/>
      <c r="H4" s="14"/>
      <c r="I4" s="20"/>
      <c r="J4" s="4"/>
      <c r="K4" s="22" t="s">
        <v>31</v>
      </c>
      <c r="L4" s="20">
        <f t="shared" si="1"/>
        <v>0</v>
      </c>
      <c r="M4" s="23">
        <f t="shared" si="2"/>
        <v>0</v>
      </c>
      <c r="N4" s="18">
        <f t="array" ref="N4">IF(SUMPRODUCT(COUNTIF(E4,'DANH MỤC'!$B$2:$B$17))+SUMPRODUCT(COUNTIF(G4,'DANH MỤC'!$B$2:$B$17))+SUMPRODUCT(COUNTIF(I4,'DANH MỤC'!$B$2:$B$17))&gt;=1,1,0)</f>
        <v>1</v>
      </c>
      <c r="O4" s="10" t="s">
        <v>34</v>
      </c>
      <c r="P4" s="10">
        <f>COUNTIF($E$3:$E$17,"CHUYỂN ĐIỂM")+COUNTIF($G$3:$G$17,"CHUYỂN ĐIỂM")+COUNTIF($I$3:$I$17,"CHUYỂN ĐIỂM")+COUNTIF($E$19:$E$29,"CHUYỂN ĐIỂM")+COUNTIF($G$19:$G$29,"CHUYỂN ĐIỂM")+COUNTIF($I$19:$I$29,"CHUYỂN ĐIỂM")</f>
        <v>1</v>
      </c>
      <c r="Q4" s="105"/>
      <c r="R4" s="4"/>
      <c r="S4" s="4"/>
      <c r="T4" s="4"/>
      <c r="U4" s="4"/>
      <c r="V4" s="4"/>
      <c r="W4" s="4"/>
      <c r="X4" s="4"/>
      <c r="Y4" s="4"/>
      <c r="Z4" s="4"/>
    </row>
    <row r="5" ht="31.5" customHeight="1">
      <c r="A5" s="12">
        <v>3.0</v>
      </c>
      <c r="B5" s="98" t="s">
        <v>35</v>
      </c>
      <c r="C5" s="89" t="s">
        <v>250</v>
      </c>
      <c r="D5" s="15" t="s">
        <v>38</v>
      </c>
      <c r="E5" s="48" t="s">
        <v>25</v>
      </c>
      <c r="F5" s="14"/>
      <c r="G5" s="13"/>
      <c r="H5" s="14"/>
      <c r="I5" s="13"/>
      <c r="J5" s="4"/>
      <c r="K5" s="16" t="s">
        <v>39</v>
      </c>
      <c r="L5" s="13">
        <f t="shared" si="1"/>
        <v>0</v>
      </c>
      <c r="M5" s="17">
        <f t="shared" si="2"/>
        <v>0</v>
      </c>
      <c r="N5" s="18">
        <f t="array" ref="N5">IF(SUMPRODUCT(COUNTIF(E5,'DANH MỤC'!$B$2:$B$17))+SUMPRODUCT(COUNTIF(G5,'DANH MỤC'!$B$2:$B$17))+SUMPRODUCT(COUNTIF(I5,'DANH MỤC'!$B$2:$B$17))&gt;=1,1,0)</f>
        <v>1</v>
      </c>
      <c r="O5" s="10" t="s">
        <v>40</v>
      </c>
      <c r="P5" s="10">
        <f>COUNTIF($E$3:$E$17,"RỚT NHÀ MÁY")+COUNTIF($G$3:$G$17,"RỚT NHÀ MÁY")+COUNTIF($I$3:$I$17,"RỚT NHÀ MÁY")+COUNTIF($E$19:$E$29,"RỚT NHÀ MÁY")+COUNTIF($G$19:$G$29,"RỚT NHÀ MÁY")+COUNTIF($I$19:$I$29,"RỚT NHÀ MÁY")</f>
        <v>0</v>
      </c>
      <c r="Q5" s="105"/>
      <c r="R5" s="4"/>
      <c r="S5" s="4"/>
      <c r="T5" s="4"/>
      <c r="U5" s="4"/>
      <c r="V5" s="4"/>
      <c r="W5" s="4"/>
      <c r="X5" s="4"/>
      <c r="Y5" s="4"/>
      <c r="Z5" s="4"/>
    </row>
    <row r="6" ht="31.5" customHeight="1">
      <c r="A6" s="19">
        <v>4.0</v>
      </c>
      <c r="B6" s="98" t="s">
        <v>41</v>
      </c>
      <c r="C6" s="19"/>
      <c r="D6" s="14"/>
      <c r="E6" s="48" t="s">
        <v>43</v>
      </c>
      <c r="F6" s="14"/>
      <c r="G6" s="20"/>
      <c r="H6" s="14"/>
      <c r="I6" s="20"/>
      <c r="J6" s="4"/>
      <c r="K6" s="22" t="s">
        <v>42</v>
      </c>
      <c r="L6" s="20">
        <f t="shared" si="1"/>
        <v>1</v>
      </c>
      <c r="M6" s="23">
        <f t="shared" si="2"/>
        <v>0.04166666667</v>
      </c>
      <c r="N6" s="18">
        <f t="array" ref="N6">IF(SUMPRODUCT(COUNTIF(E6,'DANH MỤC'!$B$2:$B$17))+SUMPRODUCT(COUNTIF(G6,'DANH MỤC'!$B$2:$B$17))+SUMPRODUCT(COUNTIF(I6,'DANH MỤC'!$B$2:$B$17))&gt;=1,1,0)</f>
        <v>0</v>
      </c>
      <c r="O6" s="10" t="s">
        <v>43</v>
      </c>
      <c r="P6" s="10">
        <f>COUNTIF($E$3:$E$17,"TÀI XẾ NGHỈ")+COUNTIF($G$3:$G$17,"TÀI XẾ NGHỈ")+COUNTIF($I$3:$I$17,"TÀI XẾ NGHỈ")+COUNTIF($E$19:$E$29,"TÀI XẾ NGHỈ")+COUNTIF($G$19:$G$29,"TÀI XẾ NGHỈ")+COUNTIF($I$19:$I$29,"TÀI XẾ NGHỈ")</f>
        <v>1</v>
      </c>
      <c r="Q6" s="105"/>
      <c r="R6" s="4"/>
      <c r="S6" s="4"/>
      <c r="T6" s="4"/>
      <c r="U6" s="4"/>
      <c r="V6" s="4"/>
      <c r="W6" s="4"/>
      <c r="X6" s="4"/>
      <c r="Y6" s="4"/>
      <c r="Z6" s="4"/>
    </row>
    <row r="7" ht="31.5" customHeight="1">
      <c r="A7" s="12">
        <v>5.0</v>
      </c>
      <c r="B7" s="98" t="s">
        <v>44</v>
      </c>
      <c r="C7" s="21" t="s">
        <v>251</v>
      </c>
      <c r="D7" s="15" t="s">
        <v>33</v>
      </c>
      <c r="E7" s="48" t="s">
        <v>25</v>
      </c>
      <c r="F7" s="15" t="s">
        <v>46</v>
      </c>
      <c r="G7" s="48" t="s">
        <v>47</v>
      </c>
      <c r="H7" s="14"/>
      <c r="I7" s="13"/>
      <c r="J7" s="4"/>
      <c r="K7" s="16" t="s">
        <v>23</v>
      </c>
      <c r="L7" s="13">
        <f t="shared" si="1"/>
        <v>0</v>
      </c>
      <c r="M7" s="17">
        <f t="shared" si="2"/>
        <v>0</v>
      </c>
      <c r="N7" s="18">
        <f t="array" ref="N7">IF(SUMPRODUCT(COUNTIF(E7,'DANH MỤC'!$B$2:$B$17))+SUMPRODUCT(COUNTIF(G7,'DANH MỤC'!$B$2:$B$17))+SUMPRODUCT(COUNTIF(I7,'DANH MỤC'!$B$2:$B$17))&gt;=1,1,0)</f>
        <v>1</v>
      </c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 ht="31.5" customHeight="1">
      <c r="A8" s="19">
        <v>6.0</v>
      </c>
      <c r="B8" s="98" t="s">
        <v>48</v>
      </c>
      <c r="C8" s="21" t="s">
        <v>252</v>
      </c>
      <c r="D8" s="15" t="s">
        <v>125</v>
      </c>
      <c r="E8" s="34" t="s">
        <v>25</v>
      </c>
      <c r="F8" s="14"/>
      <c r="G8" s="20"/>
      <c r="H8" s="14"/>
      <c r="I8" s="20"/>
      <c r="J8" s="4"/>
      <c r="K8" s="22" t="s">
        <v>51</v>
      </c>
      <c r="L8" s="20">
        <f t="shared" si="1"/>
        <v>0</v>
      </c>
      <c r="M8" s="23">
        <f t="shared" si="2"/>
        <v>0</v>
      </c>
      <c r="N8" s="18">
        <f t="array" ref="N8">IF(SUMPRODUCT(COUNTIF(E8,'DANH MỤC'!$B$2:$B$17))+SUMPRODUCT(COUNTIF(G8,'DANH MỤC'!$B$2:$B$17))+SUMPRODUCT(COUNTIF(I8,'DANH MỤC'!$B$2:$B$17))&gt;=1,1,0)</f>
        <v>1</v>
      </c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 ht="31.5" customHeight="1">
      <c r="A9" s="12">
        <v>7.0</v>
      </c>
      <c r="B9" s="98" t="s">
        <v>68</v>
      </c>
      <c r="C9" s="21" t="s">
        <v>253</v>
      </c>
      <c r="D9" s="15" t="s">
        <v>33</v>
      </c>
      <c r="E9" s="48" t="s">
        <v>25</v>
      </c>
      <c r="F9" s="14"/>
      <c r="G9" s="13"/>
      <c r="H9" s="14"/>
      <c r="I9" s="13"/>
      <c r="J9" s="4"/>
      <c r="K9" s="16" t="s">
        <v>47</v>
      </c>
      <c r="L9" s="13">
        <f t="shared" si="1"/>
        <v>2</v>
      </c>
      <c r="M9" s="17">
        <f t="shared" si="2"/>
        <v>0.08333333333</v>
      </c>
      <c r="N9" s="18">
        <f t="array" ref="N9">IF(SUMPRODUCT(COUNTIF(E9,'DANH MỤC'!$B$2:$B$17))+SUMPRODUCT(COUNTIF(G9,'DANH MỤC'!$B$2:$B$17))+SUMPRODUCT(COUNTIF(I9,'DANH MỤC'!$B$2:$B$17))&gt;=1,1,0)</f>
        <v>1</v>
      </c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 ht="31.5" customHeight="1">
      <c r="A10" s="19">
        <v>8.0</v>
      </c>
      <c r="B10" s="98" t="s">
        <v>70</v>
      </c>
      <c r="C10" s="89" t="s">
        <v>181</v>
      </c>
      <c r="D10" s="15" t="s">
        <v>125</v>
      </c>
      <c r="E10" s="34" t="s">
        <v>25</v>
      </c>
      <c r="F10" s="14"/>
      <c r="G10" s="20"/>
      <c r="H10" s="14"/>
      <c r="I10" s="20"/>
      <c r="J10" s="4"/>
      <c r="K10" s="22" t="s">
        <v>58</v>
      </c>
      <c r="L10" s="20">
        <f t="shared" si="1"/>
        <v>0</v>
      </c>
      <c r="M10" s="23">
        <f t="shared" si="2"/>
        <v>0</v>
      </c>
      <c r="N10" s="18">
        <f t="array" ref="N10">IF(SUMPRODUCT(COUNTIF(E10,'DANH MỤC'!$B$2:$B$17))+SUMPRODUCT(COUNTIF(G10,'DANH MỤC'!$B$2:$B$17))+SUMPRODUCT(COUNTIF(I10,'DANH MỤC'!$B$2:$B$17))&gt;=1,1,0)</f>
        <v>1</v>
      </c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 ht="31.5" customHeight="1">
      <c r="A11" s="12">
        <v>9.0</v>
      </c>
      <c r="B11" s="98" t="s">
        <v>71</v>
      </c>
      <c r="C11" s="24" t="s">
        <v>20</v>
      </c>
      <c r="D11" s="15" t="s">
        <v>193</v>
      </c>
      <c r="E11" s="48" t="s">
        <v>47</v>
      </c>
      <c r="F11" s="14"/>
      <c r="G11" s="13"/>
      <c r="H11" s="14"/>
      <c r="I11" s="13"/>
      <c r="J11" s="4"/>
      <c r="K11" s="16" t="s">
        <v>59</v>
      </c>
      <c r="L11" s="13">
        <f t="shared" si="1"/>
        <v>0</v>
      </c>
      <c r="M11" s="17">
        <f t="shared" si="2"/>
        <v>0</v>
      </c>
      <c r="N11" s="18">
        <f t="array" ref="N11">IF(SUMPRODUCT(COUNTIF(E11,'DANH MỤC'!$B$2:$B$17))+SUMPRODUCT(COUNTIF(G11,'DANH MỤC'!$B$2:$B$17))+SUMPRODUCT(COUNTIF(I11,'DANH MỤC'!$B$2:$B$17))&gt;=1,1,0)</f>
        <v>1</v>
      </c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 ht="31.5" customHeight="1">
      <c r="A12" s="19">
        <v>10.0</v>
      </c>
      <c r="B12" s="98" t="s">
        <v>74</v>
      </c>
      <c r="C12" s="89" t="s">
        <v>254</v>
      </c>
      <c r="D12" s="15"/>
      <c r="E12" s="48" t="s">
        <v>34</v>
      </c>
      <c r="F12" s="14"/>
      <c r="G12" s="20"/>
      <c r="H12" s="14"/>
      <c r="I12" s="20"/>
      <c r="J12" s="4"/>
      <c r="K12" s="22" t="s">
        <v>60</v>
      </c>
      <c r="L12" s="20">
        <f t="shared" si="1"/>
        <v>4</v>
      </c>
      <c r="M12" s="23">
        <f t="shared" si="2"/>
        <v>0.1666666667</v>
      </c>
      <c r="N12" s="18">
        <f t="array" ref="N12">IF(SUMPRODUCT(COUNTIF(E12,'DANH MỤC'!$B$2:$B$17))+SUMPRODUCT(COUNTIF(G12,'DANH MỤC'!$B$2:$B$17))+SUMPRODUCT(COUNTIF(I12,'DANH MỤC'!$B$2:$B$17))&gt;=1,1,0)</f>
        <v>0</v>
      </c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 ht="31.5" customHeight="1">
      <c r="A13" s="12">
        <v>11.0</v>
      </c>
      <c r="B13" s="98" t="s">
        <v>76</v>
      </c>
      <c r="C13" s="89" t="s">
        <v>242</v>
      </c>
      <c r="D13" s="15" t="s">
        <v>38</v>
      </c>
      <c r="E13" s="48" t="s">
        <v>25</v>
      </c>
      <c r="F13" s="14"/>
      <c r="G13" s="13"/>
      <c r="H13" s="14"/>
      <c r="I13" s="13"/>
      <c r="J13" s="4"/>
      <c r="K13" s="16" t="s">
        <v>61</v>
      </c>
      <c r="L13" s="13">
        <f t="shared" si="1"/>
        <v>0</v>
      </c>
      <c r="M13" s="17">
        <f t="shared" si="2"/>
        <v>0</v>
      </c>
      <c r="N13" s="18">
        <f t="array" ref="N13">IF(SUMPRODUCT(COUNTIF(E13,'DANH MỤC'!$B$2:$B$17))+SUMPRODUCT(COUNTIF(G13,'DANH MỤC'!$B$2:$B$17))+SUMPRODUCT(COUNTIF(I13,'DANH MỤC'!$B$2:$B$17))&gt;=1,1,0)</f>
        <v>1</v>
      </c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 ht="31.5" customHeight="1">
      <c r="A14" s="19">
        <v>12.0</v>
      </c>
      <c r="B14" s="98" t="s">
        <v>78</v>
      </c>
      <c r="C14" s="21" t="s">
        <v>255</v>
      </c>
      <c r="D14" s="15" t="s">
        <v>38</v>
      </c>
      <c r="E14" s="34" t="s">
        <v>25</v>
      </c>
      <c r="F14" s="14"/>
      <c r="G14" s="20"/>
      <c r="H14" s="14"/>
      <c r="I14" s="20"/>
      <c r="J14" s="4"/>
      <c r="K14" s="22" t="s">
        <v>62</v>
      </c>
      <c r="L14" s="20">
        <f t="shared" si="1"/>
        <v>2</v>
      </c>
      <c r="M14" s="23">
        <f t="shared" si="2"/>
        <v>0.08333333333</v>
      </c>
      <c r="N14" s="18">
        <f t="array" ref="N14">IF(SUMPRODUCT(COUNTIF(E14,'DANH MỤC'!$B$2:$B$17))+SUMPRODUCT(COUNTIF(G14,'DANH MỤC'!$B$2:$B$17))+SUMPRODUCT(COUNTIF(I14,'DANH MỤC'!$B$2:$B$17))&gt;=1,1,0)</f>
        <v>1</v>
      </c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 ht="31.5" customHeight="1">
      <c r="A15" s="12">
        <v>13.0</v>
      </c>
      <c r="B15" s="98" t="s">
        <v>80</v>
      </c>
      <c r="C15" s="21" t="s">
        <v>252</v>
      </c>
      <c r="D15" s="15" t="s">
        <v>125</v>
      </c>
      <c r="E15" s="34" t="s">
        <v>25</v>
      </c>
      <c r="F15" s="14"/>
      <c r="G15" s="13"/>
      <c r="H15" s="14"/>
      <c r="I15" s="13"/>
      <c r="J15" s="4"/>
      <c r="K15" s="16" t="s">
        <v>63</v>
      </c>
      <c r="L15" s="13">
        <f t="shared" si="1"/>
        <v>0</v>
      </c>
      <c r="M15" s="17">
        <f t="shared" si="2"/>
        <v>0</v>
      </c>
      <c r="N15" s="18">
        <f t="array" ref="N15">IF(SUMPRODUCT(COUNTIF(E15,'DANH MỤC'!$B$2:$B$17))+SUMPRODUCT(COUNTIF(G15,'DANH MỤC'!$B$2:$B$17))+SUMPRODUCT(COUNTIF(I15,'DANH MỤC'!$B$2:$B$17))&gt;=1,1,0)</f>
        <v>1</v>
      </c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 ht="31.5" customHeight="1">
      <c r="A16" s="19">
        <v>14.0</v>
      </c>
      <c r="B16" s="98" t="s">
        <v>83</v>
      </c>
      <c r="C16" s="89" t="s">
        <v>181</v>
      </c>
      <c r="D16" s="15" t="s">
        <v>125</v>
      </c>
      <c r="E16" s="34" t="s">
        <v>25</v>
      </c>
      <c r="F16" s="14"/>
      <c r="G16" s="20"/>
      <c r="H16" s="14"/>
      <c r="I16" s="20"/>
      <c r="J16" s="4"/>
      <c r="K16" s="22" t="s">
        <v>30</v>
      </c>
      <c r="L16" s="20">
        <f t="shared" si="1"/>
        <v>0</v>
      </c>
      <c r="M16" s="23">
        <f t="shared" si="2"/>
        <v>0</v>
      </c>
      <c r="N16" s="18">
        <f t="array" ref="N16">IF(SUMPRODUCT(COUNTIF(E16,'DANH MỤC'!$B$2:$B$17))+SUMPRODUCT(COUNTIF(G16,'DANH MỤC'!$B$2:$B$17))+SUMPRODUCT(COUNTIF(I16,'DANH MỤC'!$B$2:$B$17))&gt;=1,1,0)</f>
        <v>1</v>
      </c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 ht="31.5" customHeight="1">
      <c r="A17" s="12">
        <v>15.0</v>
      </c>
      <c r="B17" s="98" t="s">
        <v>85</v>
      </c>
      <c r="C17" s="24" t="s">
        <v>256</v>
      </c>
      <c r="D17" s="15" t="s">
        <v>38</v>
      </c>
      <c r="E17" s="34" t="s">
        <v>42</v>
      </c>
      <c r="F17" s="14"/>
      <c r="G17" s="13"/>
      <c r="H17" s="14"/>
      <c r="I17" s="13"/>
      <c r="J17" s="4"/>
      <c r="K17" s="16" t="s">
        <v>64</v>
      </c>
      <c r="L17" s="13">
        <f t="shared" si="1"/>
        <v>0</v>
      </c>
      <c r="M17" s="17">
        <f t="shared" si="2"/>
        <v>0</v>
      </c>
      <c r="N17" s="18">
        <f t="array" ref="N17">IF(SUMPRODUCT(COUNTIF(E17,'DANH MỤC'!$B$2:$B$17))+SUMPRODUCT(COUNTIF(G17,'DANH MỤC'!$B$2:$B$17))+SUMPRODUCT(COUNTIF(I17,'DANH MỤC'!$B$2:$B$17))&gt;=1,1,0)</f>
        <v>1</v>
      </c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 ht="31.5" customHeight="1">
      <c r="A18" s="47" t="s">
        <v>257</v>
      </c>
      <c r="B18" s="2"/>
      <c r="C18" s="2"/>
      <c r="D18" s="2"/>
      <c r="E18" s="2"/>
      <c r="F18" s="2"/>
      <c r="G18" s="2"/>
      <c r="H18" s="2"/>
      <c r="I18" s="3"/>
      <c r="J18" s="4"/>
      <c r="K18" s="22" t="s">
        <v>24</v>
      </c>
      <c r="L18" s="20">
        <f t="shared" si="1"/>
        <v>0</v>
      </c>
      <c r="M18" s="23">
        <f t="shared" si="2"/>
        <v>0</v>
      </c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 ht="31.5" customHeight="1">
      <c r="A19" s="12">
        <v>1.0</v>
      </c>
      <c r="B19" s="98" t="s">
        <v>87</v>
      </c>
      <c r="C19" s="89" t="s">
        <v>223</v>
      </c>
      <c r="D19" s="15" t="s">
        <v>22</v>
      </c>
      <c r="E19" s="34" t="s">
        <v>60</v>
      </c>
      <c r="F19" s="14"/>
      <c r="G19" s="34"/>
      <c r="H19" s="14"/>
      <c r="I19" s="13"/>
      <c r="J19" s="4"/>
      <c r="K19" s="16" t="s">
        <v>89</v>
      </c>
      <c r="L19" s="13">
        <f t="shared" si="1"/>
        <v>0</v>
      </c>
      <c r="M19" s="17">
        <f t="shared" si="2"/>
        <v>0</v>
      </c>
      <c r="N19" s="18">
        <f t="array" ref="N19">IF(SUMPRODUCT(COUNTIF(E19,'DANH MỤC'!$B$2:$B$17))+SUMPRODUCT(COUNTIF(G19,'DANH MỤC'!$B$2:$B$17))+SUMPRODUCT(COUNTIF(I19,'DANH MỤC'!$B$2:$B$17))&gt;=1,1,0)</f>
        <v>1</v>
      </c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 ht="31.5" customHeight="1">
      <c r="A20" s="19">
        <v>2.0</v>
      </c>
      <c r="B20" s="98" t="s">
        <v>94</v>
      </c>
      <c r="C20" s="89" t="s">
        <v>223</v>
      </c>
      <c r="D20" s="15" t="s">
        <v>22</v>
      </c>
      <c r="E20" s="34" t="s">
        <v>60</v>
      </c>
      <c r="F20" s="14"/>
      <c r="G20" s="34"/>
      <c r="H20" s="14"/>
      <c r="I20" s="20"/>
      <c r="J20" s="4"/>
      <c r="K20" s="4"/>
      <c r="L20" s="4"/>
      <c r="M20" s="4"/>
      <c r="N20" s="18">
        <f t="array" ref="N20">IF(SUMPRODUCT(COUNTIF(E20,'DANH MỤC'!$B$2:$B$17))+SUMPRODUCT(COUNTIF(G20,'DANH MỤC'!$B$2:$B$17))+SUMPRODUCT(COUNTIF(I20,'DANH MỤC'!$B$2:$B$17))&gt;=1,1,0)</f>
        <v>1</v>
      </c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 ht="31.5" customHeight="1">
      <c r="A21" s="12">
        <v>3.0</v>
      </c>
      <c r="B21" s="98" t="s">
        <v>95</v>
      </c>
      <c r="C21" s="24" t="s">
        <v>258</v>
      </c>
      <c r="D21" s="15" t="s">
        <v>22</v>
      </c>
      <c r="E21" s="34" t="s">
        <v>62</v>
      </c>
      <c r="F21" s="14"/>
      <c r="G21" s="13"/>
      <c r="H21" s="14"/>
      <c r="I21" s="13"/>
      <c r="J21" s="4"/>
      <c r="K21" s="49" t="s">
        <v>96</v>
      </c>
      <c r="L21" s="2"/>
      <c r="M21" s="26"/>
      <c r="N21" s="18">
        <f t="array" ref="N21">IF(SUMPRODUCT(COUNTIF(E21,'DANH MỤC'!$B$2:$B$17))+SUMPRODUCT(COUNTIF(G21,'DANH MỤC'!$B$2:$B$17))+SUMPRODUCT(COUNTIF(I21,'DANH MỤC'!$B$2:$B$17))&gt;=1,1,0)</f>
        <v>1</v>
      </c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 ht="31.5" customHeight="1">
      <c r="A22" s="19">
        <v>4.0</v>
      </c>
      <c r="B22" s="98" t="s">
        <v>97</v>
      </c>
      <c r="C22" s="24" t="s">
        <v>259</v>
      </c>
      <c r="D22" s="15" t="s">
        <v>22</v>
      </c>
      <c r="E22" s="34" t="s">
        <v>25</v>
      </c>
      <c r="F22" s="14"/>
      <c r="G22" s="20"/>
      <c r="H22" s="14"/>
      <c r="I22" s="20"/>
      <c r="J22" s="4"/>
      <c r="K22" s="50">
        <f>SUM(L3:L18)</f>
        <v>24</v>
      </c>
      <c r="L22" s="51"/>
      <c r="M22" s="52"/>
      <c r="N22" s="18">
        <f t="array" ref="N22">IF(SUMPRODUCT(COUNTIF(E22,'DANH MỤC'!$B$2:$B$17))+SUMPRODUCT(COUNTIF(G22,'DANH MỤC'!$B$2:$B$17))+SUMPRODUCT(COUNTIF(I22,'DANH MỤC'!$B$2:$B$17))&gt;=1,1,0)</f>
        <v>1</v>
      </c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 ht="31.5" customHeight="1">
      <c r="A23" s="12">
        <v>5.0</v>
      </c>
      <c r="B23" s="98" t="s">
        <v>98</v>
      </c>
      <c r="C23" s="89" t="s">
        <v>50</v>
      </c>
      <c r="D23" s="15" t="s">
        <v>38</v>
      </c>
      <c r="E23" s="34" t="s">
        <v>25</v>
      </c>
      <c r="F23" s="14"/>
      <c r="G23" s="13"/>
      <c r="H23" s="14"/>
      <c r="I23" s="13"/>
      <c r="J23" s="4"/>
      <c r="K23" s="53"/>
      <c r="L23" s="54"/>
      <c r="M23" s="55"/>
      <c r="N23" s="18">
        <f t="array" ref="N23">IF(SUMPRODUCT(COUNTIF(E23,'DANH MỤC'!$B$2:$B$17))+SUMPRODUCT(COUNTIF(G23,'DANH MỤC'!$B$2:$B$17))+SUMPRODUCT(COUNTIF(I23,'DANH MỤC'!$B$2:$B$17))&gt;=1,1,0)</f>
        <v>1</v>
      </c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 ht="31.5" customHeight="1">
      <c r="A24" s="19">
        <v>6.0</v>
      </c>
      <c r="B24" s="98" t="s">
        <v>101</v>
      </c>
      <c r="C24" s="89" t="s">
        <v>223</v>
      </c>
      <c r="D24" s="15" t="s">
        <v>22</v>
      </c>
      <c r="E24" s="34" t="s">
        <v>60</v>
      </c>
      <c r="F24" s="14"/>
      <c r="G24" s="20"/>
      <c r="H24" s="14"/>
      <c r="I24" s="20"/>
      <c r="J24" s="4"/>
      <c r="K24" s="9" t="s">
        <v>102</v>
      </c>
      <c r="L24" s="9" t="s">
        <v>103</v>
      </c>
      <c r="M24" s="56" t="s">
        <v>17</v>
      </c>
      <c r="N24" s="18">
        <f t="array" ref="N24">IF(SUMPRODUCT(COUNTIF(E24,'DANH MỤC'!$B$2:$B$17))+SUMPRODUCT(COUNTIF(G24,'DANH MỤC'!$B$2:$B$17))+SUMPRODUCT(COUNTIF(I24,'DANH MỤC'!$B$2:$B$17))&gt;=1,1,0)</f>
        <v>1</v>
      </c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 ht="31.5" customHeight="1">
      <c r="A25" s="12">
        <v>7.0</v>
      </c>
      <c r="B25" s="98" t="s">
        <v>105</v>
      </c>
      <c r="C25" s="24" t="s">
        <v>258</v>
      </c>
      <c r="D25" s="15" t="s">
        <v>22</v>
      </c>
      <c r="E25" s="34" t="s">
        <v>62</v>
      </c>
      <c r="F25" s="14"/>
      <c r="G25" s="13"/>
      <c r="H25" s="14"/>
      <c r="I25" s="13"/>
      <c r="J25" s="4"/>
      <c r="K25" s="57" t="s">
        <v>26</v>
      </c>
      <c r="L25" s="13">
        <f t="shared" ref="L25:L28" si="3">COUNTIF($E$3:$E$17,K25)+COUNTIF($G$3:$G$17,K25)+COUNTIF($I$3:$I$17,K25)+COUNTIF($E$19:$E$29,K25)+COUNTIF($G$19:$G$29,K25)+COUNTIF($I$19:$I$29,K25)</f>
        <v>0</v>
      </c>
      <c r="M25" s="58">
        <f t="shared" ref="M25:M29" si="4">IF(SUM($L$25:$L$29)=0,0,L25/SUM($L$25:$L$29))</f>
        <v>0</v>
      </c>
      <c r="N25" s="18">
        <f t="array" ref="N25">IF(SUMPRODUCT(COUNTIF(E25,'DANH MỤC'!$B$2:$B$17))+SUMPRODUCT(COUNTIF(G25,'DANH MỤC'!$B$2:$B$17))+SUMPRODUCT(COUNTIF(I25,'DANH MỤC'!$B$2:$B$17))&gt;=1,1,0)</f>
        <v>1</v>
      </c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 ht="31.5" customHeight="1">
      <c r="A26" s="19">
        <v>8.0</v>
      </c>
      <c r="B26" s="98" t="s">
        <v>106</v>
      </c>
      <c r="C26" s="89" t="s">
        <v>109</v>
      </c>
      <c r="D26" s="15" t="s">
        <v>38</v>
      </c>
      <c r="E26" s="34" t="s">
        <v>25</v>
      </c>
      <c r="F26" s="14"/>
      <c r="G26" s="20"/>
      <c r="H26" s="14"/>
      <c r="I26" s="20"/>
      <c r="J26" s="4"/>
      <c r="K26" s="59" t="s">
        <v>34</v>
      </c>
      <c r="L26" s="13">
        <f t="shared" si="3"/>
        <v>1</v>
      </c>
      <c r="M26" s="58">
        <f t="shared" si="4"/>
        <v>0.03846153846</v>
      </c>
      <c r="N26" s="18">
        <f t="array" ref="N26">IF(SUMPRODUCT(COUNTIF(E26,'DANH MỤC'!$B$2:$B$17))+SUMPRODUCT(COUNTIF(G26,'DANH MỤC'!$B$2:$B$17))+SUMPRODUCT(COUNTIF(I26,'DANH MỤC'!$B$2:$B$17))&gt;=1,1,0)</f>
        <v>1</v>
      </c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 ht="31.5" customHeight="1">
      <c r="A27" s="12">
        <v>9.0</v>
      </c>
      <c r="B27" s="98" t="s">
        <v>107</v>
      </c>
      <c r="C27" s="89" t="s">
        <v>223</v>
      </c>
      <c r="D27" s="123" t="s">
        <v>22</v>
      </c>
      <c r="E27" s="124" t="s">
        <v>60</v>
      </c>
      <c r="F27" s="14"/>
      <c r="G27" s="13"/>
      <c r="H27" s="14"/>
      <c r="I27" s="13"/>
      <c r="J27" s="4"/>
      <c r="K27" s="60" t="s">
        <v>40</v>
      </c>
      <c r="L27" s="13">
        <f t="shared" si="3"/>
        <v>0</v>
      </c>
      <c r="M27" s="58">
        <f t="shared" si="4"/>
        <v>0</v>
      </c>
      <c r="N27" s="18">
        <f t="array" ref="N27">IF(SUMPRODUCT(COUNTIF(E27,'DANH MỤC'!$B$2:$B$17))+SUMPRODUCT(COUNTIF(G27,'DANH MỤC'!$B$2:$B$17))+SUMPRODUCT(COUNTIF(I27,'DANH MỤC'!$B$2:$B$17))&gt;=1,1,0)</f>
        <v>1</v>
      </c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 ht="31.5" customHeight="1">
      <c r="A28" s="19">
        <v>10.0</v>
      </c>
      <c r="B28" s="98" t="s">
        <v>108</v>
      </c>
      <c r="C28" s="89" t="s">
        <v>218</v>
      </c>
      <c r="D28" s="15" t="s">
        <v>22</v>
      </c>
      <c r="E28" s="34" t="s">
        <v>25</v>
      </c>
      <c r="F28" s="14"/>
      <c r="G28" s="20"/>
      <c r="H28" s="14"/>
      <c r="I28" s="20"/>
      <c r="J28" s="4"/>
      <c r="K28" s="61" t="s">
        <v>43</v>
      </c>
      <c r="L28" s="13">
        <f t="shared" si="3"/>
        <v>1</v>
      </c>
      <c r="M28" s="58">
        <f t="shared" si="4"/>
        <v>0.03846153846</v>
      </c>
      <c r="N28" s="18">
        <f t="array" ref="N28">IF(SUMPRODUCT(COUNTIF(E28,'DANH MỤC'!$B$2:$B$17))+SUMPRODUCT(COUNTIF(G28,'DANH MỤC'!$B$2:$B$17))+SUMPRODUCT(COUNTIF(I28,'DANH MỤC'!$B$2:$B$17))&gt;=1,1,0)</f>
        <v>1</v>
      </c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 ht="31.5" customHeight="1">
      <c r="A29" s="12"/>
      <c r="B29" s="13"/>
      <c r="C29" s="12"/>
      <c r="D29" s="10"/>
      <c r="E29" s="13"/>
      <c r="F29" s="10"/>
      <c r="G29" s="13"/>
      <c r="H29" s="10"/>
      <c r="I29" s="13"/>
      <c r="J29" s="4"/>
      <c r="K29" s="62" t="s">
        <v>18</v>
      </c>
      <c r="L29" s="63">
        <f>P2</f>
        <v>24</v>
      </c>
      <c r="M29" s="64">
        <f t="shared" si="4"/>
        <v>0.9230769231</v>
      </c>
      <c r="N29" s="18">
        <f t="array" ref="N29">IF(SUMPRODUCT(COUNTIF(E29,'DANH MỤC'!$B$2:$B$17))+SUMPRODUCT(COUNTIF(G29,'DANH MỤC'!$B$2:$B$17))+SUMPRODUCT(COUNTIF(I29,'DANH MỤC'!$B$2:$B$17))&gt;=1,1,0)</f>
        <v>0</v>
      </c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 ht="31.5" customHeight="1">
      <c r="A30" s="4"/>
      <c r="B30" s="4"/>
      <c r="C30" s="4"/>
      <c r="D30" s="4"/>
      <c r="E30" s="4"/>
      <c r="F30" s="4"/>
      <c r="G30" s="4"/>
      <c r="H30" s="4"/>
      <c r="I30" s="4"/>
      <c r="J30" s="4"/>
      <c r="K30" s="65" t="s">
        <v>110</v>
      </c>
      <c r="L30" s="66">
        <f>MAX(0,COUNTA($B$3:$B$29)-SUM($L$25:$L$29))</f>
        <v>0</v>
      </c>
      <c r="M30" s="67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 ht="31.5" customHeight="1">
      <c r="A31" s="68" t="s">
        <v>111</v>
      </c>
      <c r="B31" s="2"/>
      <c r="C31" s="2"/>
      <c r="D31" s="2"/>
      <c r="E31" s="2"/>
      <c r="F31" s="2"/>
      <c r="G31" s="2"/>
      <c r="H31" s="2"/>
      <c r="I31" s="3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 ht="31.5" customHeight="1">
      <c r="A32" s="9" t="s">
        <v>6</v>
      </c>
      <c r="B32" s="9" t="s">
        <v>7</v>
      </c>
      <c r="C32" s="9" t="s">
        <v>8</v>
      </c>
      <c r="D32" s="9" t="s">
        <v>112</v>
      </c>
      <c r="E32" s="9" t="s">
        <v>15</v>
      </c>
      <c r="F32" s="9" t="s">
        <v>113</v>
      </c>
      <c r="G32" s="69" t="s">
        <v>114</v>
      </c>
      <c r="H32" s="2"/>
      <c r="I32" s="26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 ht="31.5" customHeight="1">
      <c r="A33" s="12">
        <v>1.0</v>
      </c>
      <c r="B33" s="13"/>
      <c r="C33" s="12"/>
      <c r="D33" s="10"/>
      <c r="E33" s="13"/>
      <c r="F33" s="13"/>
      <c r="G33" s="70"/>
      <c r="H33" s="70"/>
      <c r="I33" s="70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 ht="31.5" customHeight="1">
      <c r="A34" s="71">
        <v>2.0</v>
      </c>
      <c r="B34" s="72"/>
      <c r="C34" s="71"/>
      <c r="D34" s="73"/>
      <c r="E34" s="72"/>
      <c r="F34" s="72"/>
      <c r="G34" s="75"/>
      <c r="H34" s="75"/>
      <c r="I34" s="75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 ht="31.5" customHeight="1">
      <c r="A35" s="12">
        <v>3.0</v>
      </c>
      <c r="B35" s="13"/>
      <c r="C35" s="12"/>
      <c r="D35" s="10"/>
      <c r="E35" s="13"/>
      <c r="F35" s="13"/>
      <c r="G35" s="70"/>
      <c r="H35" s="70"/>
      <c r="I35" s="70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 ht="31.5" customHeight="1">
      <c r="A36" s="71">
        <v>4.0</v>
      </c>
      <c r="B36" s="72"/>
      <c r="C36" s="71"/>
      <c r="D36" s="73"/>
      <c r="E36" s="72"/>
      <c r="F36" s="72"/>
      <c r="G36" s="75"/>
      <c r="H36" s="75"/>
      <c r="I36" s="75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 ht="31.5" customHeight="1">
      <c r="A37" s="12">
        <v>5.0</v>
      </c>
      <c r="B37" s="13"/>
      <c r="C37" s="12"/>
      <c r="D37" s="10"/>
      <c r="E37" s="13"/>
      <c r="F37" s="13"/>
      <c r="G37" s="70"/>
      <c r="H37" s="70"/>
      <c r="I37" s="70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 ht="31.5" customHeight="1">
      <c r="A38" s="71">
        <v>6.0</v>
      </c>
      <c r="B38" s="72"/>
      <c r="C38" s="71"/>
      <c r="D38" s="73"/>
      <c r="E38" s="72"/>
      <c r="F38" s="72"/>
      <c r="G38" s="75"/>
      <c r="H38" s="75"/>
      <c r="I38" s="75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 ht="31.5" customHeight="1">
      <c r="A39" s="12">
        <v>7.0</v>
      </c>
      <c r="B39" s="13"/>
      <c r="C39" s="12"/>
      <c r="D39" s="10"/>
      <c r="E39" s="13"/>
      <c r="F39" s="13"/>
      <c r="G39" s="70"/>
      <c r="H39" s="70"/>
      <c r="I39" s="70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 ht="31.5" customHeight="1">
      <c r="A40" s="71">
        <v>8.0</v>
      </c>
      <c r="B40" s="72"/>
      <c r="C40" s="71"/>
      <c r="D40" s="73"/>
      <c r="E40" s="72"/>
      <c r="F40" s="72"/>
      <c r="G40" s="75"/>
      <c r="H40" s="75"/>
      <c r="I40" s="75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 ht="31.5" customHeight="1">
      <c r="A41" s="76" t="s">
        <v>116</v>
      </c>
      <c r="B41" s="2"/>
      <c r="C41" s="2"/>
      <c r="D41" s="2"/>
      <c r="E41" s="3"/>
      <c r="F41" s="77">
        <f>SUM(F33:F40)</f>
        <v>0</v>
      </c>
      <c r="G41" s="78"/>
      <c r="H41" s="78"/>
      <c r="I41" s="78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 ht="31.5" customHeight="1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 ht="31.5" customHeight="1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 ht="31.5" customHeight="1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 ht="31.5" customHeight="1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 ht="31.5" customHeight="1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 ht="31.5" customHeight="1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 ht="31.5" customHeight="1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 ht="31.5" customHeight="1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 ht="31.5" customHeight="1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 ht="31.5" customHeight="1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 ht="31.5" customHeight="1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 ht="31.5" customHeight="1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 ht="31.5" customHeight="1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 ht="31.5" customHeight="1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 ht="31.5" customHeight="1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 ht="31.5" customHeight="1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 ht="31.5" customHeight="1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 ht="31.5" customHeight="1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 ht="31.5" customHeight="1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 ht="31.5" customHeight="1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 ht="31.5" customHeight="1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 ht="31.5" customHeight="1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 ht="31.5" customHeight="1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 ht="31.5" customHeight="1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 ht="31.5" customHeight="1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 ht="31.5" customHeight="1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 ht="31.5" customHeight="1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 ht="31.5" customHeight="1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 ht="31.5" customHeight="1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 ht="31.5" customHeight="1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 ht="31.5" customHeight="1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 ht="31.5" customHeight="1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 ht="31.5" customHeight="1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 ht="31.5" customHeight="1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 ht="31.5" customHeight="1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 ht="31.5" customHeight="1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 ht="31.5" customHeight="1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 ht="31.5" customHeight="1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 ht="31.5" customHeight="1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 ht="31.5" customHeight="1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 ht="31.5" customHeight="1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 ht="31.5" customHeight="1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 ht="31.5" customHeight="1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 ht="31.5" customHeight="1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 ht="31.5" customHeight="1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 ht="31.5" customHeight="1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 ht="31.5" customHeight="1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 ht="31.5" customHeight="1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 ht="31.5" customHeight="1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 ht="31.5" customHeight="1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 ht="31.5" customHeight="1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 ht="31.5" customHeight="1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 ht="31.5" customHeight="1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 ht="31.5" customHeight="1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 ht="31.5" customHeight="1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 ht="31.5" customHeight="1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 ht="31.5" customHeight="1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 ht="31.5" customHeight="1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 ht="31.5" customHeight="1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 ht="31.5" customHeight="1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 ht="31.5" customHeight="1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 ht="31.5" customHeight="1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 ht="31.5" customHeight="1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 ht="31.5" customHeight="1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 ht="31.5" customHeight="1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 ht="31.5" customHeight="1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 ht="31.5" customHeight="1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 ht="31.5" customHeight="1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 ht="31.5" customHeight="1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 ht="31.5" customHeight="1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 ht="31.5" customHeight="1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 ht="31.5" customHeight="1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 ht="31.5" customHeight="1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 ht="31.5" customHeight="1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 ht="31.5" customHeight="1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 ht="31.5" customHeight="1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 ht="31.5" customHeight="1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 ht="31.5" customHeight="1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 ht="31.5" customHeight="1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 ht="31.5" customHeight="1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 ht="31.5" customHeight="1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 ht="31.5" customHeight="1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 ht="31.5" customHeight="1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 ht="31.5" customHeight="1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 ht="31.5" customHeight="1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 ht="31.5" customHeight="1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 ht="31.5" customHeight="1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 ht="31.5" customHeight="1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 ht="31.5" customHeight="1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 ht="31.5" customHeight="1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 ht="31.5" customHeight="1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 ht="31.5" customHeight="1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 ht="31.5" customHeight="1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 ht="31.5" customHeight="1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 ht="31.5" customHeight="1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 ht="31.5" customHeight="1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 ht="31.5" customHeight="1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 ht="31.5" customHeight="1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 ht="31.5" customHeight="1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 ht="31.5" customHeight="1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 ht="31.5" customHeight="1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 ht="31.5" customHeight="1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 ht="31.5" customHeight="1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 ht="31.5" customHeight="1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 ht="31.5" customHeight="1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 ht="31.5" customHeight="1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 ht="31.5" customHeight="1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 ht="31.5" customHeight="1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 ht="31.5" customHeight="1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 ht="31.5" customHeight="1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 ht="31.5" customHeight="1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 ht="31.5" customHeight="1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 ht="31.5" customHeight="1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 ht="31.5" customHeight="1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 ht="31.5" customHeight="1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 ht="31.5" customHeight="1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 ht="31.5" customHeight="1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 ht="31.5" customHeight="1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 ht="31.5" customHeight="1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 ht="31.5" customHeight="1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 ht="31.5" customHeight="1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 ht="31.5" customHeight="1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 ht="31.5" customHeight="1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 ht="31.5" customHeight="1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 ht="31.5" customHeight="1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 ht="31.5" customHeight="1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 ht="31.5" customHeight="1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 ht="31.5" customHeight="1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 ht="31.5" customHeight="1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 ht="31.5" customHeight="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 ht="31.5" customHeight="1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 ht="31.5" customHeight="1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 ht="31.5" customHeight="1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 ht="31.5" customHeight="1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 ht="31.5" customHeight="1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 ht="31.5" customHeight="1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 ht="31.5" customHeight="1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 ht="31.5" customHeight="1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 ht="31.5" customHeight="1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 ht="31.5" customHeight="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 ht="31.5" customHeight="1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 ht="31.5" customHeight="1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 ht="31.5" customHeight="1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 ht="31.5" customHeight="1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 ht="31.5" customHeight="1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 ht="31.5" customHeight="1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 ht="31.5" customHeight="1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 ht="31.5" customHeight="1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 ht="31.5" customHeight="1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 ht="31.5" customHeight="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 ht="31.5" customHeight="1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 ht="31.5" customHeight="1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 ht="31.5" customHeight="1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 ht="31.5" customHeight="1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 ht="31.5" customHeight="1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 ht="31.5" customHeight="1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 ht="31.5" customHeight="1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 ht="31.5" customHeight="1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 ht="31.5" customHeight="1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 ht="31.5" customHeight="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 ht="31.5" customHeight="1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 ht="31.5" customHeight="1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 ht="31.5" customHeight="1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 ht="31.5" customHeight="1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 ht="31.5" customHeight="1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 ht="31.5" customHeight="1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 ht="31.5" customHeight="1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 ht="31.5" customHeight="1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 ht="31.5" customHeight="1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 ht="31.5" customHeight="1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 ht="31.5" customHeight="1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 ht="31.5" customHeight="1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 ht="31.5" customHeight="1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 ht="31.5" customHeight="1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 ht="31.5" customHeight="1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 ht="31.5" customHeight="1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 ht="31.5" customHeight="1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 ht="31.5" customHeight="1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 ht="31.5" customHeight="1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 ht="31.5" customHeight="1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 ht="31.5" customHeight="1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 ht="31.5" customHeight="1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 ht="31.5" customHeight="1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 ht="31.5" customHeight="1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 ht="31.5" customHeight="1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 ht="31.5" customHeight="1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 ht="31.5" customHeight="1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 ht="31.5" customHeight="1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 ht="31.5" customHeight="1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 ht="31.5" customHeight="1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 ht="31.5" customHeight="1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 ht="31.5" customHeight="1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 ht="31.5" customHeight="1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 ht="31.5" customHeight="1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 ht="31.5" customHeight="1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 ht="31.5" customHeight="1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 ht="31.5" customHeight="1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 ht="31.5" customHeight="1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 ht="31.5" customHeight="1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 ht="31.5" customHeight="1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 ht="31.5" customHeight="1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 ht="31.5" customHeight="1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 ht="31.5" customHeight="1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 ht="31.5" customHeight="1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 ht="31.5" customHeight="1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r="247" ht="31.5" customHeight="1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r="248" ht="31.5" customHeight="1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</row>
    <row r="249" ht="31.5" customHeight="1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 ht="31.5" customHeight="1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</row>
    <row r="251" ht="31.5" customHeight="1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</row>
    <row r="252" ht="31.5" customHeight="1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 ht="31.5" customHeight="1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</row>
    <row r="254" ht="31.5" customHeight="1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</row>
    <row r="255" ht="31.5" customHeight="1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</row>
    <row r="256" ht="31.5" customHeight="1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</row>
    <row r="257" ht="31.5" customHeight="1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</row>
    <row r="258" ht="31.5" customHeight="1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</row>
    <row r="259" ht="31.5" customHeight="1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</row>
    <row r="260" ht="31.5" customHeight="1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</row>
    <row r="261" ht="31.5" customHeight="1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</row>
    <row r="262" ht="31.5" customHeight="1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</row>
    <row r="263" ht="31.5" customHeight="1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</row>
    <row r="264" ht="31.5" customHeight="1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</row>
    <row r="265" ht="31.5" customHeight="1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</row>
    <row r="266" ht="31.5" customHeight="1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</row>
    <row r="267" ht="31.5" customHeight="1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</row>
    <row r="268" ht="31.5" customHeight="1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</row>
    <row r="269" ht="31.5" customHeight="1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</row>
    <row r="270" ht="31.5" customHeight="1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</row>
    <row r="271" ht="31.5" customHeight="1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</row>
    <row r="272" ht="31.5" customHeight="1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</row>
    <row r="273" ht="31.5" customHeight="1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</row>
    <row r="274" ht="31.5" customHeight="1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</row>
    <row r="275" ht="31.5" customHeight="1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</row>
    <row r="276" ht="31.5" customHeight="1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</row>
    <row r="277" ht="31.5" customHeight="1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</row>
    <row r="278" ht="31.5" customHeight="1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</row>
    <row r="279" ht="31.5" customHeight="1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</row>
    <row r="280" ht="31.5" customHeight="1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</row>
    <row r="281" ht="31.5" customHeight="1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</row>
    <row r="282" ht="31.5" customHeight="1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</row>
    <row r="283" ht="31.5" customHeight="1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</row>
    <row r="284" ht="31.5" customHeight="1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</row>
    <row r="285" ht="31.5" customHeight="1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</row>
    <row r="286" ht="31.5" customHeight="1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</row>
    <row r="287" ht="31.5" customHeight="1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</row>
    <row r="288" ht="31.5" customHeight="1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</row>
    <row r="289" ht="31.5" customHeight="1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</row>
    <row r="290" ht="31.5" customHeight="1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</row>
    <row r="291" ht="31.5" customHeight="1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</row>
    <row r="292" ht="31.5" customHeight="1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</row>
    <row r="293" ht="31.5" customHeight="1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</row>
    <row r="294" ht="31.5" customHeight="1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</row>
    <row r="295" ht="31.5" customHeight="1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</row>
    <row r="296" ht="31.5" customHeight="1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</row>
    <row r="297" ht="31.5" customHeight="1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</row>
    <row r="298" ht="31.5" customHeight="1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</row>
    <row r="299" ht="31.5" customHeight="1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</row>
    <row r="300" ht="31.5" customHeight="1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</row>
    <row r="301" ht="31.5" customHeight="1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</row>
    <row r="302" ht="31.5" customHeight="1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</row>
    <row r="303" ht="31.5" customHeight="1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</row>
    <row r="304" ht="31.5" customHeight="1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</row>
    <row r="305" ht="31.5" customHeight="1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</row>
    <row r="306" ht="31.5" customHeight="1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</row>
    <row r="307" ht="31.5" customHeight="1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</row>
    <row r="308" ht="31.5" customHeight="1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</row>
    <row r="309" ht="31.5" customHeight="1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</row>
    <row r="310" ht="31.5" customHeight="1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</row>
    <row r="311" ht="31.5" customHeight="1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</row>
    <row r="312" ht="31.5" customHeight="1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</row>
    <row r="313" ht="31.5" customHeight="1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</row>
    <row r="314" ht="31.5" customHeight="1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</row>
    <row r="315" ht="31.5" customHeight="1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</row>
    <row r="316" ht="31.5" customHeight="1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</row>
    <row r="317" ht="31.5" customHeight="1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</row>
    <row r="318" ht="31.5" customHeight="1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</row>
    <row r="319" ht="31.5" customHeight="1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</row>
    <row r="320" ht="31.5" customHeight="1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</row>
    <row r="321" ht="31.5" customHeight="1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</row>
    <row r="322" ht="31.5" customHeight="1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</row>
    <row r="323" ht="31.5" customHeight="1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</row>
    <row r="324" ht="31.5" customHeight="1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</row>
    <row r="325" ht="31.5" customHeight="1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</row>
    <row r="326" ht="31.5" customHeight="1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</row>
    <row r="327" ht="31.5" customHeight="1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</row>
    <row r="328" ht="31.5" customHeight="1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</row>
    <row r="329" ht="31.5" customHeight="1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</row>
    <row r="330" ht="31.5" customHeight="1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</row>
    <row r="331" ht="31.5" customHeight="1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</row>
    <row r="332" ht="31.5" customHeight="1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</row>
    <row r="333" ht="31.5" customHeight="1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</row>
    <row r="334" ht="31.5" customHeight="1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</row>
    <row r="335" ht="31.5" customHeight="1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</row>
    <row r="336" ht="31.5" customHeight="1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</row>
    <row r="337" ht="31.5" customHeight="1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</row>
    <row r="338" ht="31.5" customHeight="1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</row>
    <row r="339" ht="31.5" customHeight="1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</row>
    <row r="340" ht="31.5" customHeight="1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</row>
    <row r="341" ht="31.5" customHeight="1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</row>
    <row r="342" ht="31.5" customHeight="1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</row>
    <row r="343" ht="31.5" customHeight="1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</row>
    <row r="344" ht="31.5" customHeight="1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</row>
    <row r="345" ht="31.5" customHeight="1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</row>
    <row r="346" ht="31.5" customHeight="1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</row>
    <row r="347" ht="31.5" customHeight="1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</row>
    <row r="348" ht="31.5" customHeight="1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</row>
    <row r="349" ht="31.5" customHeight="1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</row>
    <row r="350" ht="31.5" customHeight="1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</row>
    <row r="351" ht="31.5" customHeight="1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</row>
    <row r="352" ht="31.5" customHeight="1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</row>
    <row r="353" ht="31.5" customHeight="1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</row>
    <row r="354" ht="31.5" customHeight="1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</row>
    <row r="355" ht="31.5" customHeight="1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</row>
    <row r="356" ht="31.5" customHeight="1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</row>
    <row r="357" ht="31.5" customHeight="1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</row>
    <row r="358" ht="31.5" customHeight="1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</row>
    <row r="359" ht="31.5" customHeight="1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</row>
    <row r="360" ht="31.5" customHeight="1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</row>
    <row r="361" ht="31.5" customHeight="1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</row>
    <row r="362" ht="31.5" customHeight="1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</row>
    <row r="363" ht="31.5" customHeight="1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</row>
    <row r="364" ht="31.5" customHeight="1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</row>
    <row r="365" ht="31.5" customHeight="1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</row>
    <row r="366" ht="31.5" customHeight="1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</row>
    <row r="367" ht="31.5" customHeight="1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</row>
    <row r="368" ht="31.5" customHeight="1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</row>
    <row r="369" ht="31.5" customHeight="1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</row>
    <row r="370" ht="31.5" customHeight="1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</row>
    <row r="371" ht="31.5" customHeight="1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</row>
    <row r="372" ht="31.5" customHeight="1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</row>
    <row r="373" ht="31.5" customHeight="1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</row>
    <row r="374" ht="31.5" customHeight="1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</row>
    <row r="375" ht="31.5" customHeight="1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</row>
    <row r="376" ht="31.5" customHeight="1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</row>
    <row r="377" ht="31.5" customHeight="1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</row>
    <row r="378" ht="31.5" customHeight="1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</row>
    <row r="379" ht="31.5" customHeight="1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</row>
    <row r="380" ht="31.5" customHeight="1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</row>
    <row r="381" ht="31.5" customHeight="1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</row>
    <row r="382" ht="31.5" customHeight="1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</row>
    <row r="383" ht="31.5" customHeight="1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</row>
    <row r="384" ht="31.5" customHeight="1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</row>
    <row r="385" ht="31.5" customHeight="1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</row>
    <row r="386" ht="31.5" customHeight="1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</row>
    <row r="387" ht="31.5" customHeight="1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</row>
    <row r="388" ht="31.5" customHeight="1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</row>
    <row r="389" ht="31.5" customHeight="1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</row>
    <row r="390" ht="31.5" customHeight="1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</row>
    <row r="391" ht="31.5" customHeight="1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</row>
    <row r="392" ht="31.5" customHeight="1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</row>
    <row r="393" ht="31.5" customHeight="1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</row>
    <row r="394" ht="31.5" customHeight="1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</row>
    <row r="395" ht="31.5" customHeight="1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</row>
    <row r="396" ht="31.5" customHeight="1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</row>
    <row r="397" ht="31.5" customHeight="1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</row>
    <row r="398" ht="31.5" customHeight="1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</row>
    <row r="399" ht="31.5" customHeight="1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</row>
    <row r="400" ht="31.5" customHeight="1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</row>
    <row r="401" ht="31.5" customHeight="1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</row>
    <row r="402" ht="31.5" customHeight="1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</row>
    <row r="403" ht="31.5" customHeight="1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</row>
    <row r="404" ht="31.5" customHeight="1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</row>
    <row r="405" ht="31.5" customHeight="1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</row>
    <row r="406" ht="31.5" customHeight="1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</row>
    <row r="407" ht="31.5" customHeight="1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</row>
    <row r="408" ht="31.5" customHeight="1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</row>
    <row r="409" ht="31.5" customHeight="1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</row>
    <row r="410" ht="31.5" customHeight="1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</row>
    <row r="411" ht="31.5" customHeight="1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</row>
    <row r="412" ht="31.5" customHeight="1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</row>
    <row r="413" ht="31.5" customHeight="1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</row>
    <row r="414" ht="31.5" customHeight="1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</row>
    <row r="415" ht="31.5" customHeight="1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</row>
    <row r="416" ht="31.5" customHeight="1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</row>
    <row r="417" ht="31.5" customHeight="1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</row>
    <row r="418" ht="31.5" customHeight="1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</row>
    <row r="419" ht="31.5" customHeight="1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</row>
    <row r="420" ht="31.5" customHeight="1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</row>
    <row r="421" ht="31.5" customHeight="1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</row>
    <row r="422" ht="31.5" customHeight="1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</row>
    <row r="423" ht="31.5" customHeight="1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</row>
    <row r="424" ht="31.5" customHeight="1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</row>
    <row r="425" ht="31.5" customHeight="1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</row>
    <row r="426" ht="31.5" customHeight="1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</row>
    <row r="427" ht="31.5" customHeight="1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</row>
    <row r="428" ht="31.5" customHeight="1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</row>
    <row r="429" ht="31.5" customHeight="1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</row>
    <row r="430" ht="31.5" customHeight="1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</row>
    <row r="431" ht="31.5" customHeight="1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</row>
    <row r="432" ht="31.5" customHeight="1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</row>
    <row r="433" ht="31.5" customHeight="1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</row>
    <row r="434" ht="31.5" customHeight="1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</row>
    <row r="435" ht="31.5" customHeight="1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</row>
    <row r="436" ht="31.5" customHeight="1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</row>
    <row r="437" ht="31.5" customHeight="1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</row>
    <row r="438" ht="31.5" customHeight="1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</row>
    <row r="439" ht="31.5" customHeight="1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</row>
    <row r="440" ht="31.5" customHeight="1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</row>
    <row r="441" ht="31.5" customHeight="1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</row>
    <row r="442" ht="31.5" customHeight="1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</row>
    <row r="443" ht="31.5" customHeight="1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</row>
    <row r="444" ht="31.5" customHeight="1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</row>
    <row r="445" ht="31.5" customHeight="1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</row>
    <row r="446" ht="31.5" customHeight="1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</row>
    <row r="447" ht="31.5" customHeight="1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</row>
    <row r="448" ht="31.5" customHeight="1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</row>
    <row r="449" ht="31.5" customHeight="1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</row>
    <row r="450" ht="31.5" customHeight="1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</row>
    <row r="451" ht="31.5" customHeight="1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</row>
    <row r="452" ht="31.5" customHeight="1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</row>
    <row r="453" ht="31.5" customHeight="1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</row>
    <row r="454" ht="31.5" customHeight="1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</row>
    <row r="455" ht="31.5" customHeight="1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</row>
    <row r="456" ht="31.5" customHeight="1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</row>
    <row r="457" ht="31.5" customHeight="1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</row>
    <row r="458" ht="31.5" customHeight="1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</row>
    <row r="459" ht="31.5" customHeight="1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</row>
    <row r="460" ht="31.5" customHeight="1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</row>
    <row r="461" ht="31.5" customHeight="1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</row>
    <row r="462" ht="31.5" customHeight="1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</row>
    <row r="463" ht="31.5" customHeight="1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</row>
    <row r="464" ht="31.5" customHeight="1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</row>
    <row r="465" ht="31.5" customHeight="1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</row>
    <row r="466" ht="31.5" customHeight="1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</row>
    <row r="467" ht="31.5" customHeight="1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</row>
    <row r="468" ht="31.5" customHeight="1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</row>
    <row r="469" ht="31.5" customHeight="1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</row>
    <row r="470" ht="31.5" customHeight="1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</row>
    <row r="471" ht="31.5" customHeight="1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</row>
    <row r="472" ht="31.5" customHeight="1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</row>
    <row r="473" ht="31.5" customHeight="1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</row>
    <row r="474" ht="31.5" customHeight="1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</row>
    <row r="475" ht="31.5" customHeight="1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</row>
    <row r="476" ht="31.5" customHeight="1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</row>
    <row r="477" ht="31.5" customHeight="1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</row>
    <row r="478" ht="31.5" customHeight="1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</row>
    <row r="479" ht="31.5" customHeight="1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</row>
    <row r="480" ht="31.5" customHeight="1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</row>
    <row r="481" ht="31.5" customHeight="1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</row>
    <row r="482" ht="31.5" customHeight="1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</row>
    <row r="483" ht="31.5" customHeight="1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</row>
    <row r="484" ht="31.5" customHeight="1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</row>
    <row r="485" ht="31.5" customHeight="1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</row>
    <row r="486" ht="31.5" customHeight="1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</row>
    <row r="487" ht="31.5" customHeight="1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</row>
    <row r="488" ht="31.5" customHeight="1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</row>
    <row r="489" ht="31.5" customHeight="1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</row>
    <row r="490" ht="31.5" customHeight="1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</row>
    <row r="491" ht="31.5" customHeight="1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</row>
    <row r="492" ht="31.5" customHeight="1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</row>
    <row r="493" ht="31.5" customHeight="1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</row>
    <row r="494" ht="31.5" customHeight="1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</row>
    <row r="495" ht="31.5" customHeight="1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</row>
    <row r="496" ht="31.5" customHeight="1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</row>
    <row r="497" ht="31.5" customHeight="1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</row>
    <row r="498" ht="31.5" customHeight="1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</row>
    <row r="499" ht="31.5" customHeight="1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</row>
    <row r="500" ht="31.5" customHeight="1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</row>
    <row r="501" ht="31.5" customHeight="1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</row>
    <row r="502" ht="31.5" customHeight="1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</row>
    <row r="503" ht="31.5" customHeight="1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</row>
    <row r="504" ht="31.5" customHeight="1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</row>
    <row r="505" ht="31.5" customHeight="1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</row>
    <row r="506" ht="31.5" customHeight="1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</row>
    <row r="507" ht="31.5" customHeight="1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</row>
    <row r="508" ht="31.5" customHeight="1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</row>
    <row r="509" ht="31.5" customHeight="1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</row>
    <row r="510" ht="31.5" customHeight="1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</row>
    <row r="511" ht="31.5" customHeight="1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</row>
    <row r="512" ht="31.5" customHeight="1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</row>
    <row r="513" ht="31.5" customHeight="1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</row>
    <row r="514" ht="31.5" customHeight="1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</row>
    <row r="515" ht="31.5" customHeight="1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</row>
    <row r="516" ht="31.5" customHeight="1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</row>
    <row r="517" ht="31.5" customHeight="1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</row>
    <row r="518" ht="31.5" customHeight="1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</row>
    <row r="519" ht="31.5" customHeight="1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</row>
    <row r="520" ht="31.5" customHeight="1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</row>
    <row r="521" ht="31.5" customHeight="1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</row>
    <row r="522" ht="31.5" customHeight="1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</row>
    <row r="523" ht="31.5" customHeight="1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</row>
    <row r="524" ht="31.5" customHeight="1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</row>
    <row r="525" ht="31.5" customHeight="1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</row>
    <row r="526" ht="31.5" customHeight="1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</row>
    <row r="527" ht="31.5" customHeight="1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</row>
    <row r="528" ht="31.5" customHeight="1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</row>
    <row r="529" ht="31.5" customHeight="1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</row>
    <row r="530" ht="31.5" customHeight="1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</row>
    <row r="531" ht="31.5" customHeight="1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</row>
    <row r="532" ht="31.5" customHeight="1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</row>
    <row r="533" ht="31.5" customHeight="1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</row>
    <row r="534" ht="31.5" customHeight="1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</row>
    <row r="535" ht="31.5" customHeight="1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</row>
    <row r="536" ht="31.5" customHeight="1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</row>
    <row r="537" ht="31.5" customHeight="1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</row>
    <row r="538" ht="31.5" customHeight="1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</row>
    <row r="539" ht="31.5" customHeight="1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</row>
    <row r="540" ht="31.5" customHeight="1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</row>
    <row r="541" ht="31.5" customHeight="1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</row>
    <row r="542" ht="31.5" customHeight="1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</row>
    <row r="543" ht="31.5" customHeight="1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</row>
    <row r="544" ht="31.5" customHeight="1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</row>
    <row r="545" ht="31.5" customHeight="1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</row>
    <row r="546" ht="31.5" customHeight="1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</row>
    <row r="547" ht="31.5" customHeight="1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</row>
    <row r="548" ht="31.5" customHeight="1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</row>
    <row r="549" ht="31.5" customHeight="1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</row>
    <row r="550" ht="31.5" customHeight="1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</row>
    <row r="551" ht="31.5" customHeight="1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</row>
    <row r="552" ht="31.5" customHeight="1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</row>
    <row r="553" ht="31.5" customHeight="1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</row>
    <row r="554" ht="31.5" customHeight="1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</row>
    <row r="555" ht="31.5" customHeight="1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</row>
    <row r="556" ht="31.5" customHeight="1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</row>
    <row r="557" ht="31.5" customHeight="1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</row>
    <row r="558" ht="31.5" customHeight="1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</row>
    <row r="559" ht="31.5" customHeight="1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</row>
    <row r="560" ht="31.5" customHeight="1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</row>
    <row r="561" ht="31.5" customHeight="1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</row>
    <row r="562" ht="31.5" customHeight="1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</row>
    <row r="563" ht="31.5" customHeight="1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</row>
    <row r="564" ht="31.5" customHeight="1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</row>
    <row r="565" ht="31.5" customHeight="1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</row>
    <row r="566" ht="31.5" customHeight="1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</row>
    <row r="567" ht="31.5" customHeight="1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</row>
    <row r="568" ht="31.5" customHeight="1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</row>
    <row r="569" ht="31.5" customHeight="1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</row>
    <row r="570" ht="31.5" customHeight="1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</row>
    <row r="571" ht="31.5" customHeight="1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</row>
    <row r="572" ht="31.5" customHeight="1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</row>
    <row r="573" ht="31.5" customHeight="1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</row>
    <row r="574" ht="31.5" customHeight="1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</row>
    <row r="575" ht="31.5" customHeight="1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</row>
    <row r="576" ht="31.5" customHeight="1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</row>
    <row r="577" ht="31.5" customHeight="1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</row>
    <row r="578" ht="31.5" customHeight="1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</row>
    <row r="579" ht="31.5" customHeight="1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</row>
    <row r="580" ht="31.5" customHeight="1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</row>
    <row r="581" ht="31.5" customHeight="1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</row>
    <row r="582" ht="31.5" customHeight="1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</row>
    <row r="583" ht="31.5" customHeight="1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</row>
    <row r="584" ht="31.5" customHeight="1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</row>
    <row r="585" ht="31.5" customHeight="1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</row>
    <row r="586" ht="31.5" customHeight="1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</row>
    <row r="587" ht="31.5" customHeight="1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</row>
    <row r="588" ht="31.5" customHeight="1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</row>
    <row r="589" ht="31.5" customHeight="1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</row>
    <row r="590" ht="31.5" customHeight="1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</row>
    <row r="591" ht="31.5" customHeight="1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</row>
    <row r="592" ht="31.5" customHeight="1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</row>
    <row r="593" ht="31.5" customHeight="1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</row>
    <row r="594" ht="31.5" customHeight="1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</row>
    <row r="595" ht="31.5" customHeight="1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</row>
    <row r="596" ht="31.5" customHeight="1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</row>
    <row r="597" ht="31.5" customHeight="1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</row>
    <row r="598" ht="31.5" customHeight="1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</row>
    <row r="599" ht="31.5" customHeight="1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</row>
    <row r="600" ht="31.5" customHeight="1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</row>
    <row r="601" ht="31.5" customHeight="1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</row>
    <row r="602" ht="31.5" customHeight="1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</row>
    <row r="603" ht="31.5" customHeight="1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</row>
    <row r="604" ht="31.5" customHeight="1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</row>
    <row r="605" ht="31.5" customHeight="1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</row>
    <row r="606" ht="31.5" customHeight="1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</row>
    <row r="607" ht="31.5" customHeight="1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</row>
    <row r="608" ht="31.5" customHeight="1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</row>
    <row r="609" ht="31.5" customHeight="1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</row>
    <row r="610" ht="31.5" customHeight="1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</row>
    <row r="611" ht="31.5" customHeight="1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</row>
    <row r="612" ht="31.5" customHeight="1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</row>
    <row r="613" ht="31.5" customHeight="1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</row>
    <row r="614" ht="31.5" customHeight="1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</row>
    <row r="615" ht="31.5" customHeight="1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</row>
    <row r="616" ht="31.5" customHeight="1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</row>
    <row r="617" ht="31.5" customHeight="1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</row>
    <row r="618" ht="31.5" customHeight="1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</row>
    <row r="619" ht="31.5" customHeight="1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</row>
    <row r="620" ht="31.5" customHeight="1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</row>
    <row r="621" ht="31.5" customHeight="1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</row>
    <row r="622" ht="31.5" customHeight="1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</row>
    <row r="623" ht="31.5" customHeight="1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</row>
    <row r="624" ht="31.5" customHeight="1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</row>
    <row r="625" ht="31.5" customHeight="1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</row>
    <row r="626" ht="31.5" customHeight="1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</row>
    <row r="627" ht="31.5" customHeight="1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</row>
    <row r="628" ht="31.5" customHeight="1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</row>
    <row r="629" ht="31.5" customHeight="1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</row>
    <row r="630" ht="31.5" customHeight="1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</row>
    <row r="631" ht="31.5" customHeight="1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</row>
    <row r="632" ht="31.5" customHeight="1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</row>
    <row r="633" ht="31.5" customHeight="1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</row>
    <row r="634" ht="31.5" customHeight="1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</row>
    <row r="635" ht="31.5" customHeight="1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</row>
    <row r="636" ht="31.5" customHeight="1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</row>
    <row r="637" ht="31.5" customHeight="1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</row>
    <row r="638" ht="31.5" customHeight="1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</row>
    <row r="639" ht="31.5" customHeight="1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</row>
    <row r="640" ht="31.5" customHeight="1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</row>
    <row r="641" ht="31.5" customHeight="1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</row>
    <row r="642" ht="31.5" customHeight="1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</row>
    <row r="643" ht="31.5" customHeight="1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</row>
    <row r="644" ht="31.5" customHeight="1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</row>
    <row r="645" ht="31.5" customHeight="1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</row>
    <row r="646" ht="31.5" customHeight="1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</row>
    <row r="647" ht="31.5" customHeight="1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</row>
    <row r="648" ht="31.5" customHeight="1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</row>
    <row r="649" ht="31.5" customHeight="1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</row>
    <row r="650" ht="31.5" customHeight="1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</row>
    <row r="651" ht="31.5" customHeight="1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</row>
    <row r="652" ht="31.5" customHeight="1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</row>
    <row r="653" ht="31.5" customHeight="1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</row>
    <row r="654" ht="31.5" customHeight="1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</row>
    <row r="655" ht="31.5" customHeight="1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</row>
    <row r="656" ht="31.5" customHeight="1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</row>
    <row r="657" ht="31.5" customHeight="1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</row>
    <row r="658" ht="31.5" customHeight="1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</row>
    <row r="659" ht="31.5" customHeight="1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</row>
    <row r="660" ht="31.5" customHeight="1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</row>
    <row r="661" ht="31.5" customHeight="1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</row>
    <row r="662" ht="31.5" customHeight="1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</row>
    <row r="663" ht="31.5" customHeight="1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</row>
    <row r="664" ht="31.5" customHeight="1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</row>
    <row r="665" ht="31.5" customHeight="1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</row>
    <row r="666" ht="31.5" customHeight="1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</row>
    <row r="667" ht="31.5" customHeight="1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</row>
    <row r="668" ht="31.5" customHeight="1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</row>
    <row r="669" ht="31.5" customHeight="1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</row>
    <row r="670" ht="31.5" customHeight="1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</row>
    <row r="671" ht="31.5" customHeight="1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</row>
    <row r="672" ht="31.5" customHeight="1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</row>
    <row r="673" ht="31.5" customHeight="1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</row>
    <row r="674" ht="31.5" customHeight="1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</row>
    <row r="675" ht="31.5" customHeight="1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</row>
    <row r="676" ht="31.5" customHeight="1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</row>
    <row r="677" ht="31.5" customHeight="1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</row>
    <row r="678" ht="31.5" customHeight="1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</row>
    <row r="679" ht="31.5" customHeight="1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</row>
    <row r="680" ht="31.5" customHeight="1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</row>
    <row r="681" ht="31.5" customHeight="1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</row>
    <row r="682" ht="31.5" customHeight="1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</row>
    <row r="683" ht="31.5" customHeight="1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</row>
    <row r="684" ht="31.5" customHeight="1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</row>
    <row r="685" ht="31.5" customHeight="1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</row>
    <row r="686" ht="31.5" customHeight="1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</row>
    <row r="687" ht="31.5" customHeight="1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</row>
    <row r="688" ht="31.5" customHeight="1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</row>
    <row r="689" ht="31.5" customHeight="1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</row>
    <row r="690" ht="31.5" customHeight="1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</row>
    <row r="691" ht="31.5" customHeight="1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</row>
    <row r="692" ht="31.5" customHeight="1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</row>
    <row r="693" ht="31.5" customHeight="1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</row>
    <row r="694" ht="31.5" customHeight="1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</row>
    <row r="695" ht="31.5" customHeight="1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</row>
    <row r="696" ht="31.5" customHeight="1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</row>
    <row r="697" ht="31.5" customHeight="1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</row>
    <row r="698" ht="31.5" customHeight="1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</row>
    <row r="699" ht="31.5" customHeight="1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</row>
    <row r="700" ht="31.5" customHeight="1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</row>
    <row r="701" ht="31.5" customHeight="1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</row>
    <row r="702" ht="31.5" customHeight="1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</row>
    <row r="703" ht="31.5" customHeight="1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</row>
    <row r="704" ht="31.5" customHeight="1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</row>
    <row r="705" ht="31.5" customHeight="1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</row>
    <row r="706" ht="31.5" customHeight="1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</row>
    <row r="707" ht="31.5" customHeight="1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</row>
    <row r="708" ht="31.5" customHeight="1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</row>
    <row r="709" ht="31.5" customHeight="1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</row>
    <row r="710" ht="31.5" customHeight="1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</row>
    <row r="711" ht="31.5" customHeight="1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</row>
    <row r="712" ht="31.5" customHeight="1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</row>
    <row r="713" ht="31.5" customHeight="1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</row>
    <row r="714" ht="31.5" customHeight="1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</row>
    <row r="715" ht="31.5" customHeight="1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</row>
    <row r="716" ht="31.5" customHeight="1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</row>
    <row r="717" ht="31.5" customHeight="1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</row>
    <row r="718" ht="31.5" customHeight="1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</row>
    <row r="719" ht="31.5" customHeight="1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</row>
    <row r="720" ht="31.5" customHeight="1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</row>
    <row r="721" ht="31.5" customHeight="1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</row>
    <row r="722" ht="31.5" customHeight="1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</row>
    <row r="723" ht="31.5" customHeight="1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</row>
    <row r="724" ht="31.5" customHeight="1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</row>
    <row r="725" ht="31.5" customHeight="1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</row>
    <row r="726" ht="31.5" customHeight="1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</row>
    <row r="727" ht="31.5" customHeight="1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</row>
    <row r="728" ht="31.5" customHeight="1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</row>
    <row r="729" ht="31.5" customHeight="1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</row>
    <row r="730" ht="31.5" customHeight="1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</row>
    <row r="731" ht="31.5" customHeight="1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</row>
    <row r="732" ht="31.5" customHeight="1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</row>
    <row r="733" ht="31.5" customHeight="1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</row>
    <row r="734" ht="31.5" customHeight="1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</row>
    <row r="735" ht="31.5" customHeight="1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</row>
    <row r="736" ht="31.5" customHeight="1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</row>
    <row r="737" ht="31.5" customHeight="1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</row>
    <row r="738" ht="31.5" customHeight="1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</row>
    <row r="739" ht="31.5" customHeight="1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</row>
    <row r="740" ht="31.5" customHeight="1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</row>
    <row r="741" ht="31.5" customHeight="1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</row>
    <row r="742" ht="31.5" customHeight="1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</row>
    <row r="743" ht="31.5" customHeight="1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</row>
    <row r="744" ht="31.5" customHeight="1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</row>
    <row r="745" ht="31.5" customHeight="1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</row>
    <row r="746" ht="31.5" customHeight="1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</row>
    <row r="747" ht="31.5" customHeight="1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</row>
    <row r="748" ht="31.5" customHeight="1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</row>
    <row r="749" ht="31.5" customHeight="1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</row>
    <row r="750" ht="31.5" customHeight="1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</row>
    <row r="751" ht="31.5" customHeight="1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</row>
    <row r="752" ht="31.5" customHeight="1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</row>
    <row r="753" ht="31.5" customHeight="1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</row>
    <row r="754" ht="31.5" customHeight="1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</row>
    <row r="755" ht="31.5" customHeight="1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</row>
    <row r="756" ht="31.5" customHeight="1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</row>
    <row r="757" ht="31.5" customHeight="1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</row>
    <row r="758" ht="31.5" customHeight="1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</row>
    <row r="759" ht="31.5" customHeight="1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</row>
    <row r="760" ht="31.5" customHeight="1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</row>
    <row r="761" ht="31.5" customHeight="1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</row>
    <row r="762" ht="31.5" customHeight="1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</row>
    <row r="763" ht="31.5" customHeight="1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</row>
    <row r="764" ht="31.5" customHeight="1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</row>
    <row r="765" ht="31.5" customHeight="1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</row>
    <row r="766" ht="31.5" customHeight="1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</row>
    <row r="767" ht="31.5" customHeight="1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</row>
    <row r="768" ht="31.5" customHeight="1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</row>
    <row r="769" ht="31.5" customHeight="1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</row>
    <row r="770" ht="31.5" customHeight="1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</row>
    <row r="771" ht="31.5" customHeight="1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</row>
    <row r="772" ht="31.5" customHeight="1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</row>
    <row r="773" ht="31.5" customHeight="1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</row>
    <row r="774" ht="31.5" customHeight="1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</row>
    <row r="775" ht="31.5" customHeight="1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</row>
    <row r="776" ht="31.5" customHeight="1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</row>
    <row r="777" ht="31.5" customHeight="1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</row>
    <row r="778" ht="31.5" customHeight="1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</row>
    <row r="779" ht="31.5" customHeight="1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</row>
    <row r="780" ht="31.5" customHeight="1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</row>
    <row r="781" ht="31.5" customHeight="1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</row>
    <row r="782" ht="31.5" customHeight="1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</row>
    <row r="783" ht="31.5" customHeight="1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</row>
    <row r="784" ht="31.5" customHeight="1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</row>
    <row r="785" ht="31.5" customHeight="1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</row>
    <row r="786" ht="31.5" customHeight="1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</row>
    <row r="787" ht="31.5" customHeight="1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</row>
    <row r="788" ht="31.5" customHeight="1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</row>
    <row r="789" ht="31.5" customHeight="1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</row>
    <row r="790" ht="31.5" customHeight="1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</row>
    <row r="791" ht="31.5" customHeight="1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</row>
    <row r="792" ht="31.5" customHeight="1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</row>
    <row r="793" ht="31.5" customHeight="1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</row>
    <row r="794" ht="31.5" customHeight="1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</row>
    <row r="795" ht="31.5" customHeight="1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</row>
    <row r="796" ht="31.5" customHeight="1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</row>
    <row r="797" ht="31.5" customHeight="1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</row>
    <row r="798" ht="31.5" customHeight="1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</row>
    <row r="799" ht="31.5" customHeight="1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</row>
    <row r="800" ht="31.5" customHeight="1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</row>
    <row r="801" ht="31.5" customHeight="1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</row>
    <row r="802" ht="31.5" customHeight="1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</row>
    <row r="803" ht="31.5" customHeight="1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</row>
    <row r="804" ht="31.5" customHeight="1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</row>
    <row r="805" ht="31.5" customHeight="1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</row>
    <row r="806" ht="31.5" customHeight="1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</row>
    <row r="807" ht="31.5" customHeight="1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</row>
    <row r="808" ht="31.5" customHeight="1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</row>
    <row r="809" ht="31.5" customHeight="1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</row>
    <row r="810" ht="31.5" customHeight="1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</row>
    <row r="811" ht="31.5" customHeight="1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</row>
    <row r="812" ht="31.5" customHeight="1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</row>
    <row r="813" ht="31.5" customHeight="1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</row>
    <row r="814" ht="31.5" customHeight="1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</row>
    <row r="815" ht="31.5" customHeight="1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</row>
    <row r="816" ht="31.5" customHeight="1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</row>
    <row r="817" ht="31.5" customHeight="1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</row>
    <row r="818" ht="31.5" customHeight="1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</row>
    <row r="819" ht="31.5" customHeight="1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</row>
    <row r="820" ht="31.5" customHeight="1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</row>
    <row r="821" ht="31.5" customHeight="1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</row>
    <row r="822" ht="31.5" customHeight="1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</row>
    <row r="823" ht="31.5" customHeight="1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</row>
    <row r="824" ht="31.5" customHeight="1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</row>
    <row r="825" ht="31.5" customHeight="1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</row>
    <row r="826" ht="31.5" customHeight="1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</row>
    <row r="827" ht="31.5" customHeight="1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</row>
    <row r="828" ht="31.5" customHeight="1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</row>
    <row r="829" ht="31.5" customHeight="1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</row>
    <row r="830" ht="31.5" customHeight="1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</row>
    <row r="831" ht="31.5" customHeight="1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</row>
    <row r="832" ht="31.5" customHeight="1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</row>
    <row r="833" ht="31.5" customHeight="1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</row>
    <row r="834" ht="31.5" customHeight="1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</row>
    <row r="835" ht="31.5" customHeight="1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</row>
    <row r="836" ht="31.5" customHeight="1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</row>
    <row r="837" ht="31.5" customHeight="1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</row>
    <row r="838" ht="31.5" customHeight="1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</row>
    <row r="839" ht="31.5" customHeight="1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</row>
    <row r="840" ht="31.5" customHeight="1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</row>
    <row r="841" ht="31.5" customHeight="1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</row>
    <row r="842" ht="31.5" customHeight="1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</row>
    <row r="843" ht="31.5" customHeight="1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</row>
    <row r="844" ht="31.5" customHeight="1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</row>
    <row r="845" ht="31.5" customHeight="1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</row>
    <row r="846" ht="31.5" customHeight="1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</row>
    <row r="847" ht="31.5" customHeight="1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</row>
    <row r="848" ht="31.5" customHeight="1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</row>
    <row r="849" ht="31.5" customHeight="1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</row>
    <row r="850" ht="31.5" customHeight="1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</row>
    <row r="851" ht="31.5" customHeight="1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</row>
    <row r="852" ht="31.5" customHeight="1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</row>
    <row r="853" ht="31.5" customHeight="1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</row>
    <row r="854" ht="31.5" customHeight="1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</row>
    <row r="855" ht="31.5" customHeight="1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</row>
    <row r="856" ht="31.5" customHeight="1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</row>
    <row r="857" ht="31.5" customHeight="1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</row>
    <row r="858" ht="31.5" customHeight="1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</row>
    <row r="859" ht="31.5" customHeight="1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</row>
    <row r="860" ht="31.5" customHeight="1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</row>
    <row r="861" ht="31.5" customHeight="1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</row>
    <row r="862" ht="31.5" customHeight="1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</row>
    <row r="863" ht="31.5" customHeight="1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</row>
    <row r="864" ht="31.5" customHeight="1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</row>
    <row r="865" ht="31.5" customHeight="1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</row>
    <row r="866" ht="31.5" customHeight="1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</row>
    <row r="867" ht="31.5" customHeight="1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</row>
    <row r="868" ht="31.5" customHeight="1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</row>
    <row r="869" ht="31.5" customHeight="1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</row>
    <row r="870" ht="31.5" customHeight="1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</row>
    <row r="871" ht="31.5" customHeight="1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</row>
    <row r="872" ht="31.5" customHeight="1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</row>
    <row r="873" ht="31.5" customHeight="1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</row>
    <row r="874" ht="31.5" customHeight="1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</row>
    <row r="875" ht="31.5" customHeight="1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</row>
    <row r="876" ht="31.5" customHeight="1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</row>
    <row r="877" ht="31.5" customHeight="1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</row>
    <row r="878" ht="31.5" customHeight="1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</row>
    <row r="879" ht="31.5" customHeight="1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</row>
    <row r="880" ht="31.5" customHeight="1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</row>
    <row r="881" ht="31.5" customHeight="1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</row>
    <row r="882" ht="31.5" customHeight="1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</row>
    <row r="883" ht="31.5" customHeight="1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</row>
    <row r="884" ht="31.5" customHeight="1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</row>
    <row r="885" ht="31.5" customHeight="1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</row>
    <row r="886" ht="31.5" customHeight="1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</row>
    <row r="887" ht="31.5" customHeight="1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</row>
    <row r="888" ht="31.5" customHeight="1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</row>
    <row r="889" ht="31.5" customHeight="1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</row>
    <row r="890" ht="31.5" customHeight="1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</row>
    <row r="891" ht="31.5" customHeight="1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</row>
    <row r="892" ht="31.5" customHeight="1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</row>
    <row r="893" ht="31.5" customHeight="1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</row>
    <row r="894" ht="31.5" customHeight="1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</row>
    <row r="895" ht="31.5" customHeight="1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</row>
    <row r="896" ht="31.5" customHeight="1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</row>
    <row r="897" ht="31.5" customHeight="1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</row>
    <row r="898" ht="31.5" customHeight="1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</row>
    <row r="899" ht="31.5" customHeight="1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</row>
    <row r="900" ht="31.5" customHeight="1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</row>
    <row r="901" ht="31.5" customHeight="1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</row>
    <row r="902" ht="31.5" customHeight="1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</row>
    <row r="903" ht="31.5" customHeight="1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</row>
    <row r="904" ht="31.5" customHeight="1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</row>
    <row r="905" ht="31.5" customHeight="1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</row>
    <row r="906" ht="31.5" customHeight="1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</row>
    <row r="907" ht="31.5" customHeight="1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</row>
    <row r="908" ht="31.5" customHeight="1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</row>
    <row r="909" ht="31.5" customHeight="1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</row>
    <row r="910" ht="31.5" customHeight="1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</row>
    <row r="911" ht="31.5" customHeight="1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</row>
    <row r="912" ht="31.5" customHeight="1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</row>
    <row r="913" ht="31.5" customHeight="1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</row>
    <row r="914" ht="31.5" customHeight="1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</row>
    <row r="915" ht="31.5" customHeight="1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</row>
    <row r="916" ht="31.5" customHeight="1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</row>
    <row r="917" ht="31.5" customHeight="1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</row>
    <row r="918" ht="31.5" customHeight="1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</row>
    <row r="919" ht="31.5" customHeight="1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</row>
    <row r="920" ht="31.5" customHeight="1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</row>
    <row r="921" ht="31.5" customHeight="1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</row>
    <row r="922" ht="31.5" customHeight="1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</row>
    <row r="923" ht="31.5" customHeight="1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</row>
    <row r="924" ht="31.5" customHeight="1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</row>
    <row r="925" ht="31.5" customHeight="1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</row>
    <row r="926" ht="31.5" customHeight="1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</row>
    <row r="927" ht="31.5" customHeight="1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</row>
    <row r="928" ht="31.5" customHeight="1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</row>
    <row r="929" ht="31.5" customHeight="1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</row>
    <row r="930" ht="31.5" customHeight="1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</row>
    <row r="931" ht="31.5" customHeight="1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</row>
    <row r="932" ht="31.5" customHeight="1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</row>
    <row r="933" ht="31.5" customHeight="1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</row>
    <row r="934" ht="31.5" customHeight="1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</row>
    <row r="935" ht="31.5" customHeight="1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</row>
    <row r="936" ht="31.5" customHeight="1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</row>
    <row r="937" ht="31.5" customHeight="1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</row>
    <row r="938" ht="31.5" customHeight="1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</row>
    <row r="939" ht="31.5" customHeight="1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</row>
    <row r="940" ht="31.5" customHeight="1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</row>
    <row r="941" ht="31.5" customHeight="1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</row>
    <row r="942" ht="31.5" customHeight="1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</row>
    <row r="943" ht="31.5" customHeight="1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</row>
    <row r="944" ht="31.5" customHeight="1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</row>
    <row r="945" ht="31.5" customHeight="1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</row>
    <row r="946" ht="31.5" customHeight="1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</row>
    <row r="947" ht="31.5" customHeight="1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</row>
    <row r="948" ht="31.5" customHeight="1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</row>
    <row r="949" ht="31.5" customHeight="1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</row>
    <row r="950" ht="31.5" customHeight="1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</row>
    <row r="951" ht="31.5" customHeight="1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</row>
    <row r="952" ht="31.5" customHeight="1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</row>
    <row r="953" ht="31.5" customHeight="1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</row>
    <row r="954" ht="31.5" customHeight="1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</row>
    <row r="955" ht="31.5" customHeight="1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</row>
    <row r="956" ht="31.5" customHeight="1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</row>
    <row r="957" ht="31.5" customHeight="1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</row>
    <row r="958" ht="31.5" customHeight="1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</row>
    <row r="959" ht="31.5" customHeight="1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</row>
    <row r="960" ht="31.5" customHeight="1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</row>
    <row r="961" ht="31.5" customHeight="1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</row>
    <row r="962" ht="31.5" customHeight="1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</row>
    <row r="963" ht="31.5" customHeight="1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</row>
    <row r="964" ht="31.5" customHeight="1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</row>
    <row r="965" ht="31.5" customHeight="1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</row>
    <row r="966" ht="31.5" customHeight="1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</row>
    <row r="967" ht="31.5" customHeight="1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</row>
    <row r="968" ht="31.5" customHeight="1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</row>
    <row r="969" ht="31.5" customHeight="1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</row>
    <row r="970" ht="31.5" customHeight="1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</row>
    <row r="971" ht="31.5" customHeight="1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</row>
    <row r="972" ht="31.5" customHeight="1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</row>
    <row r="973" ht="31.5" customHeight="1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</row>
    <row r="974" ht="31.5" customHeight="1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</row>
    <row r="975" ht="31.5" customHeight="1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</row>
    <row r="976" ht="31.5" customHeight="1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</row>
    <row r="977" ht="31.5" customHeight="1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</row>
    <row r="978" ht="31.5" customHeight="1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</row>
    <row r="979" ht="31.5" customHeight="1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</row>
    <row r="980" ht="31.5" customHeight="1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</row>
    <row r="981" ht="31.5" customHeight="1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</row>
    <row r="982" ht="31.5" customHeight="1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</row>
    <row r="983" ht="31.5" customHeight="1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</row>
    <row r="984" ht="31.5" customHeight="1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</row>
    <row r="985" ht="31.5" customHeight="1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</row>
    <row r="986" ht="31.5" customHeight="1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</row>
    <row r="987" ht="31.5" customHeight="1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</row>
    <row r="988" ht="31.5" customHeight="1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</row>
    <row r="989" ht="31.5" customHeight="1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</row>
    <row r="990" ht="31.5" customHeight="1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</row>
    <row r="991" ht="31.5" customHeight="1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</row>
    <row r="992" ht="31.5" customHeight="1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</row>
    <row r="993" ht="31.5" customHeight="1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</row>
    <row r="994" ht="31.5" customHeight="1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</row>
    <row r="995" ht="31.5" customHeight="1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</row>
    <row r="996" ht="31.5" customHeight="1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</row>
    <row r="997" ht="31.5" customHeight="1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</row>
    <row r="998" ht="31.5" customHeight="1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</row>
    <row r="999" ht="31.5" customHeight="1">
      <c r="A999" s="4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</row>
    <row r="1000" ht="31.5" customHeight="1">
      <c r="A1000" s="4"/>
      <c r="B1000" s="4"/>
      <c r="C1000" s="4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</row>
  </sheetData>
  <mergeCells count="8">
    <mergeCell ref="A1:I1"/>
    <mergeCell ref="K1:M1"/>
    <mergeCell ref="A18:I18"/>
    <mergeCell ref="K21:M21"/>
    <mergeCell ref="K22:M23"/>
    <mergeCell ref="A31:I31"/>
    <mergeCell ref="G32:I32"/>
    <mergeCell ref="A41:E41"/>
  </mergeCells>
  <conditionalFormatting sqref="E3:E17 G3:G17 I3:I17 E19:E29 G19:G29 I19:I29 E33:E40">
    <cfRule type="cellIs" dxfId="0" priority="1" operator="equal">
      <formula>"Khai Anh"</formula>
    </cfRule>
  </conditionalFormatting>
  <conditionalFormatting sqref="E3:E17 G3:G17 I3:I17 E19:E29 G19:G29 I19:I29 E33:E40">
    <cfRule type="cellIs" dxfId="1" priority="2" operator="equal">
      <formula>"Kim Bàng"</formula>
    </cfRule>
  </conditionalFormatting>
  <conditionalFormatting sqref="E3:E17 G3:G17 I3:I17 E19:E29 G19:G29 I19:I29 E33:E40">
    <cfRule type="cellIs" dxfId="2" priority="3" operator="equal">
      <formula>"Vưu Đức Phát"</formula>
    </cfRule>
  </conditionalFormatting>
  <conditionalFormatting sqref="E3:E17 G3:G17 I3:I17 E19:E29 G19:G29 I19:I29 E33:E40">
    <cfRule type="cellIs" dxfId="3" priority="4" operator="equal">
      <formula>"Phương Trang"</formula>
    </cfRule>
  </conditionalFormatting>
  <conditionalFormatting sqref="E3:E17 G3:G17 I3:I17 E19:E29 G19:G29 I19:I29 E33:E40">
    <cfRule type="cellIs" dxfId="4" priority="5" operator="equal">
      <formula>"Lúa Vàng"</formula>
    </cfRule>
  </conditionalFormatting>
  <conditionalFormatting sqref="E3:E17 G3:G17 I3:I17 E19:E29 G19:G29 I19:I29 E33:E40">
    <cfRule type="cellIs" dxfId="5" priority="6" operator="equal">
      <formula>"Hồng Nga"</formula>
    </cfRule>
  </conditionalFormatting>
  <conditionalFormatting sqref="E3:E17 G3:G17 I3:I17 E19:E29 G19:G29 I19:I29 E33:E40">
    <cfRule type="cellIs" dxfId="6" priority="7" operator="equal">
      <formula>"Thuận An"</formula>
    </cfRule>
  </conditionalFormatting>
  <conditionalFormatting sqref="E3:E17 G3:G17 I3:I17 E19:E29 G19:G29 I19:I29 E33:E40">
    <cfRule type="cellIs" dxfId="7" priority="8" operator="equal">
      <formula>"SIM"</formula>
    </cfRule>
  </conditionalFormatting>
  <conditionalFormatting sqref="E3:E17 G3:G17 I3:I17 E19:E29 G19:G29 I19:I29 E33:E40">
    <cfRule type="cellIs" dxfId="8" priority="9" operator="equal">
      <formula>"THẢO AN"</formula>
    </cfRule>
  </conditionalFormatting>
  <conditionalFormatting sqref="E3:E17 G3:G17 I3:I17 E19:E29 G19:G29 I19:I29 E33:E40">
    <cfRule type="cellIs" dxfId="9" priority="10" operator="equal">
      <formula>"Emivest"</formula>
    </cfRule>
  </conditionalFormatting>
  <conditionalFormatting sqref="E3:E17 G3:G17 I3:I17 E19:E29 G19:G29 I19:I29 E33:E40">
    <cfRule type="cellIs" dxfId="10" priority="11" operator="equal">
      <formula>"LTP"</formula>
    </cfRule>
  </conditionalFormatting>
  <conditionalFormatting sqref="E3:E17 G3:G17 I3:I17 E19:E29 G19:G29 I19:I29 E33:E40">
    <cfRule type="cellIs" dxfId="11" priority="12" operator="equal">
      <formula>"RICO"</formula>
    </cfRule>
  </conditionalFormatting>
  <conditionalFormatting sqref="E3:E17 G3:G17 I3:I17 E19:E29 G19:G29 I19:I29 E33:E40">
    <cfRule type="cellIs" dxfId="12" priority="13" operator="equal">
      <formula>"Nhất Thành"</formula>
    </cfRule>
  </conditionalFormatting>
  <conditionalFormatting sqref="E3:E17 G3:G17 I3:I17 E19:E29 G19:G29 I19:I29 E33:E40">
    <cfRule type="cellIs" dxfId="13" priority="14" operator="equal">
      <formula>"Hoàng Mạnh Thắng"</formula>
    </cfRule>
  </conditionalFormatting>
  <conditionalFormatting sqref="E3:E17 G3:G17 I3:I17 E19:E29 G19:G29 I19:I29 E33:E40">
    <cfRule type="cellIs" dxfId="14" priority="15" operator="equal">
      <formula>"TRANSIN"</formula>
    </cfRule>
  </conditionalFormatting>
  <conditionalFormatting sqref="E3:E17 G3:G17 I3:I17 E19:E29 G19:G29 I19:I29 E33:E40">
    <cfRule type="cellIs" dxfId="15" priority="16" operator="equal">
      <formula>"HDVL"</formula>
    </cfRule>
  </conditionalFormatting>
  <conditionalFormatting sqref="E3:E17 G3:G17 I3:I17 E19:E29 G19:G29 I19:I29 E33:E40">
    <cfRule type="cellIs" dxfId="16" priority="17" operator="equal">
      <formula>"TRỐNG LỊCH"</formula>
    </cfRule>
  </conditionalFormatting>
  <conditionalFormatting sqref="E3:E17 G3:G17 I3:I17 E19:E29 G19:G29 I19:I29 E33:E40">
    <cfRule type="cellIs" dxfId="0" priority="18" operator="equal">
      <formula>"CHUYỂN ĐIỂM"</formula>
    </cfRule>
  </conditionalFormatting>
  <conditionalFormatting sqref="E3:E17 G3:G17 I3:I17 E19:E29 G19:G29 I19:I29 E33:E40">
    <cfRule type="cellIs" dxfId="17" priority="19" operator="equal">
      <formula>"RỚT NHÀ MÁY"</formula>
    </cfRule>
  </conditionalFormatting>
  <conditionalFormatting sqref="E3:E17 G3:G17 I3:I17 E19:E29 G19:G29 I19:I29 E33:E40">
    <cfRule type="cellIs" dxfId="18" priority="20" operator="equal">
      <formula>"TÀI XẾ NGHỈ"</formula>
    </cfRule>
  </conditionalFormatting>
  <dataValidations>
    <dataValidation type="list" allowBlank="1" sqref="E3:E17 G3:G17 I3:I17 E19:E29 G19:G29 I19:I29 E33:E40">
      <formula1>'DANH MỤC'!$F$2:$F$22</formula1>
    </dataValidation>
    <dataValidation type="list" allowBlank="1" sqref="B33:B40">
      <formula1>'DANH MỤC'!$J$2:$J$16</formula1>
    </dataValidation>
    <dataValidation type="list" allowBlank="1" sqref="D3:D17 F3:F17 H3:H17 D19:D29 F19:F29 H19:H29 D33:D40">
      <formula1>'DANH MỤC'!$H$2:$H$9</formula1>
    </dataValidation>
  </dataValidations>
  <printOptions/>
  <pageMargins bottom="0.2" footer="0.0" header="0.0" left="0.2" right="0.2" top="0.2"/>
  <pageSetup orientation="landscape"/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showGridLines="0" workbookViewId="0">
      <pane ySplit="2.0" topLeftCell="A3" activePane="bottomLeft" state="frozen"/>
      <selection activeCell="B4" sqref="B4" pane="bottomLeft"/>
    </sheetView>
  </sheetViews>
  <sheetFormatPr customHeight="1" defaultColWidth="14.43" defaultRowHeight="15.0"/>
  <cols>
    <col customWidth="1" min="1" max="1" width="4.43"/>
    <col customWidth="1" min="2" max="2" width="12.0"/>
    <col customWidth="1" min="3" max="3" width="42.14"/>
    <col customWidth="1" min="4" max="4" width="9.0"/>
    <col customWidth="1" min="5" max="5" width="13.0"/>
    <col customWidth="1" min="6" max="6" width="9.0"/>
    <col customWidth="1" min="7" max="7" width="13.0"/>
    <col customWidth="1" min="8" max="9" width="0.43"/>
    <col customWidth="1" min="10" max="10" width="2.0"/>
    <col customWidth="1" min="11" max="11" width="18.0"/>
    <col customWidth="1" min="12" max="12" width="7.0"/>
    <col customWidth="1" min="13" max="13" width="6.0"/>
    <col customWidth="1" hidden="1" min="14" max="14" width="13.0"/>
    <col customWidth="1" min="15" max="15" width="13.0"/>
    <col customWidth="1" min="16" max="16" width="6.0"/>
    <col customWidth="1" min="17" max="26" width="8.71"/>
  </cols>
  <sheetData>
    <row r="1" ht="36.0" customHeight="1">
      <c r="A1" s="1" t="s">
        <v>260</v>
      </c>
      <c r="B1" s="2"/>
      <c r="C1" s="2"/>
      <c r="D1" s="2"/>
      <c r="E1" s="2"/>
      <c r="F1" s="2"/>
      <c r="G1" s="2"/>
      <c r="H1" s="2"/>
      <c r="I1" s="3"/>
      <c r="J1" s="4"/>
      <c r="K1" s="5" t="s">
        <v>3</v>
      </c>
      <c r="L1" s="2"/>
      <c r="M1" s="3"/>
      <c r="N1" s="4"/>
      <c r="O1" s="6" t="s">
        <v>4</v>
      </c>
      <c r="P1" s="6" t="s">
        <v>5</v>
      </c>
      <c r="Q1" s="104"/>
      <c r="R1" s="4"/>
      <c r="S1" s="4"/>
      <c r="T1" s="4"/>
      <c r="U1" s="4"/>
      <c r="V1" s="4"/>
      <c r="W1" s="4"/>
      <c r="X1" s="4"/>
      <c r="Y1" s="4"/>
      <c r="Z1" s="4"/>
    </row>
    <row r="2" ht="36.0" customHeight="1">
      <c r="A2" s="8" t="s">
        <v>6</v>
      </c>
      <c r="B2" s="8" t="s">
        <v>7</v>
      </c>
      <c r="C2" s="8" t="s">
        <v>8</v>
      </c>
      <c r="D2" s="8" t="s">
        <v>9</v>
      </c>
      <c r="E2" s="8" t="s">
        <v>10</v>
      </c>
      <c r="F2" s="8" t="s">
        <v>11</v>
      </c>
      <c r="G2" s="8" t="s">
        <v>12</v>
      </c>
      <c r="H2" s="8" t="s">
        <v>13</v>
      </c>
      <c r="I2" s="8" t="s">
        <v>14</v>
      </c>
      <c r="J2" s="4"/>
      <c r="K2" s="9" t="s">
        <v>15</v>
      </c>
      <c r="L2" s="9" t="s">
        <v>16</v>
      </c>
      <c r="M2" s="9" t="s">
        <v>17</v>
      </c>
      <c r="N2" s="4"/>
      <c r="O2" s="10" t="s">
        <v>18</v>
      </c>
      <c r="P2" s="10">
        <f>SUM(L3:L18)</f>
        <v>26</v>
      </c>
      <c r="Q2" s="105"/>
      <c r="R2" s="4"/>
      <c r="S2" s="4"/>
      <c r="T2" s="4"/>
      <c r="U2" s="4"/>
      <c r="V2" s="4"/>
      <c r="W2" s="4"/>
      <c r="X2" s="4"/>
      <c r="Y2" s="4"/>
      <c r="Z2" s="4"/>
    </row>
    <row r="3" ht="36.0" customHeight="1">
      <c r="A3" s="12">
        <v>1.0</v>
      </c>
      <c r="B3" s="95" t="s">
        <v>19</v>
      </c>
      <c r="C3" s="24" t="s">
        <v>261</v>
      </c>
      <c r="D3" s="15" t="s">
        <v>38</v>
      </c>
      <c r="E3" s="34" t="s">
        <v>25</v>
      </c>
      <c r="F3" s="14"/>
      <c r="G3" s="13"/>
      <c r="H3" s="14"/>
      <c r="I3" s="13"/>
      <c r="J3" s="4"/>
      <c r="K3" s="16" t="s">
        <v>25</v>
      </c>
      <c r="L3" s="13">
        <f t="shared" ref="L3:L19" si="1">COUNTIF($E$3:$E$17,K3)+COUNTIF($G$3:$G$17,K3)+COUNTIF($I$3:$I$17,K3)+COUNTIF($E$19:$E$29,K3)+COUNTIF($G$19:$G$29,K3)+COUNTIF($I$19:$I$29,K3)</f>
        <v>16</v>
      </c>
      <c r="M3" s="17">
        <f t="shared" ref="M3:M19" si="2">IF($K$22=0,"",L3/$K$22)</f>
        <v>0.6153846154</v>
      </c>
      <c r="N3" s="18">
        <f t="array" ref="N3">IF(SUMPRODUCT(COUNTIF(E3,'DANH MỤC'!$B$2:$B$17))+SUMPRODUCT(COUNTIF(G3,'DANH MỤC'!$B$2:$B$17))+SUMPRODUCT(COUNTIF(I3,'DANH MỤC'!$B$2:$B$17))&gt;=1,1,0)</f>
        <v>1</v>
      </c>
      <c r="O3" s="10" t="s">
        <v>26</v>
      </c>
      <c r="P3" s="10">
        <f>COUNTIF($E$3:$E$17,"TRỐNG LỊCH")+COUNTIF($G$3:$G$17,"TRỐNG LỊCH")+COUNTIF($I$3:$I$17,"TRỐNG LỊCH")+COUNTIF($E$19:$E$29,"TRỐNG LỊCH")+COUNTIF($G$19:$G$29,"TRỐNG LỊCH")+COUNTIF($I$19:$I$29,"TRỐNG LỊCH")</f>
        <v>0</v>
      </c>
      <c r="Q3" s="105"/>
      <c r="R3" s="4"/>
      <c r="S3" s="4"/>
      <c r="T3" s="4"/>
      <c r="U3" s="4"/>
      <c r="V3" s="4"/>
      <c r="W3" s="4"/>
      <c r="X3" s="4"/>
      <c r="Y3" s="4"/>
      <c r="Z3" s="4"/>
    </row>
    <row r="4" ht="36.0" customHeight="1">
      <c r="A4" s="19">
        <v>2.0</v>
      </c>
      <c r="B4" s="95" t="s">
        <v>27</v>
      </c>
      <c r="C4" s="89" t="s">
        <v>262</v>
      </c>
      <c r="D4" s="15" t="s">
        <v>22</v>
      </c>
      <c r="E4" s="48" t="s">
        <v>25</v>
      </c>
      <c r="F4" s="15" t="s">
        <v>33</v>
      </c>
      <c r="G4" s="48" t="s">
        <v>25</v>
      </c>
      <c r="H4" s="14"/>
      <c r="I4" s="20"/>
      <c r="J4" s="4"/>
      <c r="K4" s="22" t="s">
        <v>31</v>
      </c>
      <c r="L4" s="20">
        <f t="shared" si="1"/>
        <v>2</v>
      </c>
      <c r="M4" s="23">
        <f t="shared" si="2"/>
        <v>0.07692307692</v>
      </c>
      <c r="N4" s="18">
        <f t="array" ref="N4">IF(SUMPRODUCT(COUNTIF(E4,'DANH MỤC'!$B$2:$B$17))+SUMPRODUCT(COUNTIF(G4,'DANH MỤC'!$B$2:$B$17))+SUMPRODUCT(COUNTIF(I4,'DANH MỤC'!$B$2:$B$17))&gt;=1,1,0)</f>
        <v>1</v>
      </c>
      <c r="O4" s="10" t="s">
        <v>34</v>
      </c>
      <c r="P4" s="10">
        <f>COUNTIF($E$3:$E$17,"CHUYỂN ĐIỂM")+COUNTIF($G$3:$G$17,"CHUYỂN ĐIỂM")+COUNTIF($I$3:$I$17,"CHUYỂN ĐIỂM")+COUNTIF($E$19:$E$29,"CHUYỂN ĐIỂM")+COUNTIF($G$19:$G$29,"CHUYỂN ĐIỂM")+COUNTIF($I$19:$I$29,"CHUYỂN ĐIỂM")</f>
        <v>1</v>
      </c>
      <c r="Q4" s="105"/>
      <c r="R4" s="4"/>
      <c r="S4" s="4"/>
      <c r="T4" s="4"/>
      <c r="U4" s="4"/>
      <c r="V4" s="4"/>
      <c r="W4" s="4"/>
      <c r="X4" s="4"/>
      <c r="Y4" s="4"/>
      <c r="Z4" s="4"/>
    </row>
    <row r="5" ht="36.0" customHeight="1">
      <c r="A5" s="12">
        <v>3.0</v>
      </c>
      <c r="B5" s="95" t="s">
        <v>35</v>
      </c>
      <c r="C5" s="89" t="s">
        <v>218</v>
      </c>
      <c r="D5" s="15" t="s">
        <v>22</v>
      </c>
      <c r="E5" s="34" t="s">
        <v>25</v>
      </c>
      <c r="F5" s="14"/>
      <c r="G5" s="13"/>
      <c r="H5" s="14"/>
      <c r="I5" s="13"/>
      <c r="J5" s="4"/>
      <c r="K5" s="16" t="s">
        <v>39</v>
      </c>
      <c r="L5" s="13">
        <f t="shared" si="1"/>
        <v>0</v>
      </c>
      <c r="M5" s="17">
        <f t="shared" si="2"/>
        <v>0</v>
      </c>
      <c r="N5" s="18">
        <f t="array" ref="N5">IF(SUMPRODUCT(COUNTIF(E5,'DANH MỤC'!$B$2:$B$17))+SUMPRODUCT(COUNTIF(G5,'DANH MỤC'!$B$2:$B$17))+SUMPRODUCT(COUNTIF(I5,'DANH MỤC'!$B$2:$B$17))&gt;=1,1,0)</f>
        <v>1</v>
      </c>
      <c r="O5" s="10" t="s">
        <v>40</v>
      </c>
      <c r="P5" s="10">
        <f>COUNTIF($E$3:$E$17,"RỚT NHÀ MÁY")+COUNTIF($G$3:$G$17,"RỚT NHÀ MÁY")+COUNTIF($I$3:$I$17,"RỚT NHÀ MÁY")+COUNTIF($E$19:$E$29,"RỚT NHÀ MÁY")+COUNTIF($G$19:$G$29,"RỚT NHÀ MÁY")+COUNTIF($I$19:$I$29,"RỚT NHÀ MÁY")</f>
        <v>1</v>
      </c>
      <c r="Q5" s="105"/>
      <c r="R5" s="4"/>
      <c r="S5" s="4"/>
      <c r="T5" s="4"/>
      <c r="U5" s="4"/>
      <c r="V5" s="4"/>
      <c r="W5" s="4"/>
      <c r="X5" s="4"/>
      <c r="Y5" s="4"/>
      <c r="Z5" s="4"/>
    </row>
    <row r="6" ht="36.0" customHeight="1">
      <c r="A6" s="19">
        <v>4.0</v>
      </c>
      <c r="B6" s="20" t="s">
        <v>41</v>
      </c>
      <c r="C6" s="19"/>
      <c r="D6" s="14"/>
      <c r="E6" s="48" t="s">
        <v>43</v>
      </c>
      <c r="F6" s="14"/>
      <c r="G6" s="20"/>
      <c r="H6" s="14"/>
      <c r="I6" s="20"/>
      <c r="J6" s="4"/>
      <c r="K6" s="22" t="s">
        <v>42</v>
      </c>
      <c r="L6" s="20">
        <f t="shared" si="1"/>
        <v>2</v>
      </c>
      <c r="M6" s="23">
        <f t="shared" si="2"/>
        <v>0.07692307692</v>
      </c>
      <c r="N6" s="18">
        <f t="array" ref="N6">IF(SUMPRODUCT(COUNTIF(E6,'DANH MỤC'!$B$2:$B$17))+SUMPRODUCT(COUNTIF(G6,'DANH MỤC'!$B$2:$B$17))+SUMPRODUCT(COUNTIF(I6,'DANH MỤC'!$B$2:$B$17))&gt;=1,1,0)</f>
        <v>0</v>
      </c>
      <c r="O6" s="10" t="s">
        <v>43</v>
      </c>
      <c r="P6" s="10">
        <f>COUNTIF($E$3:$E$17,"TÀI XẾ NGHỈ")+COUNTIF($G$3:$G$17,"TÀI XẾ NGHỈ")+COUNTIF($I$3:$I$17,"TÀI XẾ NGHỈ")+COUNTIF($E$19:$E$29,"TÀI XẾ NGHỈ")+COUNTIF($G$19:$G$29,"TÀI XẾ NGHỈ")+COUNTIF($I$19:$I$29,"TÀI XẾ NGHỈ")</f>
        <v>1</v>
      </c>
      <c r="Q6" s="105"/>
      <c r="R6" s="4"/>
      <c r="S6" s="4"/>
      <c r="T6" s="4"/>
      <c r="U6" s="4"/>
      <c r="V6" s="4"/>
      <c r="W6" s="4"/>
      <c r="X6" s="4"/>
      <c r="Y6" s="4"/>
      <c r="Z6" s="4"/>
    </row>
    <row r="7" ht="36.0" customHeight="1">
      <c r="A7" s="12">
        <v>5.0</v>
      </c>
      <c r="B7" s="95" t="s">
        <v>44</v>
      </c>
      <c r="C7" s="21" t="s">
        <v>251</v>
      </c>
      <c r="D7" s="15" t="s">
        <v>33</v>
      </c>
      <c r="E7" s="48" t="s">
        <v>25</v>
      </c>
      <c r="F7" s="15" t="s">
        <v>46</v>
      </c>
      <c r="G7" s="48" t="s">
        <v>47</v>
      </c>
      <c r="H7" s="14"/>
      <c r="I7" s="13"/>
      <c r="J7" s="4"/>
      <c r="K7" s="16" t="s">
        <v>23</v>
      </c>
      <c r="L7" s="13">
        <f t="shared" si="1"/>
        <v>1</v>
      </c>
      <c r="M7" s="17">
        <f t="shared" si="2"/>
        <v>0.03846153846</v>
      </c>
      <c r="N7" s="18">
        <f t="array" ref="N7">IF(SUMPRODUCT(COUNTIF(E7,'DANH MỤC'!$B$2:$B$17))+SUMPRODUCT(COUNTIF(G7,'DANH MỤC'!$B$2:$B$17))+SUMPRODUCT(COUNTIF(I7,'DANH MỤC'!$B$2:$B$17))&gt;=1,1,0)</f>
        <v>1</v>
      </c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 ht="36.0" customHeight="1">
      <c r="A8" s="19">
        <v>6.0</v>
      </c>
      <c r="B8" s="95" t="s">
        <v>48</v>
      </c>
      <c r="C8" s="24" t="s">
        <v>178</v>
      </c>
      <c r="D8" s="15" t="s">
        <v>22</v>
      </c>
      <c r="E8" s="34" t="s">
        <v>25</v>
      </c>
      <c r="F8" s="14"/>
      <c r="G8" s="20"/>
      <c r="H8" s="14"/>
      <c r="I8" s="20"/>
      <c r="J8" s="4"/>
      <c r="K8" s="22" t="s">
        <v>51</v>
      </c>
      <c r="L8" s="20">
        <f t="shared" si="1"/>
        <v>0</v>
      </c>
      <c r="M8" s="23">
        <f t="shared" si="2"/>
        <v>0</v>
      </c>
      <c r="N8" s="18">
        <f t="array" ref="N8">IF(SUMPRODUCT(COUNTIF(E8,'DANH MỤC'!$B$2:$B$17))+SUMPRODUCT(COUNTIF(G8,'DANH MỤC'!$B$2:$B$17))+SUMPRODUCT(COUNTIF(I8,'DANH MỤC'!$B$2:$B$17))&gt;=1,1,0)</f>
        <v>1</v>
      </c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 ht="36.0" customHeight="1">
      <c r="A9" s="12">
        <v>7.0</v>
      </c>
      <c r="B9" s="95" t="s">
        <v>68</v>
      </c>
      <c r="C9" s="24" t="s">
        <v>258</v>
      </c>
      <c r="D9" s="15" t="s">
        <v>22</v>
      </c>
      <c r="E9" s="34" t="s">
        <v>62</v>
      </c>
      <c r="F9" s="14"/>
      <c r="G9" s="13"/>
      <c r="H9" s="14"/>
      <c r="I9" s="13"/>
      <c r="J9" s="4"/>
      <c r="K9" s="16" t="s">
        <v>47</v>
      </c>
      <c r="L9" s="13">
        <f t="shared" si="1"/>
        <v>1</v>
      </c>
      <c r="M9" s="17">
        <f t="shared" si="2"/>
        <v>0.03846153846</v>
      </c>
      <c r="N9" s="18">
        <f t="array" ref="N9">IF(SUMPRODUCT(COUNTIF(E9,'DANH MỤC'!$B$2:$B$17))+SUMPRODUCT(COUNTIF(G9,'DANH MỤC'!$B$2:$B$17))+SUMPRODUCT(COUNTIF(I9,'DANH MỤC'!$B$2:$B$17))&gt;=1,1,0)</f>
        <v>1</v>
      </c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 ht="36.0" customHeight="1">
      <c r="A10" s="19">
        <v>8.0</v>
      </c>
      <c r="B10" s="95" t="s">
        <v>70</v>
      </c>
      <c r="C10" s="24" t="s">
        <v>178</v>
      </c>
      <c r="D10" s="15" t="s">
        <v>22</v>
      </c>
      <c r="E10" s="34" t="s">
        <v>25</v>
      </c>
      <c r="F10" s="14"/>
      <c r="G10" s="20"/>
      <c r="H10" s="14"/>
      <c r="I10" s="20"/>
      <c r="J10" s="4"/>
      <c r="K10" s="22" t="s">
        <v>58</v>
      </c>
      <c r="L10" s="20">
        <f t="shared" si="1"/>
        <v>0</v>
      </c>
      <c r="M10" s="23">
        <f t="shared" si="2"/>
        <v>0</v>
      </c>
      <c r="N10" s="18">
        <f t="array" ref="N10">IF(SUMPRODUCT(COUNTIF(E10,'DANH MỤC'!$B$2:$B$17))+SUMPRODUCT(COUNTIF(G10,'DANH MỤC'!$B$2:$B$17))+SUMPRODUCT(COUNTIF(I10,'DANH MỤC'!$B$2:$B$17))&gt;=1,1,0)</f>
        <v>1</v>
      </c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 ht="36.0" customHeight="1">
      <c r="A11" s="12">
        <v>9.0</v>
      </c>
      <c r="B11" s="95" t="s">
        <v>71</v>
      </c>
      <c r="C11" s="89" t="s">
        <v>218</v>
      </c>
      <c r="D11" s="15" t="s">
        <v>22</v>
      </c>
      <c r="E11" s="34" t="s">
        <v>25</v>
      </c>
      <c r="F11" s="14"/>
      <c r="G11" s="13"/>
      <c r="H11" s="14"/>
      <c r="I11" s="13"/>
      <c r="J11" s="4"/>
      <c r="K11" s="16" t="s">
        <v>59</v>
      </c>
      <c r="L11" s="13">
        <f t="shared" si="1"/>
        <v>0</v>
      </c>
      <c r="M11" s="17">
        <f t="shared" si="2"/>
        <v>0</v>
      </c>
      <c r="N11" s="18">
        <f t="array" ref="N11">IF(SUMPRODUCT(COUNTIF(E11,'DANH MỤC'!$B$2:$B$17))+SUMPRODUCT(COUNTIF(G11,'DANH MỤC'!$B$2:$B$17))+SUMPRODUCT(COUNTIF(I11,'DANH MỤC'!$B$2:$B$17))&gt;=1,1,0)</f>
        <v>1</v>
      </c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 ht="36.0" customHeight="1">
      <c r="A12" s="19">
        <v>10.0</v>
      </c>
      <c r="B12" s="20" t="s">
        <v>74</v>
      </c>
      <c r="C12" s="89" t="s">
        <v>263</v>
      </c>
      <c r="D12" s="15"/>
      <c r="E12" s="48" t="s">
        <v>34</v>
      </c>
      <c r="F12" s="14"/>
      <c r="G12" s="20"/>
      <c r="H12" s="14"/>
      <c r="I12" s="20"/>
      <c r="J12" s="4"/>
      <c r="K12" s="22" t="s">
        <v>60</v>
      </c>
      <c r="L12" s="20">
        <f t="shared" si="1"/>
        <v>3</v>
      </c>
      <c r="M12" s="23">
        <f t="shared" si="2"/>
        <v>0.1153846154</v>
      </c>
      <c r="N12" s="18">
        <f t="array" ref="N12">IF(SUMPRODUCT(COUNTIF(E12,'DANH MỤC'!$B$2:$B$17))+SUMPRODUCT(COUNTIF(G12,'DANH MỤC'!$B$2:$B$17))+SUMPRODUCT(COUNTIF(I12,'DANH MỤC'!$B$2:$B$17))&gt;=1,1,0)</f>
        <v>0</v>
      </c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 ht="36.0" customHeight="1">
      <c r="A13" s="12">
        <v>11.0</v>
      </c>
      <c r="B13" s="95" t="s">
        <v>76</v>
      </c>
      <c r="C13" s="24" t="s">
        <v>180</v>
      </c>
      <c r="D13" s="15" t="s">
        <v>22</v>
      </c>
      <c r="E13" s="34" t="s">
        <v>25</v>
      </c>
      <c r="F13" s="14"/>
      <c r="G13" s="13"/>
      <c r="H13" s="14"/>
      <c r="I13" s="13"/>
      <c r="J13" s="4"/>
      <c r="K13" s="16" t="s">
        <v>61</v>
      </c>
      <c r="L13" s="13">
        <f t="shared" si="1"/>
        <v>0</v>
      </c>
      <c r="M13" s="17">
        <f t="shared" si="2"/>
        <v>0</v>
      </c>
      <c r="N13" s="18">
        <f t="array" ref="N13">IF(SUMPRODUCT(COUNTIF(E13,'DANH MỤC'!$B$2:$B$17))+SUMPRODUCT(COUNTIF(G13,'DANH MỤC'!$B$2:$B$17))+SUMPRODUCT(COUNTIF(I13,'DANH MỤC'!$B$2:$B$17))&gt;=1,1,0)</f>
        <v>1</v>
      </c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 ht="36.0" customHeight="1">
      <c r="A14" s="19">
        <v>12.0</v>
      </c>
      <c r="B14" s="95" t="s">
        <v>78</v>
      </c>
      <c r="C14" s="24" t="s">
        <v>20</v>
      </c>
      <c r="D14" s="15" t="s">
        <v>193</v>
      </c>
      <c r="E14" s="34" t="s">
        <v>23</v>
      </c>
      <c r="F14" s="14"/>
      <c r="G14" s="20"/>
      <c r="H14" s="14"/>
      <c r="I14" s="20"/>
      <c r="J14" s="4"/>
      <c r="K14" s="22" t="s">
        <v>62</v>
      </c>
      <c r="L14" s="20">
        <f t="shared" si="1"/>
        <v>1</v>
      </c>
      <c r="M14" s="23">
        <f t="shared" si="2"/>
        <v>0.03846153846</v>
      </c>
      <c r="N14" s="18">
        <f t="array" ref="N14">IF(SUMPRODUCT(COUNTIF(E14,'DANH MỤC'!$B$2:$B$17))+SUMPRODUCT(COUNTIF(G14,'DANH MỤC'!$B$2:$B$17))+SUMPRODUCT(COUNTIF(I14,'DANH MỤC'!$B$2:$B$17))&gt;=1,1,0)</f>
        <v>1</v>
      </c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 ht="36.0" customHeight="1">
      <c r="A15" s="12">
        <v>13.0</v>
      </c>
      <c r="B15" s="95" t="s">
        <v>80</v>
      </c>
      <c r="C15" s="24" t="s">
        <v>218</v>
      </c>
      <c r="D15" s="15" t="s">
        <v>22</v>
      </c>
      <c r="E15" s="34" t="s">
        <v>25</v>
      </c>
      <c r="F15" s="14"/>
      <c r="G15" s="13"/>
      <c r="H15" s="14"/>
      <c r="I15" s="13"/>
      <c r="J15" s="4"/>
      <c r="K15" s="16" t="s">
        <v>63</v>
      </c>
      <c r="L15" s="13">
        <f t="shared" si="1"/>
        <v>0</v>
      </c>
      <c r="M15" s="17">
        <f t="shared" si="2"/>
        <v>0</v>
      </c>
      <c r="N15" s="18">
        <f t="array" ref="N15">IF(SUMPRODUCT(COUNTIF(E15,'DANH MỤC'!$B$2:$B$17))+SUMPRODUCT(COUNTIF(G15,'DANH MỤC'!$B$2:$B$17))+SUMPRODUCT(COUNTIF(I15,'DANH MỤC'!$B$2:$B$17))&gt;=1,1,0)</f>
        <v>1</v>
      </c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 ht="36.0" customHeight="1">
      <c r="A16" s="19">
        <v>14.0</v>
      </c>
      <c r="B16" s="95" t="s">
        <v>83</v>
      </c>
      <c r="C16" s="24" t="s">
        <v>211</v>
      </c>
      <c r="D16" s="15" t="s">
        <v>38</v>
      </c>
      <c r="E16" s="34" t="s">
        <v>42</v>
      </c>
      <c r="F16" s="14"/>
      <c r="G16" s="20"/>
      <c r="H16" s="14"/>
      <c r="I16" s="20"/>
      <c r="J16" s="4"/>
      <c r="K16" s="22" t="s">
        <v>30</v>
      </c>
      <c r="L16" s="20">
        <f t="shared" si="1"/>
        <v>0</v>
      </c>
      <c r="M16" s="23">
        <f t="shared" si="2"/>
        <v>0</v>
      </c>
      <c r="N16" s="18">
        <f t="array" ref="N16">IF(SUMPRODUCT(COUNTIF(E16,'DANH MỤC'!$B$2:$B$17))+SUMPRODUCT(COUNTIF(G16,'DANH MỤC'!$B$2:$B$17))+SUMPRODUCT(COUNTIF(I16,'DANH MỤC'!$B$2:$B$17))&gt;=1,1,0)</f>
        <v>1</v>
      </c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 ht="36.0" customHeight="1">
      <c r="A17" s="12">
        <v>15.0</v>
      </c>
      <c r="B17" s="95" t="s">
        <v>85</v>
      </c>
      <c r="C17" s="24" t="s">
        <v>211</v>
      </c>
      <c r="D17" s="15" t="s">
        <v>38</v>
      </c>
      <c r="E17" s="34" t="s">
        <v>42</v>
      </c>
      <c r="F17" s="14"/>
      <c r="G17" s="13"/>
      <c r="H17" s="14"/>
      <c r="I17" s="13"/>
      <c r="J17" s="4"/>
      <c r="K17" s="16" t="s">
        <v>64</v>
      </c>
      <c r="L17" s="13">
        <f t="shared" si="1"/>
        <v>0</v>
      </c>
      <c r="M17" s="17">
        <f t="shared" si="2"/>
        <v>0</v>
      </c>
      <c r="N17" s="18">
        <f t="array" ref="N17">IF(SUMPRODUCT(COUNTIF(E17,'DANH MỤC'!$B$2:$B$17))+SUMPRODUCT(COUNTIF(G17,'DANH MỤC'!$B$2:$B$17))+SUMPRODUCT(COUNTIF(I17,'DANH MỤC'!$B$2:$B$17))&gt;=1,1,0)</f>
        <v>1</v>
      </c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 ht="36.0" customHeight="1">
      <c r="A18" s="47" t="s">
        <v>264</v>
      </c>
      <c r="B18" s="2"/>
      <c r="C18" s="2"/>
      <c r="D18" s="2"/>
      <c r="E18" s="2"/>
      <c r="F18" s="2"/>
      <c r="G18" s="2"/>
      <c r="H18" s="2"/>
      <c r="I18" s="3"/>
      <c r="J18" s="4"/>
      <c r="K18" s="22" t="s">
        <v>24</v>
      </c>
      <c r="L18" s="20">
        <f t="shared" si="1"/>
        <v>0</v>
      </c>
      <c r="M18" s="23">
        <f t="shared" si="2"/>
        <v>0</v>
      </c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 ht="36.0" customHeight="1">
      <c r="A19" s="12">
        <v>1.0</v>
      </c>
      <c r="B19" s="95" t="s">
        <v>87</v>
      </c>
      <c r="C19" s="24" t="s">
        <v>265</v>
      </c>
      <c r="D19" s="15" t="s">
        <v>33</v>
      </c>
      <c r="E19" s="48" t="s">
        <v>31</v>
      </c>
      <c r="F19" s="14"/>
      <c r="G19" s="13"/>
      <c r="H19" s="14"/>
      <c r="I19" s="13"/>
      <c r="J19" s="4"/>
      <c r="K19" s="16" t="s">
        <v>89</v>
      </c>
      <c r="L19" s="13">
        <f t="shared" si="1"/>
        <v>0</v>
      </c>
      <c r="M19" s="17">
        <f t="shared" si="2"/>
        <v>0</v>
      </c>
      <c r="N19" s="18">
        <f t="array" ref="N19">IF(SUMPRODUCT(COUNTIF(E19,'DANH MỤC'!$B$2:$B$17))+SUMPRODUCT(COUNTIF(G19,'DANH MỤC'!$B$2:$B$17))+SUMPRODUCT(COUNTIF(I19,'DANH MỤC'!$B$2:$B$17))&gt;=1,1,0)</f>
        <v>1</v>
      </c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 ht="36.0" customHeight="1">
      <c r="A20" s="19">
        <v>2.0</v>
      </c>
      <c r="B20" s="20" t="s">
        <v>94</v>
      </c>
      <c r="C20" s="89" t="s">
        <v>223</v>
      </c>
      <c r="D20" s="15" t="s">
        <v>22</v>
      </c>
      <c r="E20" s="34" t="s">
        <v>60</v>
      </c>
      <c r="F20" s="14"/>
      <c r="G20" s="20"/>
      <c r="H20" s="14"/>
      <c r="I20" s="20"/>
      <c r="J20" s="4"/>
      <c r="K20" s="4"/>
      <c r="L20" s="4"/>
      <c r="M20" s="4"/>
      <c r="N20" s="18">
        <f t="array" ref="N20">IF(SUMPRODUCT(COUNTIF(E20,'DANH MỤC'!$B$2:$B$17))+SUMPRODUCT(COUNTIF(G20,'DANH MỤC'!$B$2:$B$17))+SUMPRODUCT(COUNTIF(I20,'DANH MỤC'!$B$2:$B$17))&gt;=1,1,0)</f>
        <v>1</v>
      </c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 ht="36.0" customHeight="1">
      <c r="A21" s="12">
        <v>3.0</v>
      </c>
      <c r="B21" s="13" t="s">
        <v>95</v>
      </c>
      <c r="C21" s="21" t="s">
        <v>266</v>
      </c>
      <c r="D21" s="15" t="s">
        <v>46</v>
      </c>
      <c r="E21" s="48" t="s">
        <v>25</v>
      </c>
      <c r="F21" s="14"/>
      <c r="G21" s="13"/>
      <c r="H21" s="14"/>
      <c r="I21" s="13"/>
      <c r="J21" s="4"/>
      <c r="K21" s="49" t="s">
        <v>96</v>
      </c>
      <c r="L21" s="2"/>
      <c r="M21" s="26"/>
      <c r="N21" s="18">
        <f t="array" ref="N21">IF(SUMPRODUCT(COUNTIF(E21,'DANH MỤC'!$B$2:$B$17))+SUMPRODUCT(COUNTIF(G21,'DANH MỤC'!$B$2:$B$17))+SUMPRODUCT(COUNTIF(I21,'DANH MỤC'!$B$2:$B$17))&gt;=1,1,0)</f>
        <v>1</v>
      </c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 ht="36.0" customHeight="1">
      <c r="A22" s="19">
        <v>4.0</v>
      </c>
      <c r="B22" s="95" t="s">
        <v>97</v>
      </c>
      <c r="C22" s="24" t="s">
        <v>267</v>
      </c>
      <c r="D22" s="15" t="s">
        <v>125</v>
      </c>
      <c r="E22" s="48" t="s">
        <v>25</v>
      </c>
      <c r="F22" s="14"/>
      <c r="G22" s="20"/>
      <c r="H22" s="14"/>
      <c r="I22" s="20"/>
      <c r="J22" s="4"/>
      <c r="K22" s="50">
        <f>SUM(L3:L18)</f>
        <v>26</v>
      </c>
      <c r="L22" s="51"/>
      <c r="M22" s="52"/>
      <c r="N22" s="18">
        <f t="array" ref="N22">IF(SUMPRODUCT(COUNTIF(E22,'DANH MỤC'!$B$2:$B$17))+SUMPRODUCT(COUNTIF(G22,'DANH MỤC'!$B$2:$B$17))+SUMPRODUCT(COUNTIF(I22,'DANH MỤC'!$B$2:$B$17))&gt;=1,1,0)</f>
        <v>1</v>
      </c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 ht="36.0" customHeight="1">
      <c r="A23" s="12">
        <v>5.0</v>
      </c>
      <c r="B23" s="95" t="s">
        <v>98</v>
      </c>
      <c r="C23" s="21" t="s">
        <v>268</v>
      </c>
      <c r="D23" s="15" t="s">
        <v>46</v>
      </c>
      <c r="E23" s="48" t="s">
        <v>31</v>
      </c>
      <c r="F23" s="14"/>
      <c r="G23" s="13"/>
      <c r="H23" s="14"/>
      <c r="I23" s="13"/>
      <c r="J23" s="4"/>
      <c r="K23" s="53"/>
      <c r="L23" s="54"/>
      <c r="M23" s="55"/>
      <c r="N23" s="18">
        <f t="array" ref="N23">IF(SUMPRODUCT(COUNTIF(E23,'DANH MỤC'!$B$2:$B$17))+SUMPRODUCT(COUNTIF(G23,'DANH MỤC'!$B$2:$B$17))+SUMPRODUCT(COUNTIF(I23,'DANH MỤC'!$B$2:$B$17))&gt;=1,1,0)</f>
        <v>1</v>
      </c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 ht="36.0" customHeight="1">
      <c r="A24" s="19">
        <v>6.0</v>
      </c>
      <c r="B24" s="95" t="s">
        <v>101</v>
      </c>
      <c r="C24" s="24" t="s">
        <v>269</v>
      </c>
      <c r="D24" s="15" t="s">
        <v>22</v>
      </c>
      <c r="E24" s="34" t="s">
        <v>60</v>
      </c>
      <c r="F24" s="15" t="s">
        <v>38</v>
      </c>
      <c r="G24" s="34" t="s">
        <v>25</v>
      </c>
      <c r="H24" s="14"/>
      <c r="I24" s="20"/>
      <c r="J24" s="4"/>
      <c r="K24" s="9" t="s">
        <v>102</v>
      </c>
      <c r="L24" s="9" t="s">
        <v>103</v>
      </c>
      <c r="M24" s="56" t="s">
        <v>17</v>
      </c>
      <c r="N24" s="18">
        <f t="array" ref="N24">IF(SUMPRODUCT(COUNTIF(E24,'DANH MỤC'!$B$2:$B$17))+SUMPRODUCT(COUNTIF(G24,'DANH MỤC'!$B$2:$B$17))+SUMPRODUCT(COUNTIF(I24,'DANH MỤC'!$B$2:$B$17))&gt;=1,1,0)</f>
        <v>1</v>
      </c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 ht="36.0" customHeight="1">
      <c r="A25" s="12">
        <v>7.0</v>
      </c>
      <c r="B25" s="13" t="s">
        <v>105</v>
      </c>
      <c r="C25" s="89"/>
      <c r="D25" s="15"/>
      <c r="E25" s="34" t="s">
        <v>40</v>
      </c>
      <c r="F25" s="14"/>
      <c r="G25" s="13"/>
      <c r="H25" s="14"/>
      <c r="I25" s="13"/>
      <c r="J25" s="4"/>
      <c r="K25" s="57" t="s">
        <v>26</v>
      </c>
      <c r="L25" s="13">
        <f t="shared" ref="L25:L28" si="3">COUNTIF($E$3:$E$17,K25)+COUNTIF($G$3:$G$17,K25)+COUNTIF($I$3:$I$17,K25)+COUNTIF($E$19:$E$29,K25)+COUNTIF($G$19:$G$29,K25)+COUNTIF($I$19:$I$29,K25)</f>
        <v>0</v>
      </c>
      <c r="M25" s="58">
        <f t="shared" ref="M25:M29" si="4">IF(SUM($L$25:$L$29)=0,0,L25/SUM($L$25:$L$29))</f>
        <v>0</v>
      </c>
      <c r="N25" s="18">
        <f t="array" ref="N25">IF(SUMPRODUCT(COUNTIF(E25,'DANH MỤC'!$B$2:$B$17))+SUMPRODUCT(COUNTIF(G25,'DANH MỤC'!$B$2:$B$17))+SUMPRODUCT(COUNTIF(I25,'DANH MỤC'!$B$2:$B$17))&gt;=1,1,0)</f>
        <v>0</v>
      </c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 ht="36.0" customHeight="1">
      <c r="A26" s="19">
        <v>8.0</v>
      </c>
      <c r="B26" s="95" t="s">
        <v>106</v>
      </c>
      <c r="C26" s="21" t="s">
        <v>266</v>
      </c>
      <c r="D26" s="15" t="s">
        <v>46</v>
      </c>
      <c r="E26" s="48" t="s">
        <v>25</v>
      </c>
      <c r="F26" s="14"/>
      <c r="G26" s="20"/>
      <c r="H26" s="14"/>
      <c r="I26" s="20"/>
      <c r="J26" s="4"/>
      <c r="K26" s="59" t="s">
        <v>34</v>
      </c>
      <c r="L26" s="13">
        <f t="shared" si="3"/>
        <v>1</v>
      </c>
      <c r="M26" s="58">
        <f t="shared" si="4"/>
        <v>0.03448275862</v>
      </c>
      <c r="N26" s="18">
        <f t="array" ref="N26">IF(SUMPRODUCT(COUNTIF(E26,'DANH MỤC'!$B$2:$B$17))+SUMPRODUCT(COUNTIF(G26,'DANH MỤC'!$B$2:$B$17))+SUMPRODUCT(COUNTIF(I26,'DANH MỤC'!$B$2:$B$17))&gt;=1,1,0)</f>
        <v>1</v>
      </c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 ht="36.0" customHeight="1">
      <c r="A27" s="12">
        <v>9.0</v>
      </c>
      <c r="B27" s="95" t="s">
        <v>107</v>
      </c>
      <c r="C27" s="24" t="s">
        <v>270</v>
      </c>
      <c r="D27" s="15" t="s">
        <v>22</v>
      </c>
      <c r="E27" s="34" t="s">
        <v>60</v>
      </c>
      <c r="F27" s="15" t="s">
        <v>93</v>
      </c>
      <c r="G27" s="34" t="s">
        <v>25</v>
      </c>
      <c r="H27" s="14"/>
      <c r="I27" s="13"/>
      <c r="J27" s="4"/>
      <c r="K27" s="60" t="s">
        <v>40</v>
      </c>
      <c r="L27" s="13">
        <f t="shared" si="3"/>
        <v>1</v>
      </c>
      <c r="M27" s="58">
        <f t="shared" si="4"/>
        <v>0.03448275862</v>
      </c>
      <c r="N27" s="18">
        <f t="array" ref="N27">IF(SUMPRODUCT(COUNTIF(E27,'DANH MỤC'!$B$2:$B$17))+SUMPRODUCT(COUNTIF(G27,'DANH MỤC'!$B$2:$B$17))+SUMPRODUCT(COUNTIF(I27,'DANH MỤC'!$B$2:$B$17))&gt;=1,1,0)</f>
        <v>1</v>
      </c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 ht="36.0" customHeight="1">
      <c r="A28" s="19">
        <v>10.0</v>
      </c>
      <c r="B28" s="20" t="s">
        <v>108</v>
      </c>
      <c r="C28" s="24" t="s">
        <v>178</v>
      </c>
      <c r="D28" s="15" t="s">
        <v>22</v>
      </c>
      <c r="E28" s="34" t="s">
        <v>25</v>
      </c>
      <c r="F28" s="14"/>
      <c r="G28" s="20"/>
      <c r="H28" s="14"/>
      <c r="I28" s="20"/>
      <c r="J28" s="4"/>
      <c r="K28" s="61" t="s">
        <v>43</v>
      </c>
      <c r="L28" s="13">
        <f t="shared" si="3"/>
        <v>1</v>
      </c>
      <c r="M28" s="58">
        <f t="shared" si="4"/>
        <v>0.03448275862</v>
      </c>
      <c r="N28" s="18">
        <f t="array" ref="N28">IF(SUMPRODUCT(COUNTIF(E28,'DANH MỤC'!$B$2:$B$17))+SUMPRODUCT(COUNTIF(G28,'DANH MỤC'!$B$2:$B$17))+SUMPRODUCT(COUNTIF(I28,'DANH MỤC'!$B$2:$B$17))&gt;=1,1,0)</f>
        <v>1</v>
      </c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 ht="36.0" customHeight="1">
      <c r="A29" s="12"/>
      <c r="B29" s="13"/>
      <c r="C29" s="21"/>
      <c r="D29" s="113"/>
      <c r="E29" s="125"/>
      <c r="F29" s="10"/>
      <c r="G29" s="13"/>
      <c r="H29" s="10"/>
      <c r="I29" s="13"/>
      <c r="J29" s="4"/>
      <c r="K29" s="62" t="s">
        <v>18</v>
      </c>
      <c r="L29" s="63">
        <f>P2</f>
        <v>26</v>
      </c>
      <c r="M29" s="64">
        <f t="shared" si="4"/>
        <v>0.8965517241</v>
      </c>
      <c r="N29" s="18">
        <f t="array" ref="N29">IF(SUMPRODUCT(COUNTIF(E29,'DANH MỤC'!$B$2:$B$17))+SUMPRODUCT(COUNTIF(G29,'DANH MỤC'!$B$2:$B$17))+SUMPRODUCT(COUNTIF(I29,'DANH MỤC'!$B$2:$B$17))&gt;=1,1,0)</f>
        <v>0</v>
      </c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 ht="36.0" customHeight="1">
      <c r="A30" s="4"/>
      <c r="B30" s="4"/>
      <c r="C30" s="4"/>
      <c r="D30" s="4"/>
      <c r="E30" s="4"/>
      <c r="F30" s="4"/>
      <c r="G30" s="4"/>
      <c r="H30" s="4"/>
      <c r="I30" s="4"/>
      <c r="J30" s="4"/>
      <c r="K30" s="65" t="s">
        <v>110</v>
      </c>
      <c r="L30" s="66">
        <f>MAX(0,COUNTA($B$3:$B$29)-SUM($L$25:$L$29))</f>
        <v>0</v>
      </c>
      <c r="M30" s="67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 ht="36.0" customHeight="1">
      <c r="A31" s="68" t="s">
        <v>111</v>
      </c>
      <c r="B31" s="2"/>
      <c r="C31" s="2"/>
      <c r="D31" s="2"/>
      <c r="E31" s="2"/>
      <c r="F31" s="2"/>
      <c r="G31" s="2"/>
      <c r="H31" s="2"/>
      <c r="I31" s="3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 ht="36.0" customHeight="1">
      <c r="A32" s="9" t="s">
        <v>6</v>
      </c>
      <c r="B32" s="9" t="s">
        <v>7</v>
      </c>
      <c r="C32" s="9" t="s">
        <v>8</v>
      </c>
      <c r="D32" s="9" t="s">
        <v>112</v>
      </c>
      <c r="E32" s="9" t="s">
        <v>15</v>
      </c>
      <c r="F32" s="9" t="s">
        <v>113</v>
      </c>
      <c r="G32" s="69" t="s">
        <v>114</v>
      </c>
      <c r="H32" s="2"/>
      <c r="I32" s="26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 ht="36.0" customHeight="1">
      <c r="A33" s="12">
        <v>1.0</v>
      </c>
      <c r="B33" s="13"/>
      <c r="C33" s="12"/>
      <c r="D33" s="10"/>
      <c r="E33" s="13"/>
      <c r="F33" s="13"/>
      <c r="G33" s="70"/>
      <c r="H33" s="70"/>
      <c r="I33" s="70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 ht="36.0" customHeight="1">
      <c r="A34" s="71">
        <v>2.0</v>
      </c>
      <c r="B34" s="72"/>
      <c r="C34" s="71"/>
      <c r="D34" s="73"/>
      <c r="E34" s="72"/>
      <c r="F34" s="72"/>
      <c r="G34" s="75"/>
      <c r="H34" s="75"/>
      <c r="I34" s="75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 ht="36.0" customHeight="1">
      <c r="A35" s="12">
        <v>3.0</v>
      </c>
      <c r="B35" s="13"/>
      <c r="C35" s="12"/>
      <c r="D35" s="10"/>
      <c r="E35" s="13"/>
      <c r="F35" s="13"/>
      <c r="G35" s="70"/>
      <c r="H35" s="70"/>
      <c r="I35" s="70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 ht="36.0" customHeight="1">
      <c r="A36" s="71">
        <v>4.0</v>
      </c>
      <c r="B36" s="72"/>
      <c r="C36" s="71"/>
      <c r="D36" s="73"/>
      <c r="E36" s="72"/>
      <c r="F36" s="72"/>
      <c r="G36" s="75"/>
      <c r="H36" s="75"/>
      <c r="I36" s="75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 ht="36.0" customHeight="1">
      <c r="A37" s="12">
        <v>5.0</v>
      </c>
      <c r="B37" s="13"/>
      <c r="C37" s="12"/>
      <c r="D37" s="10"/>
      <c r="E37" s="13"/>
      <c r="F37" s="13"/>
      <c r="G37" s="70"/>
      <c r="H37" s="70"/>
      <c r="I37" s="70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 ht="36.0" customHeight="1">
      <c r="A38" s="71">
        <v>6.0</v>
      </c>
      <c r="B38" s="72"/>
      <c r="C38" s="71"/>
      <c r="D38" s="73"/>
      <c r="E38" s="72"/>
      <c r="F38" s="72"/>
      <c r="G38" s="75"/>
      <c r="H38" s="75"/>
      <c r="I38" s="75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 ht="36.0" customHeight="1">
      <c r="A39" s="12">
        <v>7.0</v>
      </c>
      <c r="B39" s="13"/>
      <c r="C39" s="12"/>
      <c r="D39" s="10"/>
      <c r="E39" s="13"/>
      <c r="F39" s="13"/>
      <c r="G39" s="70"/>
      <c r="H39" s="70"/>
      <c r="I39" s="70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 ht="36.0" customHeight="1">
      <c r="A40" s="71">
        <v>8.0</v>
      </c>
      <c r="B40" s="72"/>
      <c r="C40" s="71"/>
      <c r="D40" s="73"/>
      <c r="E40" s="72"/>
      <c r="F40" s="72"/>
      <c r="G40" s="75"/>
      <c r="H40" s="75"/>
      <c r="I40" s="75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 ht="36.0" customHeight="1">
      <c r="A41" s="76" t="s">
        <v>116</v>
      </c>
      <c r="B41" s="2"/>
      <c r="C41" s="2"/>
      <c r="D41" s="2"/>
      <c r="E41" s="3"/>
      <c r="F41" s="77">
        <f>SUM(F33:F40)</f>
        <v>0</v>
      </c>
      <c r="G41" s="78"/>
      <c r="H41" s="78"/>
      <c r="I41" s="78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 ht="36.0" customHeight="1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 ht="36.0" customHeight="1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 ht="36.0" customHeight="1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 ht="36.0" customHeight="1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 ht="36.0" customHeight="1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 ht="36.0" customHeight="1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 ht="36.0" customHeight="1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 ht="36.0" customHeight="1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 ht="36.0" customHeight="1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 ht="36.0" customHeight="1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 ht="36.0" customHeight="1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 ht="36.0" customHeight="1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 ht="36.0" customHeight="1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 ht="36.0" customHeight="1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 ht="36.0" customHeight="1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 ht="36.0" customHeight="1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 ht="36.0" customHeight="1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 ht="36.0" customHeight="1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 ht="36.0" customHeight="1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 ht="36.0" customHeight="1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 ht="36.0" customHeight="1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 ht="36.0" customHeight="1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 ht="36.0" customHeight="1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 ht="36.0" customHeight="1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 ht="36.0" customHeight="1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 ht="36.0" customHeight="1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 ht="36.0" customHeight="1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 ht="36.0" customHeight="1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 ht="36.0" customHeight="1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 ht="36.0" customHeight="1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 ht="36.0" customHeight="1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 ht="36.0" customHeight="1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 ht="36.0" customHeight="1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 ht="36.0" customHeight="1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 ht="36.0" customHeight="1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 ht="36.0" customHeight="1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 ht="36.0" customHeight="1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 ht="36.0" customHeight="1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 ht="36.0" customHeight="1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 ht="36.0" customHeight="1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 ht="36.0" customHeight="1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 ht="36.0" customHeight="1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 ht="36.0" customHeight="1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 ht="36.0" customHeight="1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 ht="36.0" customHeight="1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 ht="36.0" customHeight="1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 ht="36.0" customHeight="1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 ht="36.0" customHeight="1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 ht="36.0" customHeight="1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 ht="36.0" customHeight="1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 ht="36.0" customHeight="1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 ht="36.0" customHeight="1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 ht="36.0" customHeight="1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 ht="36.0" customHeight="1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 ht="36.0" customHeight="1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 ht="36.0" customHeight="1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 ht="36.0" customHeight="1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 ht="36.0" customHeight="1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 ht="36.0" customHeight="1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 ht="36.0" customHeight="1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 ht="36.0" customHeight="1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 ht="36.0" customHeight="1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 ht="36.0" customHeight="1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 ht="36.0" customHeight="1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 ht="36.0" customHeight="1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 ht="36.0" customHeight="1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 ht="36.0" customHeight="1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 ht="36.0" customHeight="1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 ht="36.0" customHeight="1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 ht="36.0" customHeight="1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 ht="36.0" customHeight="1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 ht="36.0" customHeight="1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 ht="36.0" customHeight="1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 ht="36.0" customHeight="1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 ht="36.0" customHeight="1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 ht="36.0" customHeight="1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 ht="36.0" customHeight="1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 ht="36.0" customHeight="1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 ht="36.0" customHeight="1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 ht="36.0" customHeight="1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 ht="36.0" customHeight="1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 ht="36.0" customHeight="1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 ht="36.0" customHeight="1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 ht="36.0" customHeight="1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 ht="36.0" customHeight="1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 ht="36.0" customHeight="1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 ht="36.0" customHeight="1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 ht="36.0" customHeight="1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 ht="36.0" customHeight="1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 ht="36.0" customHeight="1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 ht="36.0" customHeight="1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 ht="36.0" customHeight="1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 ht="36.0" customHeight="1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 ht="36.0" customHeight="1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 ht="36.0" customHeight="1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 ht="36.0" customHeight="1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 ht="36.0" customHeight="1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 ht="36.0" customHeight="1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 ht="36.0" customHeight="1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 ht="36.0" customHeight="1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 ht="36.0" customHeight="1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 ht="36.0" customHeight="1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 ht="36.0" customHeight="1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 ht="36.0" customHeight="1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 ht="36.0" customHeight="1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 ht="36.0" customHeight="1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 ht="36.0" customHeight="1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 ht="36.0" customHeight="1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 ht="36.0" customHeight="1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 ht="36.0" customHeight="1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 ht="36.0" customHeight="1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 ht="36.0" customHeight="1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 ht="36.0" customHeight="1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 ht="36.0" customHeight="1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 ht="36.0" customHeight="1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 ht="36.0" customHeight="1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 ht="36.0" customHeight="1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 ht="36.0" customHeight="1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 ht="36.0" customHeight="1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 ht="36.0" customHeight="1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 ht="36.0" customHeight="1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 ht="36.0" customHeight="1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 ht="36.0" customHeight="1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 ht="36.0" customHeight="1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 ht="36.0" customHeight="1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 ht="36.0" customHeight="1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 ht="36.0" customHeight="1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 ht="36.0" customHeight="1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 ht="36.0" customHeight="1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 ht="36.0" customHeight="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 ht="36.0" customHeight="1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 ht="36.0" customHeight="1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 ht="36.0" customHeight="1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 ht="36.0" customHeight="1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 ht="36.0" customHeight="1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 ht="36.0" customHeight="1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 ht="36.0" customHeight="1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 ht="36.0" customHeight="1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 ht="36.0" customHeight="1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 ht="36.0" customHeight="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 ht="36.0" customHeight="1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 ht="36.0" customHeight="1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 ht="36.0" customHeight="1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 ht="36.0" customHeight="1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 ht="36.0" customHeight="1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 ht="36.0" customHeight="1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 ht="36.0" customHeight="1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 ht="36.0" customHeight="1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 ht="36.0" customHeight="1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 ht="36.0" customHeight="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 ht="36.0" customHeight="1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 ht="36.0" customHeight="1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 ht="36.0" customHeight="1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 ht="36.0" customHeight="1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 ht="36.0" customHeight="1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 ht="36.0" customHeight="1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 ht="36.0" customHeight="1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 ht="36.0" customHeight="1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 ht="36.0" customHeight="1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 ht="36.0" customHeight="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 ht="36.0" customHeight="1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 ht="36.0" customHeight="1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 ht="36.0" customHeight="1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 ht="36.0" customHeight="1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 ht="36.0" customHeight="1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 ht="36.0" customHeight="1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 ht="36.0" customHeight="1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 ht="36.0" customHeight="1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 ht="36.0" customHeight="1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 ht="36.0" customHeight="1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 ht="36.0" customHeight="1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 ht="36.0" customHeight="1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 ht="36.0" customHeight="1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 ht="36.0" customHeight="1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 ht="36.0" customHeight="1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 ht="36.0" customHeight="1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 ht="36.0" customHeight="1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 ht="36.0" customHeight="1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 ht="36.0" customHeight="1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 ht="36.0" customHeight="1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 ht="36.0" customHeight="1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 ht="36.0" customHeight="1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 ht="36.0" customHeight="1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 ht="36.0" customHeight="1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 ht="36.0" customHeight="1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 ht="36.0" customHeight="1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 ht="36.0" customHeight="1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 ht="36.0" customHeight="1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 ht="36.0" customHeight="1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 ht="36.0" customHeight="1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 ht="36.0" customHeight="1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 ht="36.0" customHeight="1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 ht="36.0" customHeight="1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 ht="36.0" customHeight="1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 ht="36.0" customHeight="1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 ht="36.0" customHeight="1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 ht="36.0" customHeight="1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 ht="36.0" customHeight="1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 ht="36.0" customHeight="1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 ht="36.0" customHeight="1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 ht="36.0" customHeight="1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 ht="36.0" customHeight="1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 ht="36.0" customHeight="1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 ht="36.0" customHeight="1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 ht="36.0" customHeight="1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r="247" ht="36.0" customHeight="1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r="248" ht="36.0" customHeight="1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</row>
    <row r="249" ht="36.0" customHeight="1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 ht="36.0" customHeight="1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</row>
    <row r="251" ht="36.0" customHeight="1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</row>
    <row r="252" ht="36.0" customHeight="1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 ht="36.0" customHeight="1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</row>
    <row r="254" ht="36.0" customHeight="1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</row>
    <row r="255" ht="36.0" customHeight="1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</row>
    <row r="256" ht="36.0" customHeight="1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</row>
    <row r="257" ht="36.0" customHeight="1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</row>
    <row r="258" ht="36.0" customHeight="1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</row>
    <row r="259" ht="36.0" customHeight="1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</row>
    <row r="260" ht="36.0" customHeight="1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</row>
    <row r="261" ht="36.0" customHeight="1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</row>
    <row r="262" ht="36.0" customHeight="1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</row>
    <row r="263" ht="36.0" customHeight="1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</row>
    <row r="264" ht="36.0" customHeight="1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</row>
    <row r="265" ht="36.0" customHeight="1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</row>
    <row r="266" ht="36.0" customHeight="1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</row>
    <row r="267" ht="36.0" customHeight="1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</row>
    <row r="268" ht="36.0" customHeight="1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</row>
    <row r="269" ht="36.0" customHeight="1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</row>
    <row r="270" ht="36.0" customHeight="1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</row>
    <row r="271" ht="36.0" customHeight="1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</row>
    <row r="272" ht="36.0" customHeight="1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</row>
    <row r="273" ht="36.0" customHeight="1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</row>
    <row r="274" ht="36.0" customHeight="1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</row>
    <row r="275" ht="36.0" customHeight="1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</row>
    <row r="276" ht="36.0" customHeight="1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</row>
    <row r="277" ht="36.0" customHeight="1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</row>
    <row r="278" ht="36.0" customHeight="1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</row>
    <row r="279" ht="36.0" customHeight="1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</row>
    <row r="280" ht="36.0" customHeight="1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</row>
    <row r="281" ht="36.0" customHeight="1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</row>
    <row r="282" ht="36.0" customHeight="1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</row>
    <row r="283" ht="36.0" customHeight="1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</row>
    <row r="284" ht="36.0" customHeight="1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</row>
    <row r="285" ht="36.0" customHeight="1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</row>
    <row r="286" ht="36.0" customHeight="1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</row>
    <row r="287" ht="36.0" customHeight="1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</row>
    <row r="288" ht="36.0" customHeight="1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</row>
    <row r="289" ht="36.0" customHeight="1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</row>
    <row r="290" ht="36.0" customHeight="1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</row>
    <row r="291" ht="36.0" customHeight="1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</row>
    <row r="292" ht="36.0" customHeight="1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</row>
    <row r="293" ht="36.0" customHeight="1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</row>
    <row r="294" ht="36.0" customHeight="1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</row>
    <row r="295" ht="36.0" customHeight="1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</row>
    <row r="296" ht="36.0" customHeight="1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</row>
    <row r="297" ht="36.0" customHeight="1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</row>
    <row r="298" ht="36.0" customHeight="1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</row>
    <row r="299" ht="36.0" customHeight="1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</row>
    <row r="300" ht="36.0" customHeight="1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</row>
    <row r="301" ht="36.0" customHeight="1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</row>
    <row r="302" ht="36.0" customHeight="1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</row>
    <row r="303" ht="36.0" customHeight="1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</row>
    <row r="304" ht="36.0" customHeight="1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</row>
    <row r="305" ht="36.0" customHeight="1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</row>
    <row r="306" ht="36.0" customHeight="1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</row>
    <row r="307" ht="36.0" customHeight="1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</row>
    <row r="308" ht="36.0" customHeight="1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</row>
    <row r="309" ht="36.0" customHeight="1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</row>
    <row r="310" ht="36.0" customHeight="1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</row>
    <row r="311" ht="36.0" customHeight="1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</row>
    <row r="312" ht="36.0" customHeight="1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</row>
    <row r="313" ht="36.0" customHeight="1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</row>
    <row r="314" ht="36.0" customHeight="1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</row>
    <row r="315" ht="36.0" customHeight="1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</row>
    <row r="316" ht="36.0" customHeight="1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</row>
    <row r="317" ht="36.0" customHeight="1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</row>
    <row r="318" ht="36.0" customHeight="1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</row>
    <row r="319" ht="36.0" customHeight="1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</row>
    <row r="320" ht="36.0" customHeight="1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</row>
    <row r="321" ht="36.0" customHeight="1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</row>
    <row r="322" ht="36.0" customHeight="1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</row>
    <row r="323" ht="36.0" customHeight="1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</row>
    <row r="324" ht="36.0" customHeight="1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</row>
    <row r="325" ht="36.0" customHeight="1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</row>
    <row r="326" ht="36.0" customHeight="1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</row>
    <row r="327" ht="36.0" customHeight="1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</row>
    <row r="328" ht="36.0" customHeight="1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</row>
    <row r="329" ht="36.0" customHeight="1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</row>
    <row r="330" ht="36.0" customHeight="1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</row>
    <row r="331" ht="36.0" customHeight="1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</row>
    <row r="332" ht="36.0" customHeight="1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</row>
    <row r="333" ht="36.0" customHeight="1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</row>
    <row r="334" ht="36.0" customHeight="1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</row>
    <row r="335" ht="36.0" customHeight="1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</row>
    <row r="336" ht="36.0" customHeight="1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</row>
    <row r="337" ht="36.0" customHeight="1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</row>
    <row r="338" ht="36.0" customHeight="1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</row>
    <row r="339" ht="36.0" customHeight="1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</row>
    <row r="340" ht="36.0" customHeight="1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</row>
    <row r="341" ht="36.0" customHeight="1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</row>
    <row r="342" ht="36.0" customHeight="1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</row>
    <row r="343" ht="36.0" customHeight="1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</row>
    <row r="344" ht="36.0" customHeight="1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</row>
    <row r="345" ht="36.0" customHeight="1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</row>
    <row r="346" ht="36.0" customHeight="1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</row>
    <row r="347" ht="36.0" customHeight="1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</row>
    <row r="348" ht="36.0" customHeight="1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</row>
    <row r="349" ht="36.0" customHeight="1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</row>
    <row r="350" ht="36.0" customHeight="1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</row>
    <row r="351" ht="36.0" customHeight="1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</row>
    <row r="352" ht="36.0" customHeight="1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</row>
    <row r="353" ht="36.0" customHeight="1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</row>
    <row r="354" ht="36.0" customHeight="1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</row>
    <row r="355" ht="36.0" customHeight="1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</row>
    <row r="356" ht="36.0" customHeight="1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</row>
    <row r="357" ht="36.0" customHeight="1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</row>
    <row r="358" ht="36.0" customHeight="1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</row>
    <row r="359" ht="36.0" customHeight="1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</row>
    <row r="360" ht="36.0" customHeight="1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</row>
    <row r="361" ht="36.0" customHeight="1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</row>
    <row r="362" ht="36.0" customHeight="1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</row>
    <row r="363" ht="36.0" customHeight="1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</row>
    <row r="364" ht="36.0" customHeight="1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</row>
    <row r="365" ht="36.0" customHeight="1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</row>
    <row r="366" ht="36.0" customHeight="1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</row>
    <row r="367" ht="36.0" customHeight="1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</row>
    <row r="368" ht="36.0" customHeight="1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</row>
    <row r="369" ht="36.0" customHeight="1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</row>
    <row r="370" ht="36.0" customHeight="1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</row>
    <row r="371" ht="36.0" customHeight="1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</row>
    <row r="372" ht="36.0" customHeight="1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</row>
    <row r="373" ht="36.0" customHeight="1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</row>
    <row r="374" ht="36.0" customHeight="1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</row>
    <row r="375" ht="36.0" customHeight="1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</row>
    <row r="376" ht="36.0" customHeight="1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</row>
    <row r="377" ht="36.0" customHeight="1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</row>
    <row r="378" ht="36.0" customHeight="1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</row>
    <row r="379" ht="36.0" customHeight="1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</row>
    <row r="380" ht="36.0" customHeight="1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</row>
    <row r="381" ht="36.0" customHeight="1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</row>
    <row r="382" ht="36.0" customHeight="1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</row>
    <row r="383" ht="36.0" customHeight="1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</row>
    <row r="384" ht="36.0" customHeight="1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</row>
    <row r="385" ht="36.0" customHeight="1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</row>
    <row r="386" ht="36.0" customHeight="1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</row>
    <row r="387" ht="36.0" customHeight="1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</row>
    <row r="388" ht="36.0" customHeight="1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</row>
    <row r="389" ht="36.0" customHeight="1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</row>
    <row r="390" ht="36.0" customHeight="1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</row>
    <row r="391" ht="36.0" customHeight="1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</row>
    <row r="392" ht="36.0" customHeight="1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</row>
    <row r="393" ht="36.0" customHeight="1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</row>
    <row r="394" ht="36.0" customHeight="1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</row>
    <row r="395" ht="36.0" customHeight="1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</row>
    <row r="396" ht="36.0" customHeight="1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</row>
    <row r="397" ht="36.0" customHeight="1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</row>
    <row r="398" ht="36.0" customHeight="1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</row>
    <row r="399" ht="36.0" customHeight="1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</row>
    <row r="400" ht="36.0" customHeight="1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</row>
    <row r="401" ht="36.0" customHeight="1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</row>
    <row r="402" ht="36.0" customHeight="1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</row>
    <row r="403" ht="36.0" customHeight="1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</row>
    <row r="404" ht="36.0" customHeight="1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</row>
    <row r="405" ht="36.0" customHeight="1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</row>
    <row r="406" ht="36.0" customHeight="1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</row>
    <row r="407" ht="36.0" customHeight="1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</row>
    <row r="408" ht="36.0" customHeight="1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</row>
    <row r="409" ht="36.0" customHeight="1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</row>
    <row r="410" ht="36.0" customHeight="1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</row>
    <row r="411" ht="36.0" customHeight="1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</row>
    <row r="412" ht="36.0" customHeight="1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</row>
    <row r="413" ht="36.0" customHeight="1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</row>
    <row r="414" ht="36.0" customHeight="1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</row>
    <row r="415" ht="36.0" customHeight="1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</row>
    <row r="416" ht="36.0" customHeight="1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</row>
    <row r="417" ht="36.0" customHeight="1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</row>
    <row r="418" ht="36.0" customHeight="1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</row>
    <row r="419" ht="36.0" customHeight="1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</row>
    <row r="420" ht="36.0" customHeight="1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</row>
    <row r="421" ht="36.0" customHeight="1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</row>
    <row r="422" ht="36.0" customHeight="1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</row>
    <row r="423" ht="36.0" customHeight="1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</row>
    <row r="424" ht="36.0" customHeight="1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</row>
    <row r="425" ht="36.0" customHeight="1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</row>
    <row r="426" ht="36.0" customHeight="1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</row>
    <row r="427" ht="36.0" customHeight="1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</row>
    <row r="428" ht="36.0" customHeight="1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</row>
    <row r="429" ht="36.0" customHeight="1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</row>
    <row r="430" ht="36.0" customHeight="1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</row>
    <row r="431" ht="36.0" customHeight="1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</row>
    <row r="432" ht="36.0" customHeight="1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</row>
    <row r="433" ht="36.0" customHeight="1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</row>
    <row r="434" ht="36.0" customHeight="1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</row>
    <row r="435" ht="36.0" customHeight="1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</row>
    <row r="436" ht="36.0" customHeight="1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</row>
    <row r="437" ht="36.0" customHeight="1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</row>
    <row r="438" ht="36.0" customHeight="1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</row>
    <row r="439" ht="36.0" customHeight="1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</row>
    <row r="440" ht="36.0" customHeight="1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</row>
    <row r="441" ht="36.0" customHeight="1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</row>
    <row r="442" ht="36.0" customHeight="1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</row>
    <row r="443" ht="36.0" customHeight="1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</row>
    <row r="444" ht="36.0" customHeight="1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</row>
    <row r="445" ht="36.0" customHeight="1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</row>
    <row r="446" ht="36.0" customHeight="1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</row>
    <row r="447" ht="36.0" customHeight="1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</row>
    <row r="448" ht="36.0" customHeight="1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</row>
    <row r="449" ht="36.0" customHeight="1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</row>
    <row r="450" ht="36.0" customHeight="1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</row>
    <row r="451" ht="36.0" customHeight="1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</row>
    <row r="452" ht="36.0" customHeight="1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</row>
    <row r="453" ht="36.0" customHeight="1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</row>
    <row r="454" ht="36.0" customHeight="1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</row>
    <row r="455" ht="36.0" customHeight="1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</row>
    <row r="456" ht="36.0" customHeight="1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</row>
    <row r="457" ht="36.0" customHeight="1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</row>
    <row r="458" ht="36.0" customHeight="1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</row>
    <row r="459" ht="36.0" customHeight="1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</row>
    <row r="460" ht="36.0" customHeight="1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</row>
    <row r="461" ht="36.0" customHeight="1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</row>
    <row r="462" ht="36.0" customHeight="1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</row>
    <row r="463" ht="36.0" customHeight="1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</row>
    <row r="464" ht="36.0" customHeight="1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</row>
    <row r="465" ht="36.0" customHeight="1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</row>
    <row r="466" ht="36.0" customHeight="1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</row>
    <row r="467" ht="36.0" customHeight="1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</row>
    <row r="468" ht="36.0" customHeight="1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</row>
    <row r="469" ht="36.0" customHeight="1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</row>
    <row r="470" ht="36.0" customHeight="1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</row>
    <row r="471" ht="36.0" customHeight="1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</row>
    <row r="472" ht="36.0" customHeight="1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</row>
    <row r="473" ht="36.0" customHeight="1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</row>
    <row r="474" ht="36.0" customHeight="1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</row>
    <row r="475" ht="36.0" customHeight="1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</row>
    <row r="476" ht="36.0" customHeight="1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</row>
    <row r="477" ht="36.0" customHeight="1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</row>
    <row r="478" ht="36.0" customHeight="1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</row>
    <row r="479" ht="36.0" customHeight="1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</row>
    <row r="480" ht="36.0" customHeight="1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</row>
    <row r="481" ht="36.0" customHeight="1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</row>
    <row r="482" ht="36.0" customHeight="1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</row>
    <row r="483" ht="36.0" customHeight="1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</row>
    <row r="484" ht="36.0" customHeight="1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</row>
    <row r="485" ht="36.0" customHeight="1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</row>
    <row r="486" ht="36.0" customHeight="1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</row>
    <row r="487" ht="36.0" customHeight="1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</row>
    <row r="488" ht="36.0" customHeight="1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</row>
    <row r="489" ht="36.0" customHeight="1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</row>
    <row r="490" ht="36.0" customHeight="1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</row>
    <row r="491" ht="36.0" customHeight="1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</row>
    <row r="492" ht="36.0" customHeight="1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</row>
    <row r="493" ht="36.0" customHeight="1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</row>
    <row r="494" ht="36.0" customHeight="1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</row>
    <row r="495" ht="36.0" customHeight="1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</row>
    <row r="496" ht="36.0" customHeight="1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</row>
    <row r="497" ht="36.0" customHeight="1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</row>
    <row r="498" ht="36.0" customHeight="1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</row>
    <row r="499" ht="36.0" customHeight="1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</row>
    <row r="500" ht="36.0" customHeight="1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</row>
    <row r="501" ht="36.0" customHeight="1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</row>
    <row r="502" ht="36.0" customHeight="1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</row>
    <row r="503" ht="36.0" customHeight="1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</row>
    <row r="504" ht="36.0" customHeight="1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</row>
    <row r="505" ht="36.0" customHeight="1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</row>
    <row r="506" ht="36.0" customHeight="1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</row>
    <row r="507" ht="36.0" customHeight="1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</row>
    <row r="508" ht="36.0" customHeight="1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</row>
    <row r="509" ht="36.0" customHeight="1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</row>
    <row r="510" ht="36.0" customHeight="1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</row>
    <row r="511" ht="36.0" customHeight="1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</row>
    <row r="512" ht="36.0" customHeight="1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</row>
    <row r="513" ht="36.0" customHeight="1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</row>
    <row r="514" ht="36.0" customHeight="1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</row>
    <row r="515" ht="36.0" customHeight="1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</row>
    <row r="516" ht="36.0" customHeight="1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</row>
    <row r="517" ht="36.0" customHeight="1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</row>
    <row r="518" ht="36.0" customHeight="1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</row>
    <row r="519" ht="36.0" customHeight="1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</row>
    <row r="520" ht="36.0" customHeight="1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</row>
    <row r="521" ht="36.0" customHeight="1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</row>
    <row r="522" ht="36.0" customHeight="1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</row>
    <row r="523" ht="36.0" customHeight="1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</row>
    <row r="524" ht="36.0" customHeight="1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</row>
    <row r="525" ht="36.0" customHeight="1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</row>
    <row r="526" ht="36.0" customHeight="1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</row>
    <row r="527" ht="36.0" customHeight="1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</row>
    <row r="528" ht="36.0" customHeight="1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</row>
    <row r="529" ht="36.0" customHeight="1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</row>
    <row r="530" ht="36.0" customHeight="1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</row>
    <row r="531" ht="36.0" customHeight="1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</row>
    <row r="532" ht="36.0" customHeight="1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</row>
    <row r="533" ht="36.0" customHeight="1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</row>
    <row r="534" ht="36.0" customHeight="1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</row>
    <row r="535" ht="36.0" customHeight="1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</row>
    <row r="536" ht="36.0" customHeight="1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</row>
    <row r="537" ht="36.0" customHeight="1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</row>
    <row r="538" ht="36.0" customHeight="1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</row>
    <row r="539" ht="36.0" customHeight="1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</row>
    <row r="540" ht="36.0" customHeight="1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</row>
    <row r="541" ht="36.0" customHeight="1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</row>
    <row r="542" ht="36.0" customHeight="1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</row>
    <row r="543" ht="36.0" customHeight="1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</row>
    <row r="544" ht="36.0" customHeight="1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</row>
    <row r="545" ht="36.0" customHeight="1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</row>
    <row r="546" ht="36.0" customHeight="1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</row>
    <row r="547" ht="36.0" customHeight="1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</row>
    <row r="548" ht="36.0" customHeight="1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</row>
    <row r="549" ht="36.0" customHeight="1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</row>
    <row r="550" ht="36.0" customHeight="1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</row>
    <row r="551" ht="36.0" customHeight="1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</row>
    <row r="552" ht="36.0" customHeight="1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</row>
    <row r="553" ht="36.0" customHeight="1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</row>
    <row r="554" ht="36.0" customHeight="1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</row>
    <row r="555" ht="36.0" customHeight="1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</row>
    <row r="556" ht="36.0" customHeight="1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</row>
    <row r="557" ht="36.0" customHeight="1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</row>
    <row r="558" ht="36.0" customHeight="1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</row>
    <row r="559" ht="36.0" customHeight="1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</row>
    <row r="560" ht="36.0" customHeight="1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</row>
    <row r="561" ht="36.0" customHeight="1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</row>
    <row r="562" ht="36.0" customHeight="1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</row>
    <row r="563" ht="36.0" customHeight="1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</row>
    <row r="564" ht="36.0" customHeight="1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</row>
    <row r="565" ht="36.0" customHeight="1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</row>
    <row r="566" ht="36.0" customHeight="1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</row>
    <row r="567" ht="36.0" customHeight="1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</row>
    <row r="568" ht="36.0" customHeight="1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</row>
    <row r="569" ht="36.0" customHeight="1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</row>
    <row r="570" ht="36.0" customHeight="1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</row>
    <row r="571" ht="36.0" customHeight="1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</row>
    <row r="572" ht="36.0" customHeight="1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</row>
    <row r="573" ht="36.0" customHeight="1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</row>
    <row r="574" ht="36.0" customHeight="1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</row>
    <row r="575" ht="36.0" customHeight="1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</row>
    <row r="576" ht="36.0" customHeight="1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</row>
    <row r="577" ht="36.0" customHeight="1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</row>
    <row r="578" ht="36.0" customHeight="1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</row>
    <row r="579" ht="36.0" customHeight="1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</row>
    <row r="580" ht="36.0" customHeight="1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</row>
    <row r="581" ht="36.0" customHeight="1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</row>
    <row r="582" ht="36.0" customHeight="1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</row>
    <row r="583" ht="36.0" customHeight="1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</row>
    <row r="584" ht="36.0" customHeight="1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</row>
    <row r="585" ht="36.0" customHeight="1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</row>
    <row r="586" ht="36.0" customHeight="1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</row>
    <row r="587" ht="36.0" customHeight="1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</row>
    <row r="588" ht="36.0" customHeight="1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</row>
    <row r="589" ht="36.0" customHeight="1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</row>
    <row r="590" ht="36.0" customHeight="1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</row>
    <row r="591" ht="36.0" customHeight="1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</row>
    <row r="592" ht="36.0" customHeight="1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</row>
    <row r="593" ht="36.0" customHeight="1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</row>
    <row r="594" ht="36.0" customHeight="1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</row>
    <row r="595" ht="36.0" customHeight="1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</row>
    <row r="596" ht="36.0" customHeight="1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</row>
    <row r="597" ht="36.0" customHeight="1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</row>
    <row r="598" ht="36.0" customHeight="1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</row>
    <row r="599" ht="36.0" customHeight="1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</row>
    <row r="600" ht="36.0" customHeight="1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</row>
    <row r="601" ht="36.0" customHeight="1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</row>
    <row r="602" ht="36.0" customHeight="1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</row>
    <row r="603" ht="36.0" customHeight="1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</row>
    <row r="604" ht="36.0" customHeight="1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</row>
    <row r="605" ht="36.0" customHeight="1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</row>
    <row r="606" ht="36.0" customHeight="1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</row>
    <row r="607" ht="36.0" customHeight="1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</row>
    <row r="608" ht="36.0" customHeight="1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</row>
    <row r="609" ht="36.0" customHeight="1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</row>
    <row r="610" ht="36.0" customHeight="1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</row>
    <row r="611" ht="36.0" customHeight="1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</row>
    <row r="612" ht="36.0" customHeight="1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</row>
    <row r="613" ht="36.0" customHeight="1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</row>
    <row r="614" ht="36.0" customHeight="1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</row>
    <row r="615" ht="36.0" customHeight="1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</row>
    <row r="616" ht="36.0" customHeight="1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</row>
    <row r="617" ht="36.0" customHeight="1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</row>
    <row r="618" ht="36.0" customHeight="1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</row>
    <row r="619" ht="36.0" customHeight="1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</row>
    <row r="620" ht="36.0" customHeight="1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</row>
    <row r="621" ht="36.0" customHeight="1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</row>
    <row r="622" ht="36.0" customHeight="1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</row>
    <row r="623" ht="36.0" customHeight="1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</row>
    <row r="624" ht="36.0" customHeight="1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</row>
    <row r="625" ht="36.0" customHeight="1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</row>
    <row r="626" ht="36.0" customHeight="1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</row>
    <row r="627" ht="36.0" customHeight="1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</row>
    <row r="628" ht="36.0" customHeight="1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</row>
    <row r="629" ht="36.0" customHeight="1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</row>
    <row r="630" ht="36.0" customHeight="1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</row>
    <row r="631" ht="36.0" customHeight="1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</row>
    <row r="632" ht="36.0" customHeight="1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</row>
    <row r="633" ht="36.0" customHeight="1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</row>
    <row r="634" ht="36.0" customHeight="1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</row>
    <row r="635" ht="36.0" customHeight="1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</row>
    <row r="636" ht="36.0" customHeight="1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</row>
    <row r="637" ht="36.0" customHeight="1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</row>
    <row r="638" ht="36.0" customHeight="1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</row>
    <row r="639" ht="36.0" customHeight="1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</row>
    <row r="640" ht="36.0" customHeight="1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</row>
    <row r="641" ht="36.0" customHeight="1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</row>
    <row r="642" ht="36.0" customHeight="1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</row>
    <row r="643" ht="36.0" customHeight="1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</row>
    <row r="644" ht="36.0" customHeight="1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</row>
    <row r="645" ht="36.0" customHeight="1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</row>
    <row r="646" ht="36.0" customHeight="1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</row>
    <row r="647" ht="36.0" customHeight="1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</row>
    <row r="648" ht="36.0" customHeight="1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</row>
    <row r="649" ht="36.0" customHeight="1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</row>
    <row r="650" ht="36.0" customHeight="1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</row>
    <row r="651" ht="36.0" customHeight="1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</row>
    <row r="652" ht="36.0" customHeight="1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</row>
    <row r="653" ht="36.0" customHeight="1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</row>
    <row r="654" ht="36.0" customHeight="1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</row>
    <row r="655" ht="36.0" customHeight="1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</row>
    <row r="656" ht="36.0" customHeight="1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</row>
    <row r="657" ht="36.0" customHeight="1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</row>
    <row r="658" ht="36.0" customHeight="1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</row>
    <row r="659" ht="36.0" customHeight="1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</row>
    <row r="660" ht="36.0" customHeight="1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</row>
    <row r="661" ht="36.0" customHeight="1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</row>
    <row r="662" ht="36.0" customHeight="1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</row>
    <row r="663" ht="36.0" customHeight="1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</row>
    <row r="664" ht="36.0" customHeight="1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</row>
    <row r="665" ht="36.0" customHeight="1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</row>
    <row r="666" ht="36.0" customHeight="1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</row>
    <row r="667" ht="36.0" customHeight="1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</row>
    <row r="668" ht="36.0" customHeight="1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</row>
    <row r="669" ht="36.0" customHeight="1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</row>
    <row r="670" ht="36.0" customHeight="1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</row>
    <row r="671" ht="36.0" customHeight="1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</row>
    <row r="672" ht="36.0" customHeight="1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</row>
    <row r="673" ht="36.0" customHeight="1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</row>
    <row r="674" ht="36.0" customHeight="1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</row>
    <row r="675" ht="36.0" customHeight="1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</row>
    <row r="676" ht="36.0" customHeight="1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</row>
    <row r="677" ht="36.0" customHeight="1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</row>
    <row r="678" ht="36.0" customHeight="1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</row>
    <row r="679" ht="36.0" customHeight="1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</row>
    <row r="680" ht="36.0" customHeight="1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</row>
    <row r="681" ht="36.0" customHeight="1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</row>
    <row r="682" ht="36.0" customHeight="1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</row>
    <row r="683" ht="36.0" customHeight="1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</row>
    <row r="684" ht="36.0" customHeight="1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</row>
    <row r="685" ht="36.0" customHeight="1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</row>
    <row r="686" ht="36.0" customHeight="1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</row>
    <row r="687" ht="36.0" customHeight="1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</row>
    <row r="688" ht="36.0" customHeight="1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</row>
    <row r="689" ht="36.0" customHeight="1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</row>
    <row r="690" ht="36.0" customHeight="1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</row>
    <row r="691" ht="36.0" customHeight="1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</row>
    <row r="692" ht="36.0" customHeight="1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</row>
    <row r="693" ht="36.0" customHeight="1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</row>
    <row r="694" ht="36.0" customHeight="1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</row>
    <row r="695" ht="36.0" customHeight="1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</row>
    <row r="696" ht="36.0" customHeight="1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</row>
    <row r="697" ht="36.0" customHeight="1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</row>
    <row r="698" ht="36.0" customHeight="1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</row>
    <row r="699" ht="36.0" customHeight="1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</row>
    <row r="700" ht="36.0" customHeight="1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</row>
    <row r="701" ht="36.0" customHeight="1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</row>
    <row r="702" ht="36.0" customHeight="1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</row>
    <row r="703" ht="36.0" customHeight="1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</row>
    <row r="704" ht="36.0" customHeight="1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</row>
    <row r="705" ht="36.0" customHeight="1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</row>
    <row r="706" ht="36.0" customHeight="1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</row>
    <row r="707" ht="36.0" customHeight="1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</row>
    <row r="708" ht="36.0" customHeight="1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</row>
    <row r="709" ht="36.0" customHeight="1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</row>
    <row r="710" ht="36.0" customHeight="1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</row>
    <row r="711" ht="36.0" customHeight="1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</row>
    <row r="712" ht="36.0" customHeight="1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</row>
    <row r="713" ht="36.0" customHeight="1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</row>
    <row r="714" ht="36.0" customHeight="1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</row>
    <row r="715" ht="36.0" customHeight="1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</row>
    <row r="716" ht="36.0" customHeight="1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</row>
    <row r="717" ht="36.0" customHeight="1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</row>
    <row r="718" ht="36.0" customHeight="1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</row>
    <row r="719" ht="36.0" customHeight="1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</row>
    <row r="720" ht="36.0" customHeight="1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</row>
    <row r="721" ht="36.0" customHeight="1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</row>
    <row r="722" ht="36.0" customHeight="1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</row>
    <row r="723" ht="36.0" customHeight="1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</row>
    <row r="724" ht="36.0" customHeight="1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</row>
    <row r="725" ht="36.0" customHeight="1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</row>
    <row r="726" ht="36.0" customHeight="1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</row>
    <row r="727" ht="36.0" customHeight="1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</row>
    <row r="728" ht="36.0" customHeight="1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</row>
    <row r="729" ht="36.0" customHeight="1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</row>
    <row r="730" ht="36.0" customHeight="1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</row>
    <row r="731" ht="36.0" customHeight="1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</row>
    <row r="732" ht="36.0" customHeight="1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</row>
    <row r="733" ht="36.0" customHeight="1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</row>
    <row r="734" ht="36.0" customHeight="1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</row>
    <row r="735" ht="36.0" customHeight="1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</row>
    <row r="736" ht="36.0" customHeight="1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</row>
    <row r="737" ht="36.0" customHeight="1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</row>
    <row r="738" ht="36.0" customHeight="1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</row>
    <row r="739" ht="36.0" customHeight="1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</row>
    <row r="740" ht="36.0" customHeight="1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</row>
    <row r="741" ht="36.0" customHeight="1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</row>
    <row r="742" ht="36.0" customHeight="1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</row>
    <row r="743" ht="36.0" customHeight="1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</row>
    <row r="744" ht="36.0" customHeight="1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</row>
    <row r="745" ht="36.0" customHeight="1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</row>
    <row r="746" ht="36.0" customHeight="1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</row>
    <row r="747" ht="36.0" customHeight="1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</row>
    <row r="748" ht="36.0" customHeight="1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</row>
    <row r="749" ht="36.0" customHeight="1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</row>
    <row r="750" ht="36.0" customHeight="1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</row>
    <row r="751" ht="36.0" customHeight="1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</row>
    <row r="752" ht="36.0" customHeight="1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</row>
    <row r="753" ht="36.0" customHeight="1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</row>
    <row r="754" ht="36.0" customHeight="1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</row>
    <row r="755" ht="36.0" customHeight="1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</row>
    <row r="756" ht="36.0" customHeight="1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</row>
    <row r="757" ht="36.0" customHeight="1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</row>
    <row r="758" ht="36.0" customHeight="1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</row>
    <row r="759" ht="36.0" customHeight="1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</row>
    <row r="760" ht="36.0" customHeight="1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</row>
    <row r="761" ht="36.0" customHeight="1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</row>
    <row r="762" ht="36.0" customHeight="1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</row>
    <row r="763" ht="36.0" customHeight="1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</row>
    <row r="764" ht="36.0" customHeight="1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</row>
    <row r="765" ht="36.0" customHeight="1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</row>
    <row r="766" ht="36.0" customHeight="1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</row>
    <row r="767" ht="36.0" customHeight="1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</row>
    <row r="768" ht="36.0" customHeight="1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</row>
    <row r="769" ht="36.0" customHeight="1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</row>
    <row r="770" ht="36.0" customHeight="1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</row>
    <row r="771" ht="36.0" customHeight="1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</row>
    <row r="772" ht="36.0" customHeight="1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</row>
    <row r="773" ht="36.0" customHeight="1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</row>
    <row r="774" ht="36.0" customHeight="1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</row>
    <row r="775" ht="36.0" customHeight="1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</row>
    <row r="776" ht="36.0" customHeight="1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</row>
    <row r="777" ht="36.0" customHeight="1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</row>
    <row r="778" ht="36.0" customHeight="1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</row>
    <row r="779" ht="36.0" customHeight="1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</row>
    <row r="780" ht="36.0" customHeight="1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</row>
    <row r="781" ht="36.0" customHeight="1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</row>
    <row r="782" ht="36.0" customHeight="1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</row>
    <row r="783" ht="36.0" customHeight="1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</row>
    <row r="784" ht="36.0" customHeight="1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</row>
    <row r="785" ht="36.0" customHeight="1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</row>
    <row r="786" ht="36.0" customHeight="1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</row>
    <row r="787" ht="36.0" customHeight="1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</row>
    <row r="788" ht="36.0" customHeight="1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</row>
    <row r="789" ht="36.0" customHeight="1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</row>
    <row r="790" ht="36.0" customHeight="1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</row>
    <row r="791" ht="36.0" customHeight="1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</row>
    <row r="792" ht="36.0" customHeight="1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</row>
    <row r="793" ht="36.0" customHeight="1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</row>
    <row r="794" ht="36.0" customHeight="1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</row>
    <row r="795" ht="36.0" customHeight="1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</row>
    <row r="796" ht="36.0" customHeight="1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</row>
    <row r="797" ht="36.0" customHeight="1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</row>
    <row r="798" ht="36.0" customHeight="1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</row>
    <row r="799" ht="36.0" customHeight="1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</row>
    <row r="800" ht="36.0" customHeight="1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</row>
    <row r="801" ht="36.0" customHeight="1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</row>
    <row r="802" ht="36.0" customHeight="1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</row>
    <row r="803" ht="36.0" customHeight="1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</row>
    <row r="804" ht="36.0" customHeight="1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</row>
    <row r="805" ht="36.0" customHeight="1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</row>
    <row r="806" ht="36.0" customHeight="1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</row>
    <row r="807" ht="36.0" customHeight="1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</row>
    <row r="808" ht="36.0" customHeight="1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</row>
    <row r="809" ht="36.0" customHeight="1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</row>
    <row r="810" ht="36.0" customHeight="1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</row>
    <row r="811" ht="36.0" customHeight="1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</row>
    <row r="812" ht="36.0" customHeight="1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</row>
    <row r="813" ht="36.0" customHeight="1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</row>
    <row r="814" ht="36.0" customHeight="1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</row>
    <row r="815" ht="36.0" customHeight="1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</row>
    <row r="816" ht="36.0" customHeight="1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</row>
    <row r="817" ht="36.0" customHeight="1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</row>
    <row r="818" ht="36.0" customHeight="1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</row>
    <row r="819" ht="36.0" customHeight="1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</row>
    <row r="820" ht="36.0" customHeight="1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</row>
    <row r="821" ht="36.0" customHeight="1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</row>
    <row r="822" ht="36.0" customHeight="1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</row>
    <row r="823" ht="36.0" customHeight="1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</row>
    <row r="824" ht="36.0" customHeight="1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</row>
    <row r="825" ht="36.0" customHeight="1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</row>
    <row r="826" ht="36.0" customHeight="1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</row>
    <row r="827" ht="36.0" customHeight="1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</row>
    <row r="828" ht="36.0" customHeight="1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</row>
    <row r="829" ht="36.0" customHeight="1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</row>
    <row r="830" ht="36.0" customHeight="1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</row>
    <row r="831" ht="36.0" customHeight="1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</row>
    <row r="832" ht="36.0" customHeight="1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</row>
    <row r="833" ht="36.0" customHeight="1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</row>
    <row r="834" ht="36.0" customHeight="1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</row>
    <row r="835" ht="36.0" customHeight="1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</row>
    <row r="836" ht="36.0" customHeight="1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</row>
    <row r="837" ht="36.0" customHeight="1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</row>
    <row r="838" ht="36.0" customHeight="1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</row>
    <row r="839" ht="36.0" customHeight="1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</row>
    <row r="840" ht="36.0" customHeight="1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</row>
    <row r="841" ht="36.0" customHeight="1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</row>
    <row r="842" ht="36.0" customHeight="1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</row>
    <row r="843" ht="36.0" customHeight="1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</row>
    <row r="844" ht="36.0" customHeight="1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</row>
    <row r="845" ht="36.0" customHeight="1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</row>
    <row r="846" ht="36.0" customHeight="1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</row>
    <row r="847" ht="36.0" customHeight="1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</row>
    <row r="848" ht="36.0" customHeight="1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</row>
    <row r="849" ht="36.0" customHeight="1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</row>
    <row r="850" ht="36.0" customHeight="1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</row>
    <row r="851" ht="36.0" customHeight="1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</row>
    <row r="852" ht="36.0" customHeight="1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</row>
    <row r="853" ht="36.0" customHeight="1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</row>
    <row r="854" ht="36.0" customHeight="1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</row>
    <row r="855" ht="36.0" customHeight="1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</row>
    <row r="856" ht="36.0" customHeight="1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</row>
    <row r="857" ht="36.0" customHeight="1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</row>
    <row r="858" ht="36.0" customHeight="1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</row>
    <row r="859" ht="36.0" customHeight="1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</row>
    <row r="860" ht="36.0" customHeight="1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</row>
    <row r="861" ht="36.0" customHeight="1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</row>
    <row r="862" ht="36.0" customHeight="1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</row>
    <row r="863" ht="36.0" customHeight="1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</row>
    <row r="864" ht="36.0" customHeight="1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</row>
    <row r="865" ht="36.0" customHeight="1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</row>
    <row r="866" ht="36.0" customHeight="1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</row>
    <row r="867" ht="36.0" customHeight="1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</row>
    <row r="868" ht="36.0" customHeight="1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</row>
    <row r="869" ht="36.0" customHeight="1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</row>
    <row r="870" ht="36.0" customHeight="1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</row>
    <row r="871" ht="36.0" customHeight="1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</row>
    <row r="872" ht="36.0" customHeight="1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</row>
    <row r="873" ht="36.0" customHeight="1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</row>
    <row r="874" ht="36.0" customHeight="1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</row>
    <row r="875" ht="36.0" customHeight="1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</row>
    <row r="876" ht="36.0" customHeight="1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</row>
    <row r="877" ht="36.0" customHeight="1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</row>
    <row r="878" ht="36.0" customHeight="1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</row>
    <row r="879" ht="36.0" customHeight="1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</row>
    <row r="880" ht="36.0" customHeight="1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</row>
    <row r="881" ht="36.0" customHeight="1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</row>
    <row r="882" ht="36.0" customHeight="1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</row>
    <row r="883" ht="36.0" customHeight="1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</row>
    <row r="884" ht="36.0" customHeight="1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</row>
    <row r="885" ht="36.0" customHeight="1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</row>
    <row r="886" ht="36.0" customHeight="1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</row>
    <row r="887" ht="36.0" customHeight="1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</row>
    <row r="888" ht="36.0" customHeight="1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</row>
    <row r="889" ht="36.0" customHeight="1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</row>
    <row r="890" ht="36.0" customHeight="1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</row>
    <row r="891" ht="36.0" customHeight="1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</row>
    <row r="892" ht="36.0" customHeight="1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</row>
    <row r="893" ht="36.0" customHeight="1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</row>
    <row r="894" ht="36.0" customHeight="1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</row>
    <row r="895" ht="36.0" customHeight="1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</row>
    <row r="896" ht="36.0" customHeight="1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</row>
    <row r="897" ht="36.0" customHeight="1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</row>
    <row r="898" ht="36.0" customHeight="1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</row>
    <row r="899" ht="36.0" customHeight="1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</row>
    <row r="900" ht="36.0" customHeight="1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</row>
    <row r="901" ht="36.0" customHeight="1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</row>
    <row r="902" ht="36.0" customHeight="1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</row>
    <row r="903" ht="36.0" customHeight="1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</row>
    <row r="904" ht="36.0" customHeight="1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</row>
    <row r="905" ht="36.0" customHeight="1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</row>
    <row r="906" ht="36.0" customHeight="1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</row>
    <row r="907" ht="36.0" customHeight="1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</row>
    <row r="908" ht="36.0" customHeight="1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</row>
    <row r="909" ht="36.0" customHeight="1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</row>
    <row r="910" ht="36.0" customHeight="1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</row>
    <row r="911" ht="36.0" customHeight="1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</row>
    <row r="912" ht="36.0" customHeight="1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</row>
    <row r="913" ht="36.0" customHeight="1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</row>
    <row r="914" ht="36.0" customHeight="1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</row>
    <row r="915" ht="36.0" customHeight="1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</row>
    <row r="916" ht="36.0" customHeight="1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</row>
    <row r="917" ht="36.0" customHeight="1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</row>
    <row r="918" ht="36.0" customHeight="1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</row>
    <row r="919" ht="36.0" customHeight="1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</row>
    <row r="920" ht="36.0" customHeight="1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</row>
    <row r="921" ht="36.0" customHeight="1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</row>
    <row r="922" ht="36.0" customHeight="1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</row>
    <row r="923" ht="36.0" customHeight="1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</row>
    <row r="924" ht="36.0" customHeight="1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</row>
    <row r="925" ht="36.0" customHeight="1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</row>
    <row r="926" ht="36.0" customHeight="1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</row>
    <row r="927" ht="36.0" customHeight="1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</row>
    <row r="928" ht="36.0" customHeight="1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</row>
    <row r="929" ht="36.0" customHeight="1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</row>
    <row r="930" ht="36.0" customHeight="1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</row>
    <row r="931" ht="36.0" customHeight="1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</row>
    <row r="932" ht="36.0" customHeight="1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</row>
    <row r="933" ht="36.0" customHeight="1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</row>
    <row r="934" ht="36.0" customHeight="1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</row>
    <row r="935" ht="36.0" customHeight="1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</row>
    <row r="936" ht="36.0" customHeight="1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</row>
    <row r="937" ht="36.0" customHeight="1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</row>
    <row r="938" ht="36.0" customHeight="1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</row>
    <row r="939" ht="36.0" customHeight="1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</row>
    <row r="940" ht="36.0" customHeight="1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</row>
    <row r="941" ht="36.0" customHeight="1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</row>
    <row r="942" ht="36.0" customHeight="1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</row>
    <row r="943" ht="36.0" customHeight="1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</row>
    <row r="944" ht="36.0" customHeight="1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</row>
    <row r="945" ht="36.0" customHeight="1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</row>
    <row r="946" ht="36.0" customHeight="1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</row>
    <row r="947" ht="36.0" customHeight="1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</row>
    <row r="948" ht="36.0" customHeight="1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</row>
    <row r="949" ht="36.0" customHeight="1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</row>
    <row r="950" ht="36.0" customHeight="1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</row>
    <row r="951" ht="36.0" customHeight="1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</row>
    <row r="952" ht="36.0" customHeight="1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</row>
    <row r="953" ht="36.0" customHeight="1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</row>
    <row r="954" ht="36.0" customHeight="1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</row>
    <row r="955" ht="36.0" customHeight="1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</row>
    <row r="956" ht="36.0" customHeight="1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</row>
    <row r="957" ht="36.0" customHeight="1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</row>
    <row r="958" ht="36.0" customHeight="1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</row>
    <row r="959" ht="36.0" customHeight="1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</row>
    <row r="960" ht="36.0" customHeight="1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</row>
    <row r="961" ht="36.0" customHeight="1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</row>
    <row r="962" ht="36.0" customHeight="1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</row>
    <row r="963" ht="36.0" customHeight="1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</row>
    <row r="964" ht="36.0" customHeight="1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</row>
    <row r="965" ht="36.0" customHeight="1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</row>
    <row r="966" ht="36.0" customHeight="1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</row>
    <row r="967" ht="36.0" customHeight="1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</row>
    <row r="968" ht="36.0" customHeight="1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</row>
    <row r="969" ht="36.0" customHeight="1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</row>
    <row r="970" ht="36.0" customHeight="1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</row>
    <row r="971" ht="36.0" customHeight="1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</row>
    <row r="972" ht="36.0" customHeight="1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</row>
    <row r="973" ht="36.0" customHeight="1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</row>
    <row r="974" ht="36.0" customHeight="1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</row>
    <row r="975" ht="36.0" customHeight="1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</row>
    <row r="976" ht="36.0" customHeight="1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</row>
    <row r="977" ht="36.0" customHeight="1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</row>
    <row r="978" ht="36.0" customHeight="1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</row>
    <row r="979" ht="36.0" customHeight="1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</row>
    <row r="980" ht="36.0" customHeight="1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</row>
    <row r="981" ht="36.0" customHeight="1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</row>
    <row r="982" ht="36.0" customHeight="1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</row>
    <row r="983" ht="36.0" customHeight="1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</row>
    <row r="984" ht="36.0" customHeight="1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</row>
    <row r="985" ht="36.0" customHeight="1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</row>
    <row r="986" ht="36.0" customHeight="1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</row>
    <row r="987" ht="36.0" customHeight="1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</row>
    <row r="988" ht="36.0" customHeight="1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</row>
    <row r="989" ht="36.0" customHeight="1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</row>
    <row r="990" ht="36.0" customHeight="1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</row>
    <row r="991" ht="36.0" customHeight="1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</row>
    <row r="992" ht="36.0" customHeight="1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</row>
    <row r="993" ht="36.0" customHeight="1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</row>
    <row r="994" ht="36.0" customHeight="1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</row>
    <row r="995" ht="36.0" customHeight="1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</row>
    <row r="996" ht="36.0" customHeight="1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</row>
    <row r="997" ht="36.0" customHeight="1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</row>
    <row r="998" ht="36.0" customHeight="1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</row>
    <row r="999" ht="36.0" customHeight="1">
      <c r="A999" s="4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</row>
    <row r="1000" ht="36.0" customHeight="1">
      <c r="A1000" s="4"/>
      <c r="B1000" s="4"/>
      <c r="C1000" s="4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</row>
  </sheetData>
  <mergeCells count="8">
    <mergeCell ref="A1:I1"/>
    <mergeCell ref="K1:M1"/>
    <mergeCell ref="A18:I18"/>
    <mergeCell ref="K21:M21"/>
    <mergeCell ref="K22:M23"/>
    <mergeCell ref="A31:I31"/>
    <mergeCell ref="G32:I32"/>
    <mergeCell ref="A41:E41"/>
  </mergeCells>
  <conditionalFormatting sqref="E3:E17 G3:G17 I3:I17 E19:E29 G19:G29 I19:I29 E33:E40">
    <cfRule type="cellIs" dxfId="0" priority="1" operator="equal">
      <formula>"Khai Anh"</formula>
    </cfRule>
  </conditionalFormatting>
  <conditionalFormatting sqref="E3:E17 G3:G17 I3:I17 E19:E29 G19:G29 I19:I29 E33:E40">
    <cfRule type="cellIs" dxfId="1" priority="2" operator="equal">
      <formula>"Kim Bàng"</formula>
    </cfRule>
  </conditionalFormatting>
  <conditionalFormatting sqref="E3:E17 G3:G17 I3:I17 E19:E29 G19:G29 I19:I29 E33:E40">
    <cfRule type="cellIs" dxfId="2" priority="3" operator="equal">
      <formula>"Vưu Đức Phát"</formula>
    </cfRule>
  </conditionalFormatting>
  <conditionalFormatting sqref="E3:E17 G3:G17 I3:I17 E19:E29 G19:G29 I19:I29 E33:E40">
    <cfRule type="cellIs" dxfId="3" priority="4" operator="equal">
      <formula>"Phương Trang"</formula>
    </cfRule>
  </conditionalFormatting>
  <conditionalFormatting sqref="E3:E17 G3:G17 I3:I17 E19:E29 G19:G29 I19:I29 E33:E40">
    <cfRule type="cellIs" dxfId="4" priority="5" operator="equal">
      <formula>"Lúa Vàng"</formula>
    </cfRule>
  </conditionalFormatting>
  <conditionalFormatting sqref="E3:E17 G3:G17 I3:I17 E19:E29 G19:G29 I19:I29 E33:E40">
    <cfRule type="cellIs" dxfId="5" priority="6" operator="equal">
      <formula>"Hồng Nga"</formula>
    </cfRule>
  </conditionalFormatting>
  <conditionalFormatting sqref="E3:E17 G3:G17 I3:I17 E19:E29 G19:G29 I19:I29 E33:E40">
    <cfRule type="cellIs" dxfId="6" priority="7" operator="equal">
      <formula>"Thuận An"</formula>
    </cfRule>
  </conditionalFormatting>
  <conditionalFormatting sqref="E3:E17 G3:G17 I3:I17 E19:E29 G19:G29 I19:I29 E33:E40">
    <cfRule type="cellIs" dxfId="7" priority="8" operator="equal">
      <formula>"SIM"</formula>
    </cfRule>
  </conditionalFormatting>
  <conditionalFormatting sqref="E3:E17 G3:G17 I3:I17 E19:E29 G19:G29 I19:I29 E33:E40">
    <cfRule type="cellIs" dxfId="8" priority="9" operator="equal">
      <formula>"THẢO AN"</formula>
    </cfRule>
  </conditionalFormatting>
  <conditionalFormatting sqref="E3:E17 G3:G17 I3:I17 E19:E29 G19:G29 I19:I29 E33:E40">
    <cfRule type="cellIs" dxfId="9" priority="10" operator="equal">
      <formula>"Emivest"</formula>
    </cfRule>
  </conditionalFormatting>
  <conditionalFormatting sqref="E3:E17 G3:G17 I3:I17 E19:E29 G19:G29 I19:I29 E33:E40">
    <cfRule type="cellIs" dxfId="10" priority="11" operator="equal">
      <formula>"LTP"</formula>
    </cfRule>
  </conditionalFormatting>
  <conditionalFormatting sqref="E3:E17 G3:G17 I3:I17 E19:E29 G19:G29 I19:I29 E33:E40">
    <cfRule type="cellIs" dxfId="11" priority="12" operator="equal">
      <formula>"RICO"</formula>
    </cfRule>
  </conditionalFormatting>
  <conditionalFormatting sqref="E3:E17 G3:G17 I3:I17 E19:E29 G19:G29 I19:I29 E33:E40">
    <cfRule type="cellIs" dxfId="12" priority="13" operator="equal">
      <formula>"Nhất Thành"</formula>
    </cfRule>
  </conditionalFormatting>
  <conditionalFormatting sqref="E3:E17 G3:G17 I3:I17 E19:E29 G19:G29 I19:I29 E33:E40">
    <cfRule type="cellIs" dxfId="13" priority="14" operator="equal">
      <formula>"Hoàng Mạnh Thắng"</formula>
    </cfRule>
  </conditionalFormatting>
  <conditionalFormatting sqref="E3:E17 G3:G17 I3:I17 E19:E29 G19:G29 I19:I29 E33:E40">
    <cfRule type="cellIs" dxfId="14" priority="15" operator="equal">
      <formula>"TRANSIN"</formula>
    </cfRule>
  </conditionalFormatting>
  <conditionalFormatting sqref="E3:E17 G3:G17 I3:I17 E19:E29 G19:G29 I19:I29 E33:E40">
    <cfRule type="cellIs" dxfId="15" priority="16" operator="equal">
      <formula>"HDVL"</formula>
    </cfRule>
  </conditionalFormatting>
  <conditionalFormatting sqref="E3:E17 G3:G17 I3:I17 E19:E29 G19:G29 I19:I29 E33:E40">
    <cfRule type="cellIs" dxfId="16" priority="17" operator="equal">
      <formula>"TRỐNG LỊCH"</formula>
    </cfRule>
  </conditionalFormatting>
  <conditionalFormatting sqref="E3:E17 G3:G17 I3:I17 E19:E29 G19:G29 I19:I29 E33:E40">
    <cfRule type="cellIs" dxfId="0" priority="18" operator="equal">
      <formula>"CHUYỂN ĐIỂM"</formula>
    </cfRule>
  </conditionalFormatting>
  <conditionalFormatting sqref="E3:E17 G3:G17 I3:I17 E19:E29 G19:G29 I19:I29 E33:E40">
    <cfRule type="cellIs" dxfId="17" priority="19" operator="equal">
      <formula>"RỚT NHÀ MÁY"</formula>
    </cfRule>
  </conditionalFormatting>
  <conditionalFormatting sqref="E3:E17 G3:G17 I3:I17 E19:E29 G19:G29 I19:I29 E33:E40">
    <cfRule type="cellIs" dxfId="18" priority="20" operator="equal">
      <formula>"TÀI XẾ NGHỈ"</formula>
    </cfRule>
  </conditionalFormatting>
  <dataValidations>
    <dataValidation type="list" allowBlank="1" sqref="E3:E17 G3:G17 I3:I17 E19:E29 G19:G29 I19:I29 E33:E40">
      <formula1>'DANH MỤC'!$F$2:$F$22</formula1>
    </dataValidation>
    <dataValidation type="list" allowBlank="1" sqref="B33:B40">
      <formula1>'DANH MỤC'!$J$2:$J$16</formula1>
    </dataValidation>
    <dataValidation type="list" allowBlank="1" sqref="D3:D17 F3:F17 H3:H17 D19:D29 F19:F29 H19:H29 D33:D40">
      <formula1>'DANH MỤC'!$H$2:$H$9</formula1>
    </dataValidation>
  </dataValidations>
  <printOptions/>
  <pageMargins bottom="0.2" footer="0.0" header="0.0" left="0.2" right="0.2" top="0.2"/>
  <pageSetup orientation="landscape"/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showGridLines="0" workbookViewId="0"/>
  </sheetViews>
  <sheetFormatPr customHeight="1" defaultColWidth="14.43" defaultRowHeight="15.0"/>
  <cols>
    <col customWidth="1" min="1" max="1" width="4.43"/>
    <col customWidth="1" min="2" max="2" width="12.0"/>
    <col customWidth="1" min="3" max="3" width="34.57"/>
    <col customWidth="1" min="4" max="4" width="9.0"/>
    <col customWidth="1" min="5" max="5" width="13.0"/>
    <col customWidth="1" min="6" max="6" width="9.0"/>
    <col customWidth="1" min="7" max="7" width="13.0"/>
    <col customWidth="1" min="8" max="9" width="0.43"/>
    <col customWidth="1" min="10" max="10" width="2.0"/>
    <col customWidth="1" min="11" max="11" width="18.0"/>
    <col customWidth="1" min="12" max="12" width="7.0"/>
    <col customWidth="1" min="13" max="13" width="6.0"/>
    <col customWidth="1" hidden="1" min="14" max="14" width="13.0"/>
    <col customWidth="1" min="15" max="15" width="13.0"/>
    <col customWidth="1" min="16" max="16" width="6.0"/>
    <col customWidth="1" min="17" max="26" width="8.71"/>
  </cols>
  <sheetData>
    <row r="1" ht="35.25" customHeight="1">
      <c r="A1" s="1" t="s">
        <v>271</v>
      </c>
      <c r="B1" s="2"/>
      <c r="C1" s="2"/>
      <c r="D1" s="2"/>
      <c r="E1" s="2"/>
      <c r="F1" s="2"/>
      <c r="G1" s="2"/>
      <c r="H1" s="2"/>
      <c r="I1" s="3"/>
      <c r="J1" s="4"/>
      <c r="K1" s="5" t="s">
        <v>3</v>
      </c>
      <c r="L1" s="2"/>
      <c r="M1" s="3"/>
      <c r="N1" s="4"/>
      <c r="O1" s="6" t="s">
        <v>4</v>
      </c>
      <c r="P1" s="6" t="s">
        <v>5</v>
      </c>
      <c r="Q1" s="104"/>
      <c r="R1" s="4"/>
      <c r="S1" s="4"/>
      <c r="T1" s="4"/>
      <c r="U1" s="4"/>
      <c r="V1" s="4"/>
      <c r="W1" s="4"/>
      <c r="X1" s="4"/>
      <c r="Y1" s="4"/>
      <c r="Z1" s="4"/>
    </row>
    <row r="2" ht="35.25" customHeight="1">
      <c r="A2" s="8" t="s">
        <v>6</v>
      </c>
      <c r="B2" s="8" t="s">
        <v>7</v>
      </c>
      <c r="C2" s="8" t="s">
        <v>8</v>
      </c>
      <c r="D2" s="8" t="s">
        <v>9</v>
      </c>
      <c r="E2" s="8" t="s">
        <v>10</v>
      </c>
      <c r="F2" s="8" t="s">
        <v>11</v>
      </c>
      <c r="G2" s="8" t="s">
        <v>12</v>
      </c>
      <c r="H2" s="8" t="s">
        <v>13</v>
      </c>
      <c r="I2" s="8" t="s">
        <v>14</v>
      </c>
      <c r="J2" s="4"/>
      <c r="K2" s="9" t="s">
        <v>15</v>
      </c>
      <c r="L2" s="9" t="s">
        <v>16</v>
      </c>
      <c r="M2" s="9" t="s">
        <v>17</v>
      </c>
      <c r="N2" s="4"/>
      <c r="O2" s="10" t="s">
        <v>18</v>
      </c>
      <c r="P2" s="10">
        <f>SUM(L3:L18)</f>
        <v>23</v>
      </c>
      <c r="Q2" s="105"/>
      <c r="R2" s="4"/>
      <c r="S2" s="4"/>
      <c r="T2" s="4"/>
      <c r="U2" s="4"/>
      <c r="V2" s="4"/>
      <c r="W2" s="4"/>
      <c r="X2" s="4"/>
      <c r="Y2" s="4"/>
      <c r="Z2" s="4"/>
    </row>
    <row r="3" ht="35.25" customHeight="1">
      <c r="A3" s="12">
        <v>1.0</v>
      </c>
      <c r="B3" s="95" t="s">
        <v>19</v>
      </c>
      <c r="C3" s="21" t="s">
        <v>218</v>
      </c>
      <c r="D3" s="15" t="s">
        <v>22</v>
      </c>
      <c r="E3" s="34" t="s">
        <v>25</v>
      </c>
      <c r="F3" s="14"/>
      <c r="G3" s="13"/>
      <c r="H3" s="14"/>
      <c r="I3" s="13"/>
      <c r="J3" s="4"/>
      <c r="K3" s="16" t="s">
        <v>25</v>
      </c>
      <c r="L3" s="13">
        <f t="shared" ref="L3:L19" si="1">COUNTIF($E$3:$E$17,K3)+COUNTIF($G$3:$G$17,K3)+COUNTIF($I$3:$I$17,K3)+COUNTIF($E$19:$E$29,K3)+COUNTIF($G$19:$G$29,K3)+COUNTIF($I$19:$I$29,K3)</f>
        <v>21</v>
      </c>
      <c r="M3" s="17">
        <f t="shared" ref="M3:M19" si="2">IF($K$22=0,"",L3/$K$22)</f>
        <v>0.9130434783</v>
      </c>
      <c r="N3" s="18">
        <f t="array" ref="N3">IF(SUMPRODUCT(COUNTIF(E3,'DANH MỤC'!$B$2:$B$17))+SUMPRODUCT(COUNTIF(G3,'DANH MỤC'!$B$2:$B$17))+SUMPRODUCT(COUNTIF(I3,'DANH MỤC'!$B$2:$B$17))&gt;=1,1,0)</f>
        <v>1</v>
      </c>
      <c r="O3" s="10" t="s">
        <v>26</v>
      </c>
      <c r="P3" s="10">
        <f>COUNTIF($E$3:$E$17,"TRỐNG LỊCH")+COUNTIF($G$3:$G$17,"TRỐNG LỊCH")+COUNTIF($I$3:$I$17,"TRỐNG LỊCH")+COUNTIF($E$19:$E$29,"TRỐNG LỊCH")+COUNTIF($G$19:$G$29,"TRỐNG LỊCH")+COUNTIF($I$19:$I$29,"TRỐNG LỊCH")</f>
        <v>0</v>
      </c>
      <c r="Q3" s="105"/>
      <c r="R3" s="4"/>
      <c r="S3" s="4"/>
      <c r="T3" s="4"/>
      <c r="U3" s="4"/>
      <c r="V3" s="4"/>
      <c r="W3" s="4"/>
      <c r="X3" s="4"/>
      <c r="Y3" s="4"/>
      <c r="Z3" s="4"/>
    </row>
    <row r="4" ht="35.25" customHeight="1">
      <c r="A4" s="19">
        <v>2.0</v>
      </c>
      <c r="B4" s="95" t="s">
        <v>27</v>
      </c>
      <c r="C4" s="21" t="s">
        <v>206</v>
      </c>
      <c r="D4" s="15" t="s">
        <v>33</v>
      </c>
      <c r="E4" s="48" t="s">
        <v>25</v>
      </c>
      <c r="F4" s="14"/>
      <c r="G4" s="20"/>
      <c r="H4" s="14"/>
      <c r="I4" s="20"/>
      <c r="J4" s="4"/>
      <c r="K4" s="22" t="s">
        <v>31</v>
      </c>
      <c r="L4" s="20">
        <f t="shared" si="1"/>
        <v>0</v>
      </c>
      <c r="M4" s="23">
        <f t="shared" si="2"/>
        <v>0</v>
      </c>
      <c r="N4" s="18">
        <f t="array" ref="N4">IF(SUMPRODUCT(COUNTIF(E4,'DANH MỤC'!$B$2:$B$17))+SUMPRODUCT(COUNTIF(G4,'DANH MỤC'!$B$2:$B$17))+SUMPRODUCT(COUNTIF(I4,'DANH MỤC'!$B$2:$B$17))&gt;=1,1,0)</f>
        <v>1</v>
      </c>
      <c r="O4" s="10" t="s">
        <v>34</v>
      </c>
      <c r="P4" s="10">
        <f>COUNTIF($E$3:$E$17,"CHUYỂN ĐIỂM")+COUNTIF($G$3:$G$17,"CHUYỂN ĐIỂM")+COUNTIF($I$3:$I$17,"CHUYỂN ĐIỂM")+COUNTIF($E$19:$E$29,"CHUYỂN ĐIỂM")+COUNTIF($G$19:$G$29,"CHUYỂN ĐIỂM")+COUNTIF($I$19:$I$29,"CHUYỂN ĐIỂM")</f>
        <v>0</v>
      </c>
      <c r="Q4" s="105"/>
      <c r="R4" s="4"/>
      <c r="S4" s="4"/>
      <c r="T4" s="4"/>
      <c r="U4" s="4"/>
      <c r="V4" s="4"/>
      <c r="W4" s="4"/>
      <c r="X4" s="4"/>
      <c r="Y4" s="4"/>
      <c r="Z4" s="4"/>
    </row>
    <row r="5" ht="35.25" customHeight="1">
      <c r="A5" s="12">
        <v>3.0</v>
      </c>
      <c r="B5" s="95" t="s">
        <v>35</v>
      </c>
      <c r="C5" s="24" t="s">
        <v>253</v>
      </c>
      <c r="D5" s="15" t="s">
        <v>33</v>
      </c>
      <c r="E5" s="34" t="s">
        <v>25</v>
      </c>
      <c r="F5" s="14"/>
      <c r="G5" s="13"/>
      <c r="H5" s="14"/>
      <c r="I5" s="13"/>
      <c r="J5" s="4"/>
      <c r="K5" s="16" t="s">
        <v>39</v>
      </c>
      <c r="L5" s="13">
        <f t="shared" si="1"/>
        <v>0</v>
      </c>
      <c r="M5" s="17">
        <f t="shared" si="2"/>
        <v>0</v>
      </c>
      <c r="N5" s="18">
        <f t="array" ref="N5">IF(SUMPRODUCT(COUNTIF(E5,'DANH MỤC'!$B$2:$B$17))+SUMPRODUCT(COUNTIF(G5,'DANH MỤC'!$B$2:$B$17))+SUMPRODUCT(COUNTIF(I5,'DANH MỤC'!$B$2:$B$17))&gt;=1,1,0)</f>
        <v>1</v>
      </c>
      <c r="O5" s="10" t="s">
        <v>40</v>
      </c>
      <c r="P5" s="10">
        <f>COUNTIF($E$3:$E$17,"RỚT NHÀ MÁY")+COUNTIF($G$3:$G$17,"RỚT NHÀ MÁY")+COUNTIF($I$3:$I$17,"RỚT NHÀ MÁY")+COUNTIF($E$19:$E$29,"RỚT NHÀ MÁY")+COUNTIF($G$19:$G$29,"RỚT NHÀ MÁY")+COUNTIF($I$19:$I$29,"RỚT NHÀ MÁY")</f>
        <v>1</v>
      </c>
      <c r="Q5" s="105"/>
      <c r="R5" s="4"/>
      <c r="S5" s="4"/>
      <c r="T5" s="4"/>
      <c r="U5" s="4"/>
      <c r="V5" s="4"/>
      <c r="W5" s="4"/>
      <c r="X5" s="4"/>
      <c r="Y5" s="4"/>
      <c r="Z5" s="4"/>
    </row>
    <row r="6" ht="35.25" customHeight="1">
      <c r="A6" s="19">
        <v>4.0</v>
      </c>
      <c r="B6" s="20" t="s">
        <v>41</v>
      </c>
      <c r="C6" s="19"/>
      <c r="D6" s="14"/>
      <c r="E6" s="48" t="s">
        <v>43</v>
      </c>
      <c r="F6" s="14"/>
      <c r="G6" s="13"/>
      <c r="H6" s="14"/>
      <c r="I6" s="20"/>
      <c r="J6" s="4"/>
      <c r="K6" s="22" t="s">
        <v>42</v>
      </c>
      <c r="L6" s="20">
        <f t="shared" si="1"/>
        <v>0</v>
      </c>
      <c r="M6" s="23">
        <f t="shared" si="2"/>
        <v>0</v>
      </c>
      <c r="N6" s="18">
        <f t="array" ref="N6">IF(SUMPRODUCT(COUNTIF(E6,'DANH MỤC'!$B$2:$B$17))+SUMPRODUCT(COUNTIF(G6,'DANH MỤC'!$B$2:$B$17))+SUMPRODUCT(COUNTIF(I6,'DANH MỤC'!$B$2:$B$17))&gt;=1,1,0)</f>
        <v>0</v>
      </c>
      <c r="O6" s="10" t="s">
        <v>43</v>
      </c>
      <c r="P6" s="10">
        <f>COUNTIF($E$3:$E$17,"TÀI XẾ NGHỈ")+COUNTIF($G$3:$G$17,"TÀI XẾ NGHỈ")+COUNTIF($I$3:$I$17,"TÀI XẾ NGHỈ")+COUNTIF($E$19:$E$29,"TÀI XẾ NGHỈ")+COUNTIF($G$19:$G$29,"TÀI XẾ NGHỈ")+COUNTIF($I$19:$I$29,"TÀI XẾ NGHỈ")</f>
        <v>1</v>
      </c>
      <c r="Q6" s="105"/>
      <c r="R6" s="4"/>
      <c r="S6" s="4"/>
      <c r="T6" s="4"/>
      <c r="U6" s="4"/>
      <c r="V6" s="4"/>
      <c r="W6" s="4"/>
      <c r="X6" s="4"/>
      <c r="Y6" s="4"/>
      <c r="Z6" s="4"/>
    </row>
    <row r="7" ht="35.25" customHeight="1">
      <c r="A7" s="12">
        <v>5.0</v>
      </c>
      <c r="B7" s="13" t="s">
        <v>44</v>
      </c>
      <c r="C7" s="21" t="s">
        <v>274</v>
      </c>
      <c r="D7" s="126" t="s">
        <v>46</v>
      </c>
      <c r="E7" s="48" t="s">
        <v>47</v>
      </c>
      <c r="F7" s="15"/>
      <c r="G7" s="48"/>
      <c r="H7" s="14"/>
      <c r="I7" s="13"/>
      <c r="J7" s="4"/>
      <c r="K7" s="16" t="s">
        <v>23</v>
      </c>
      <c r="L7" s="13">
        <f t="shared" si="1"/>
        <v>0</v>
      </c>
      <c r="M7" s="17">
        <f t="shared" si="2"/>
        <v>0</v>
      </c>
      <c r="N7" s="18">
        <f t="array" ref="N7">IF(SUMPRODUCT(COUNTIF(E7,'DANH MỤC'!$B$2:$B$17))+SUMPRODUCT(COUNTIF(G7,'DANH MỤC'!$B$2:$B$17))+SUMPRODUCT(COUNTIF(I7,'DANH MỤC'!$B$2:$B$17))&gt;=1,1,0)</f>
        <v>1</v>
      </c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 ht="35.25" customHeight="1">
      <c r="A8" s="19">
        <v>6.0</v>
      </c>
      <c r="B8" s="95" t="s">
        <v>48</v>
      </c>
      <c r="C8" s="21" t="s">
        <v>275</v>
      </c>
      <c r="D8" s="15" t="s">
        <v>33</v>
      </c>
      <c r="E8" s="48" t="s">
        <v>25</v>
      </c>
      <c r="F8" s="14"/>
      <c r="G8" s="20"/>
      <c r="H8" s="14"/>
      <c r="I8" s="20"/>
      <c r="J8" s="4"/>
      <c r="K8" s="22" t="s">
        <v>51</v>
      </c>
      <c r="L8" s="20">
        <f t="shared" si="1"/>
        <v>0</v>
      </c>
      <c r="M8" s="23">
        <f t="shared" si="2"/>
        <v>0</v>
      </c>
      <c r="N8" s="18">
        <f t="array" ref="N8">IF(SUMPRODUCT(COUNTIF(E8,'DANH MỤC'!$B$2:$B$17))+SUMPRODUCT(COUNTIF(G8,'DANH MỤC'!$B$2:$B$17))+SUMPRODUCT(COUNTIF(I8,'DANH MỤC'!$B$2:$B$17))&gt;=1,1,0)</f>
        <v>1</v>
      </c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 ht="35.25" customHeight="1">
      <c r="A9" s="12">
        <v>7.0</v>
      </c>
      <c r="B9" s="13" t="s">
        <v>68</v>
      </c>
      <c r="C9" s="21" t="s">
        <v>206</v>
      </c>
      <c r="D9" s="15" t="s">
        <v>33</v>
      </c>
      <c r="E9" s="48" t="s">
        <v>25</v>
      </c>
      <c r="F9" s="14"/>
      <c r="G9" s="13"/>
      <c r="H9" s="14"/>
      <c r="I9" s="13"/>
      <c r="J9" s="4"/>
      <c r="K9" s="16" t="s">
        <v>47</v>
      </c>
      <c r="L9" s="13">
        <f t="shared" si="1"/>
        <v>2</v>
      </c>
      <c r="M9" s="17">
        <f t="shared" si="2"/>
        <v>0.08695652174</v>
      </c>
      <c r="N9" s="18">
        <f t="array" ref="N9">IF(SUMPRODUCT(COUNTIF(E9,'DANH MỤC'!$B$2:$B$17))+SUMPRODUCT(COUNTIF(G9,'DANH MỤC'!$B$2:$B$17))+SUMPRODUCT(COUNTIF(I9,'DANH MỤC'!$B$2:$B$17))&gt;=1,1,0)</f>
        <v>1</v>
      </c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 ht="35.25" customHeight="1">
      <c r="A10" s="19">
        <v>8.0</v>
      </c>
      <c r="B10" s="95" t="s">
        <v>70</v>
      </c>
      <c r="C10" s="21" t="s">
        <v>275</v>
      </c>
      <c r="D10" s="15" t="s">
        <v>33</v>
      </c>
      <c r="E10" s="48" t="s">
        <v>25</v>
      </c>
      <c r="F10" s="14"/>
      <c r="G10" s="20"/>
      <c r="H10" s="14"/>
      <c r="I10" s="20"/>
      <c r="J10" s="4"/>
      <c r="K10" s="22" t="s">
        <v>58</v>
      </c>
      <c r="L10" s="20">
        <f t="shared" si="1"/>
        <v>0</v>
      </c>
      <c r="M10" s="23">
        <f t="shared" si="2"/>
        <v>0</v>
      </c>
      <c r="N10" s="18">
        <f t="array" ref="N10">IF(SUMPRODUCT(COUNTIF(E10,'DANH MỤC'!$B$2:$B$17))+SUMPRODUCT(COUNTIF(G10,'DANH MỤC'!$B$2:$B$17))+SUMPRODUCT(COUNTIF(I10,'DANH MỤC'!$B$2:$B$17))&gt;=1,1,0)</f>
        <v>1</v>
      </c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 ht="35.25" customHeight="1">
      <c r="A11" s="12">
        <v>9.0</v>
      </c>
      <c r="B11" s="95" t="s">
        <v>71</v>
      </c>
      <c r="C11" s="21" t="s">
        <v>133</v>
      </c>
      <c r="D11" s="15" t="s">
        <v>38</v>
      </c>
      <c r="E11" s="48" t="s">
        <v>25</v>
      </c>
      <c r="F11" s="14"/>
      <c r="G11" s="13"/>
      <c r="H11" s="14"/>
      <c r="I11" s="13"/>
      <c r="J11" s="4"/>
      <c r="K11" s="16" t="s">
        <v>59</v>
      </c>
      <c r="L11" s="13">
        <f t="shared" si="1"/>
        <v>0</v>
      </c>
      <c r="M11" s="17">
        <f t="shared" si="2"/>
        <v>0</v>
      </c>
      <c r="N11" s="18">
        <f t="array" ref="N11">IF(SUMPRODUCT(COUNTIF(E11,'DANH MỤC'!$B$2:$B$17))+SUMPRODUCT(COUNTIF(G11,'DANH MỤC'!$B$2:$B$17))+SUMPRODUCT(COUNTIF(I11,'DANH MỤC'!$B$2:$B$17))&gt;=1,1,0)</f>
        <v>1</v>
      </c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 ht="35.25" customHeight="1">
      <c r="A12" s="19">
        <v>10.0</v>
      </c>
      <c r="B12" s="95" t="s">
        <v>74</v>
      </c>
      <c r="C12" s="21" t="s">
        <v>84</v>
      </c>
      <c r="D12" s="15" t="s">
        <v>38</v>
      </c>
      <c r="E12" s="48" t="s">
        <v>25</v>
      </c>
      <c r="F12" s="14"/>
      <c r="G12" s="20"/>
      <c r="H12" s="14"/>
      <c r="I12" s="20"/>
      <c r="J12" s="4"/>
      <c r="K12" s="22" t="s">
        <v>60</v>
      </c>
      <c r="L12" s="20">
        <f t="shared" si="1"/>
        <v>0</v>
      </c>
      <c r="M12" s="23">
        <f t="shared" si="2"/>
        <v>0</v>
      </c>
      <c r="N12" s="18">
        <f t="array" ref="N12">IF(SUMPRODUCT(COUNTIF(E12,'DANH MỤC'!$B$2:$B$17))+SUMPRODUCT(COUNTIF(G12,'DANH MỤC'!$B$2:$B$17))+SUMPRODUCT(COUNTIF(I12,'DANH MỤC'!$B$2:$B$17))&gt;=1,1,0)</f>
        <v>1</v>
      </c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 ht="35.25" customHeight="1">
      <c r="A13" s="12">
        <v>11.0</v>
      </c>
      <c r="B13" s="95" t="s">
        <v>76</v>
      </c>
      <c r="C13" s="21" t="s">
        <v>275</v>
      </c>
      <c r="D13" s="15" t="s">
        <v>22</v>
      </c>
      <c r="E13" s="48" t="s">
        <v>25</v>
      </c>
      <c r="F13" s="14"/>
      <c r="G13" s="13"/>
      <c r="H13" s="14"/>
      <c r="I13" s="13"/>
      <c r="J13" s="4"/>
      <c r="K13" s="16" t="s">
        <v>61</v>
      </c>
      <c r="L13" s="13">
        <f t="shared" si="1"/>
        <v>0</v>
      </c>
      <c r="M13" s="17">
        <f t="shared" si="2"/>
        <v>0</v>
      </c>
      <c r="N13" s="18">
        <f t="array" ref="N13">IF(SUMPRODUCT(COUNTIF(E13,'DANH MỤC'!$B$2:$B$17))+SUMPRODUCT(COUNTIF(G13,'DANH MỤC'!$B$2:$B$17))+SUMPRODUCT(COUNTIF(I13,'DANH MỤC'!$B$2:$B$17))&gt;=1,1,0)</f>
        <v>1</v>
      </c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 ht="35.25" customHeight="1">
      <c r="A14" s="19">
        <v>12.0</v>
      </c>
      <c r="B14" s="95" t="s">
        <v>78</v>
      </c>
      <c r="C14" s="24" t="s">
        <v>277</v>
      </c>
      <c r="D14" s="15" t="s">
        <v>33</v>
      </c>
      <c r="E14" s="48" t="s">
        <v>25</v>
      </c>
      <c r="F14" s="14"/>
      <c r="G14" s="20"/>
      <c r="H14" s="14"/>
      <c r="I14" s="20"/>
      <c r="J14" s="4"/>
      <c r="K14" s="22" t="s">
        <v>62</v>
      </c>
      <c r="L14" s="20">
        <f t="shared" si="1"/>
        <v>0</v>
      </c>
      <c r="M14" s="23">
        <f t="shared" si="2"/>
        <v>0</v>
      </c>
      <c r="N14" s="18">
        <f t="array" ref="N14">IF(SUMPRODUCT(COUNTIF(E14,'DANH MỤC'!$B$2:$B$17))+SUMPRODUCT(COUNTIF(G14,'DANH MỤC'!$B$2:$B$17))+SUMPRODUCT(COUNTIF(I14,'DANH MỤC'!$B$2:$B$17))&gt;=1,1,0)</f>
        <v>1</v>
      </c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 ht="35.25" customHeight="1">
      <c r="A15" s="12">
        <v>13.0</v>
      </c>
      <c r="B15" s="95" t="s">
        <v>80</v>
      </c>
      <c r="C15" s="24" t="s">
        <v>253</v>
      </c>
      <c r="D15" s="15" t="s">
        <v>33</v>
      </c>
      <c r="E15" s="34" t="s">
        <v>25</v>
      </c>
      <c r="F15" s="14"/>
      <c r="G15" s="13"/>
      <c r="H15" s="14"/>
      <c r="I15" s="13"/>
      <c r="J15" s="4"/>
      <c r="K15" s="16" t="s">
        <v>63</v>
      </c>
      <c r="L15" s="13">
        <f t="shared" si="1"/>
        <v>0</v>
      </c>
      <c r="M15" s="17">
        <f t="shared" si="2"/>
        <v>0</v>
      </c>
      <c r="N15" s="18">
        <f t="array" ref="N15">IF(SUMPRODUCT(COUNTIF(E15,'DANH MỤC'!$B$2:$B$17))+SUMPRODUCT(COUNTIF(G15,'DANH MỤC'!$B$2:$B$17))+SUMPRODUCT(COUNTIF(I15,'DANH MỤC'!$B$2:$B$17))&gt;=1,1,0)</f>
        <v>1</v>
      </c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 ht="35.25" customHeight="1">
      <c r="A16" s="19">
        <v>14.0</v>
      </c>
      <c r="B16" s="95" t="s">
        <v>83</v>
      </c>
      <c r="C16" s="21" t="s">
        <v>133</v>
      </c>
      <c r="D16" s="15" t="s">
        <v>38</v>
      </c>
      <c r="E16" s="48" t="s">
        <v>25</v>
      </c>
      <c r="F16" s="14"/>
      <c r="G16" s="20"/>
      <c r="H16" s="14"/>
      <c r="I16" s="20"/>
      <c r="J16" s="4"/>
      <c r="K16" s="22" t="s">
        <v>30</v>
      </c>
      <c r="L16" s="20">
        <f t="shared" si="1"/>
        <v>0</v>
      </c>
      <c r="M16" s="23">
        <f t="shared" si="2"/>
        <v>0</v>
      </c>
      <c r="N16" s="18">
        <f t="array" ref="N16">IF(SUMPRODUCT(COUNTIF(E16,'DANH MỤC'!$B$2:$B$17))+SUMPRODUCT(COUNTIF(G16,'DANH MỤC'!$B$2:$B$17))+SUMPRODUCT(COUNTIF(I16,'DANH MỤC'!$B$2:$B$17))&gt;=1,1,0)</f>
        <v>1</v>
      </c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 ht="35.25" customHeight="1">
      <c r="A17" s="12">
        <v>15.0</v>
      </c>
      <c r="B17" s="95" t="s">
        <v>85</v>
      </c>
      <c r="C17" s="24" t="s">
        <v>20</v>
      </c>
      <c r="D17" s="15" t="s">
        <v>193</v>
      </c>
      <c r="E17" s="48" t="s">
        <v>47</v>
      </c>
      <c r="F17" s="14"/>
      <c r="G17" s="13"/>
      <c r="H17" s="14"/>
      <c r="I17" s="13"/>
      <c r="J17" s="4"/>
      <c r="K17" s="16" t="s">
        <v>64</v>
      </c>
      <c r="L17" s="13">
        <f t="shared" si="1"/>
        <v>0</v>
      </c>
      <c r="M17" s="17">
        <f t="shared" si="2"/>
        <v>0</v>
      </c>
      <c r="N17" s="18">
        <f t="array" ref="N17">IF(SUMPRODUCT(COUNTIF(E17,'DANH MỤC'!$B$2:$B$17))+SUMPRODUCT(COUNTIF(G17,'DANH MỤC'!$B$2:$B$17))+SUMPRODUCT(COUNTIF(I17,'DANH MỤC'!$B$2:$B$17))&gt;=1,1,0)</f>
        <v>1</v>
      </c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 ht="35.25" customHeight="1">
      <c r="A18" s="47" t="s">
        <v>278</v>
      </c>
      <c r="B18" s="2"/>
      <c r="C18" s="2"/>
      <c r="D18" s="2"/>
      <c r="E18" s="2"/>
      <c r="F18" s="2"/>
      <c r="G18" s="2"/>
      <c r="H18" s="2"/>
      <c r="I18" s="3"/>
      <c r="J18" s="4"/>
      <c r="K18" s="22" t="s">
        <v>24</v>
      </c>
      <c r="L18" s="20">
        <f t="shared" si="1"/>
        <v>0</v>
      </c>
      <c r="M18" s="23">
        <f t="shared" si="2"/>
        <v>0</v>
      </c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 ht="35.25" customHeight="1">
      <c r="A19" s="12">
        <v>1.0</v>
      </c>
      <c r="B19" s="13" t="s">
        <v>87</v>
      </c>
      <c r="C19" s="24" t="s">
        <v>279</v>
      </c>
      <c r="D19" s="15"/>
      <c r="E19" s="48" t="s">
        <v>40</v>
      </c>
      <c r="F19" s="14"/>
      <c r="G19" s="13"/>
      <c r="H19" s="14"/>
      <c r="I19" s="13"/>
      <c r="J19" s="4"/>
      <c r="K19" s="16" t="s">
        <v>89</v>
      </c>
      <c r="L19" s="13">
        <f t="shared" si="1"/>
        <v>0</v>
      </c>
      <c r="M19" s="17">
        <f t="shared" si="2"/>
        <v>0</v>
      </c>
      <c r="N19" s="18">
        <f t="array" ref="N19">IF(SUMPRODUCT(COUNTIF(E19,'DANH MỤC'!$B$2:$B$17))+SUMPRODUCT(COUNTIF(G19,'DANH MỤC'!$B$2:$B$17))+SUMPRODUCT(COUNTIF(I19,'DANH MỤC'!$B$2:$B$17))&gt;=1,1,0)</f>
        <v>0</v>
      </c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 ht="35.25" customHeight="1">
      <c r="A20" s="19">
        <v>2.0</v>
      </c>
      <c r="B20" s="95" t="s">
        <v>94</v>
      </c>
      <c r="C20" s="21" t="s">
        <v>50</v>
      </c>
      <c r="D20" s="15" t="s">
        <v>38</v>
      </c>
      <c r="E20" s="48" t="s">
        <v>25</v>
      </c>
      <c r="F20" s="14"/>
      <c r="G20" s="20"/>
      <c r="H20" s="14"/>
      <c r="I20" s="20"/>
      <c r="J20" s="4"/>
      <c r="K20" s="4"/>
      <c r="L20" s="4"/>
      <c r="M20" s="4"/>
      <c r="N20" s="18">
        <f t="array" ref="N20">IF(SUMPRODUCT(COUNTIF(E20,'DANH MỤC'!$B$2:$B$17))+SUMPRODUCT(COUNTIF(G20,'DANH MỤC'!$B$2:$B$17))+SUMPRODUCT(COUNTIF(I20,'DANH MỤC'!$B$2:$B$17))&gt;=1,1,0)</f>
        <v>1</v>
      </c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 ht="35.25" customHeight="1">
      <c r="A21" s="12">
        <v>3.0</v>
      </c>
      <c r="B21" s="95" t="s">
        <v>95</v>
      </c>
      <c r="C21" s="24" t="s">
        <v>109</v>
      </c>
      <c r="D21" s="15" t="s">
        <v>38</v>
      </c>
      <c r="E21" s="34" t="s">
        <v>25</v>
      </c>
      <c r="F21" s="14"/>
      <c r="G21" s="13"/>
      <c r="H21" s="14"/>
      <c r="I21" s="13"/>
      <c r="J21" s="4"/>
      <c r="K21" s="49" t="s">
        <v>96</v>
      </c>
      <c r="L21" s="2"/>
      <c r="M21" s="26"/>
      <c r="N21" s="18">
        <f t="array" ref="N21">IF(SUMPRODUCT(COUNTIF(E21,'DANH MỤC'!$B$2:$B$17))+SUMPRODUCT(COUNTIF(G21,'DANH MỤC'!$B$2:$B$17))+SUMPRODUCT(COUNTIF(I21,'DANH MỤC'!$B$2:$B$17))&gt;=1,1,0)</f>
        <v>1</v>
      </c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 ht="35.25" customHeight="1">
      <c r="A22" s="19">
        <v>4.0</v>
      </c>
      <c r="B22" s="20" t="s">
        <v>97</v>
      </c>
      <c r="C22" s="21" t="s">
        <v>206</v>
      </c>
      <c r="D22" s="15" t="s">
        <v>33</v>
      </c>
      <c r="E22" s="48" t="s">
        <v>25</v>
      </c>
      <c r="F22" s="14"/>
      <c r="G22" s="20"/>
      <c r="H22" s="14"/>
      <c r="I22" s="20"/>
      <c r="J22" s="4"/>
      <c r="K22" s="50">
        <f>SUM(L3:L18)</f>
        <v>23</v>
      </c>
      <c r="L22" s="51"/>
      <c r="M22" s="52"/>
      <c r="N22" s="18">
        <f t="array" ref="N22">IF(SUMPRODUCT(COUNTIF(E22,'DANH MỤC'!$B$2:$B$17))+SUMPRODUCT(COUNTIF(G22,'DANH MỤC'!$B$2:$B$17))+SUMPRODUCT(COUNTIF(I22,'DANH MỤC'!$B$2:$B$17))&gt;=1,1,0)</f>
        <v>1</v>
      </c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 ht="35.25" customHeight="1">
      <c r="A23" s="12">
        <v>5.0</v>
      </c>
      <c r="B23" s="95" t="s">
        <v>98</v>
      </c>
      <c r="C23" s="24" t="s">
        <v>281</v>
      </c>
      <c r="D23" s="15" t="s">
        <v>125</v>
      </c>
      <c r="E23" s="34" t="s">
        <v>25</v>
      </c>
      <c r="F23" s="14"/>
      <c r="G23" s="13"/>
      <c r="H23" s="14"/>
      <c r="I23" s="13"/>
      <c r="J23" s="4"/>
      <c r="K23" s="53"/>
      <c r="L23" s="54"/>
      <c r="M23" s="55"/>
      <c r="N23" s="18">
        <f t="array" ref="N23">IF(SUMPRODUCT(COUNTIF(E23,'DANH MỤC'!$B$2:$B$17))+SUMPRODUCT(COUNTIF(G23,'DANH MỤC'!$B$2:$B$17))+SUMPRODUCT(COUNTIF(I23,'DANH MỤC'!$B$2:$B$17))&gt;=1,1,0)</f>
        <v>1</v>
      </c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 ht="35.25" customHeight="1">
      <c r="A24" s="19">
        <v>6.0</v>
      </c>
      <c r="B24" s="95" t="s">
        <v>101</v>
      </c>
      <c r="C24" s="24" t="s">
        <v>277</v>
      </c>
      <c r="D24" s="15" t="s">
        <v>33</v>
      </c>
      <c r="E24" s="48" t="s">
        <v>25</v>
      </c>
      <c r="F24" s="14"/>
      <c r="G24" s="20"/>
      <c r="H24" s="14"/>
      <c r="I24" s="20"/>
      <c r="J24" s="4"/>
      <c r="K24" s="9" t="s">
        <v>102</v>
      </c>
      <c r="L24" s="9" t="s">
        <v>103</v>
      </c>
      <c r="M24" s="56" t="s">
        <v>17</v>
      </c>
      <c r="N24" s="18">
        <f t="array" ref="N24">IF(SUMPRODUCT(COUNTIF(E24,'DANH MỤC'!$B$2:$B$17))+SUMPRODUCT(COUNTIF(G24,'DANH MỤC'!$B$2:$B$17))+SUMPRODUCT(COUNTIF(I24,'DANH MỤC'!$B$2:$B$17))&gt;=1,1,0)</f>
        <v>1</v>
      </c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 ht="35.25" customHeight="1">
      <c r="A25" s="12">
        <v>7.0</v>
      </c>
      <c r="B25" s="95" t="s">
        <v>105</v>
      </c>
      <c r="C25" s="24" t="s">
        <v>281</v>
      </c>
      <c r="D25" s="15" t="s">
        <v>125</v>
      </c>
      <c r="E25" s="34" t="s">
        <v>25</v>
      </c>
      <c r="F25" s="14"/>
      <c r="G25" s="13"/>
      <c r="H25" s="14"/>
      <c r="I25" s="13"/>
      <c r="J25" s="4"/>
      <c r="K25" s="57" t="s">
        <v>26</v>
      </c>
      <c r="L25" s="13">
        <f t="shared" ref="L25:L28" si="3">COUNTIF($E$3:$E$17,K25)+COUNTIF($G$3:$G$17,K25)+COUNTIF($I$3:$I$17,K25)+COUNTIF($E$19:$E$29,K25)+COUNTIF($G$19:$G$29,K25)+COUNTIF($I$19:$I$29,K25)</f>
        <v>0</v>
      </c>
      <c r="M25" s="58">
        <f t="shared" ref="M25:M29" si="4">IF(SUM($L$25:$L$29)=0,0,L25/SUM($L$25:$L$29))</f>
        <v>0</v>
      </c>
      <c r="N25" s="18">
        <f t="array" ref="N25">IF(SUMPRODUCT(COUNTIF(E25,'DANH MỤC'!$B$2:$B$17))+SUMPRODUCT(COUNTIF(G25,'DANH MỤC'!$B$2:$B$17))+SUMPRODUCT(COUNTIF(I25,'DANH MỤC'!$B$2:$B$17))&gt;=1,1,0)</f>
        <v>1</v>
      </c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 ht="35.25" customHeight="1">
      <c r="A26" s="19">
        <v>8.0</v>
      </c>
      <c r="B26" s="95" t="s">
        <v>106</v>
      </c>
      <c r="C26" s="24" t="s">
        <v>281</v>
      </c>
      <c r="D26" s="15" t="s">
        <v>125</v>
      </c>
      <c r="E26" s="34" t="s">
        <v>25</v>
      </c>
      <c r="F26" s="14"/>
      <c r="G26" s="20"/>
      <c r="H26" s="14"/>
      <c r="I26" s="20"/>
      <c r="J26" s="4"/>
      <c r="K26" s="59" t="s">
        <v>34</v>
      </c>
      <c r="L26" s="13">
        <f t="shared" si="3"/>
        <v>0</v>
      </c>
      <c r="M26" s="58">
        <f t="shared" si="4"/>
        <v>0</v>
      </c>
      <c r="N26" s="18">
        <f t="array" ref="N26">IF(SUMPRODUCT(COUNTIF(E26,'DANH MỤC'!$B$2:$B$17))+SUMPRODUCT(COUNTIF(G26,'DANH MỤC'!$B$2:$B$17))+SUMPRODUCT(COUNTIF(I26,'DANH MỤC'!$B$2:$B$17))&gt;=1,1,0)</f>
        <v>1</v>
      </c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 ht="35.25" customHeight="1">
      <c r="A27" s="12">
        <v>9.0</v>
      </c>
      <c r="B27" s="95" t="s">
        <v>107</v>
      </c>
      <c r="C27" s="21" t="s">
        <v>275</v>
      </c>
      <c r="D27" s="15" t="s">
        <v>22</v>
      </c>
      <c r="E27" s="48" t="s">
        <v>25</v>
      </c>
      <c r="F27" s="14"/>
      <c r="G27" s="13"/>
      <c r="H27" s="14"/>
      <c r="I27" s="13"/>
      <c r="J27" s="4"/>
      <c r="K27" s="60" t="s">
        <v>40</v>
      </c>
      <c r="L27" s="13">
        <f t="shared" si="3"/>
        <v>1</v>
      </c>
      <c r="M27" s="58">
        <f t="shared" si="4"/>
        <v>0.04</v>
      </c>
      <c r="N27" s="18">
        <f t="array" ref="N27">IF(SUMPRODUCT(COUNTIF(E27,'DANH MỤC'!$B$2:$B$17))+SUMPRODUCT(COUNTIF(G27,'DANH MỤC'!$B$2:$B$17))+SUMPRODUCT(COUNTIF(I27,'DANH MỤC'!$B$2:$B$17))&gt;=1,1,0)</f>
        <v>1</v>
      </c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 ht="35.25" customHeight="1">
      <c r="A28" s="19">
        <v>10.0</v>
      </c>
      <c r="B28" s="20" t="s">
        <v>108</v>
      </c>
      <c r="C28" s="21" t="s">
        <v>206</v>
      </c>
      <c r="D28" s="15" t="s">
        <v>33</v>
      </c>
      <c r="E28" s="48" t="s">
        <v>25</v>
      </c>
      <c r="F28" s="14"/>
      <c r="G28" s="20"/>
      <c r="H28" s="14"/>
      <c r="I28" s="20"/>
      <c r="J28" s="4"/>
      <c r="K28" s="61" t="s">
        <v>43</v>
      </c>
      <c r="L28" s="13">
        <f t="shared" si="3"/>
        <v>1</v>
      </c>
      <c r="M28" s="58">
        <f t="shared" si="4"/>
        <v>0.04</v>
      </c>
      <c r="N28" s="18">
        <f t="array" ref="N28">IF(SUMPRODUCT(COUNTIF(E28,'DANH MỤC'!$B$2:$B$17))+SUMPRODUCT(COUNTIF(G28,'DANH MỤC'!$B$2:$B$17))+SUMPRODUCT(COUNTIF(I28,'DANH MỤC'!$B$2:$B$17))&gt;=1,1,0)</f>
        <v>1</v>
      </c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 ht="35.25" customHeight="1">
      <c r="A29" s="12"/>
      <c r="B29" s="13"/>
      <c r="C29" s="12"/>
      <c r="D29" s="10"/>
      <c r="E29" s="13"/>
      <c r="F29" s="10"/>
      <c r="G29" s="13"/>
      <c r="H29" s="10"/>
      <c r="I29" s="13"/>
      <c r="J29" s="4"/>
      <c r="K29" s="62" t="s">
        <v>18</v>
      </c>
      <c r="L29" s="63">
        <f>P2</f>
        <v>23</v>
      </c>
      <c r="M29" s="64">
        <f t="shared" si="4"/>
        <v>0.92</v>
      </c>
      <c r="N29" s="18">
        <f t="array" ref="N29">IF(SUMPRODUCT(COUNTIF(E29,'DANH MỤC'!$B$2:$B$17))+SUMPRODUCT(COUNTIF(G29,'DANH MỤC'!$B$2:$B$17))+SUMPRODUCT(COUNTIF(I29,'DANH MỤC'!$B$2:$B$17))&gt;=1,1,0)</f>
        <v>0</v>
      </c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 ht="35.25" customHeight="1">
      <c r="A30" s="4"/>
      <c r="B30" s="4"/>
      <c r="C30" s="4"/>
      <c r="D30" s="4"/>
      <c r="E30" s="4"/>
      <c r="F30" s="4"/>
      <c r="G30" s="4"/>
      <c r="H30" s="4"/>
      <c r="I30" s="4"/>
      <c r="J30" s="4"/>
      <c r="K30" s="65" t="s">
        <v>110</v>
      </c>
      <c r="L30" s="66">
        <f>MAX(0,COUNTA($B$3:$B$29)-SUM($L$25:$L$29))</f>
        <v>0</v>
      </c>
      <c r="M30" s="67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 ht="35.25" customHeight="1">
      <c r="A31" s="68" t="s">
        <v>111</v>
      </c>
      <c r="B31" s="2"/>
      <c r="C31" s="2"/>
      <c r="D31" s="2"/>
      <c r="E31" s="2"/>
      <c r="F31" s="2"/>
      <c r="G31" s="2"/>
      <c r="H31" s="2"/>
      <c r="I31" s="3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 ht="35.25" customHeight="1">
      <c r="A32" s="9" t="s">
        <v>6</v>
      </c>
      <c r="B32" s="9" t="s">
        <v>7</v>
      </c>
      <c r="C32" s="9" t="s">
        <v>8</v>
      </c>
      <c r="D32" s="9" t="s">
        <v>112</v>
      </c>
      <c r="E32" s="9" t="s">
        <v>15</v>
      </c>
      <c r="F32" s="9" t="s">
        <v>113</v>
      </c>
      <c r="G32" s="69" t="s">
        <v>114</v>
      </c>
      <c r="H32" s="2"/>
      <c r="I32" s="26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 ht="35.25" customHeight="1">
      <c r="A33" s="12">
        <v>1.0</v>
      </c>
      <c r="B33" s="13"/>
      <c r="C33" s="12"/>
      <c r="D33" s="10"/>
      <c r="E33" s="13"/>
      <c r="F33" s="13"/>
      <c r="G33" s="70"/>
      <c r="H33" s="70"/>
      <c r="I33" s="70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 ht="35.25" customHeight="1">
      <c r="A34" s="71">
        <v>2.0</v>
      </c>
      <c r="B34" s="72"/>
      <c r="C34" s="71"/>
      <c r="D34" s="73"/>
      <c r="E34" s="72"/>
      <c r="F34" s="72"/>
      <c r="G34" s="75"/>
      <c r="H34" s="75"/>
      <c r="I34" s="75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 ht="35.25" customHeight="1">
      <c r="A35" s="12">
        <v>3.0</v>
      </c>
      <c r="B35" s="13"/>
      <c r="C35" s="12"/>
      <c r="D35" s="10"/>
      <c r="E35" s="13"/>
      <c r="F35" s="13"/>
      <c r="G35" s="70"/>
      <c r="H35" s="70"/>
      <c r="I35" s="70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 ht="35.25" customHeight="1">
      <c r="A36" s="71">
        <v>4.0</v>
      </c>
      <c r="B36" s="72"/>
      <c r="C36" s="71"/>
      <c r="D36" s="73"/>
      <c r="E36" s="72"/>
      <c r="F36" s="72"/>
      <c r="G36" s="75"/>
      <c r="H36" s="75"/>
      <c r="I36" s="75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 ht="35.25" customHeight="1">
      <c r="A37" s="12">
        <v>5.0</v>
      </c>
      <c r="B37" s="13"/>
      <c r="C37" s="12"/>
      <c r="D37" s="10"/>
      <c r="E37" s="13"/>
      <c r="F37" s="13"/>
      <c r="G37" s="70"/>
      <c r="H37" s="70"/>
      <c r="I37" s="70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 ht="35.25" customHeight="1">
      <c r="A38" s="71">
        <v>6.0</v>
      </c>
      <c r="B38" s="72"/>
      <c r="C38" s="71"/>
      <c r="D38" s="73"/>
      <c r="E38" s="72"/>
      <c r="F38" s="72"/>
      <c r="G38" s="75"/>
      <c r="H38" s="75"/>
      <c r="I38" s="75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 ht="35.25" customHeight="1">
      <c r="A39" s="12">
        <v>7.0</v>
      </c>
      <c r="B39" s="13"/>
      <c r="C39" s="12"/>
      <c r="D39" s="10"/>
      <c r="E39" s="13"/>
      <c r="F39" s="13"/>
      <c r="G39" s="70"/>
      <c r="H39" s="70"/>
      <c r="I39" s="70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 ht="35.25" customHeight="1">
      <c r="A40" s="71">
        <v>8.0</v>
      </c>
      <c r="B40" s="72"/>
      <c r="C40" s="71"/>
      <c r="D40" s="73"/>
      <c r="E40" s="72"/>
      <c r="F40" s="72"/>
      <c r="G40" s="75"/>
      <c r="H40" s="75"/>
      <c r="I40" s="75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 ht="35.25" customHeight="1">
      <c r="A41" s="76" t="s">
        <v>116</v>
      </c>
      <c r="B41" s="2"/>
      <c r="C41" s="2"/>
      <c r="D41" s="2"/>
      <c r="E41" s="3"/>
      <c r="F41" s="77">
        <f>SUM(F33:F40)</f>
        <v>0</v>
      </c>
      <c r="G41" s="78"/>
      <c r="H41" s="78"/>
      <c r="I41" s="78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 ht="35.25" customHeight="1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 ht="35.25" customHeight="1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 ht="35.25" customHeight="1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 ht="35.25" customHeight="1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 ht="35.25" customHeight="1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 ht="35.25" customHeight="1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 ht="35.25" customHeight="1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 ht="35.25" customHeight="1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 ht="35.25" customHeight="1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 ht="35.25" customHeight="1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 ht="35.25" customHeight="1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 ht="35.25" customHeight="1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 ht="35.25" customHeight="1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 ht="35.25" customHeight="1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 ht="35.25" customHeight="1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 ht="35.25" customHeight="1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 ht="35.25" customHeight="1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 ht="35.25" customHeight="1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 ht="35.25" customHeight="1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 ht="35.25" customHeight="1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 ht="35.25" customHeight="1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 ht="35.25" customHeight="1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 ht="35.25" customHeight="1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 ht="35.25" customHeight="1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 ht="35.25" customHeight="1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 ht="35.25" customHeight="1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 ht="35.25" customHeight="1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 ht="35.25" customHeight="1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 ht="35.25" customHeight="1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 ht="35.25" customHeight="1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 ht="35.25" customHeight="1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 ht="35.25" customHeight="1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 ht="35.25" customHeight="1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 ht="35.25" customHeight="1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 ht="35.25" customHeight="1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 ht="35.25" customHeight="1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 ht="35.25" customHeight="1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 ht="35.25" customHeight="1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 ht="35.25" customHeight="1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 ht="35.25" customHeight="1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 ht="35.25" customHeight="1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 ht="35.25" customHeight="1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 ht="35.25" customHeight="1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 ht="35.25" customHeight="1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 ht="35.25" customHeight="1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 ht="35.25" customHeight="1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 ht="35.25" customHeight="1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 ht="35.25" customHeight="1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 ht="35.25" customHeight="1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 ht="35.25" customHeight="1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 ht="35.25" customHeight="1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 ht="35.25" customHeight="1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 ht="35.25" customHeight="1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 ht="35.25" customHeight="1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 ht="35.25" customHeight="1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 ht="35.25" customHeight="1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 ht="35.25" customHeight="1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 ht="35.25" customHeight="1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 ht="35.25" customHeight="1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 ht="35.25" customHeight="1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 ht="35.25" customHeight="1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 ht="35.25" customHeight="1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 ht="35.25" customHeight="1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 ht="35.25" customHeight="1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 ht="35.25" customHeight="1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 ht="35.25" customHeight="1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 ht="35.25" customHeight="1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 ht="35.25" customHeight="1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 ht="35.25" customHeight="1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 ht="35.25" customHeight="1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 ht="35.25" customHeight="1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 ht="35.25" customHeight="1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 ht="35.25" customHeight="1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 ht="35.25" customHeight="1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 ht="35.25" customHeight="1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 ht="35.25" customHeight="1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 ht="35.25" customHeight="1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 ht="35.25" customHeight="1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 ht="35.25" customHeight="1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 ht="35.25" customHeight="1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 ht="35.25" customHeight="1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 ht="35.25" customHeight="1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 ht="35.25" customHeight="1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 ht="35.25" customHeight="1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 ht="35.25" customHeight="1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 ht="35.25" customHeight="1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 ht="35.25" customHeight="1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 ht="35.25" customHeight="1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 ht="35.25" customHeight="1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 ht="35.25" customHeight="1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 ht="35.25" customHeight="1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 ht="35.25" customHeight="1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 ht="35.25" customHeight="1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 ht="35.25" customHeight="1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 ht="35.25" customHeight="1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 ht="35.25" customHeight="1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 ht="35.25" customHeight="1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 ht="35.25" customHeight="1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 ht="35.25" customHeight="1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 ht="35.25" customHeight="1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 ht="35.25" customHeight="1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 ht="35.25" customHeight="1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 ht="35.25" customHeight="1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 ht="35.25" customHeight="1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 ht="35.25" customHeight="1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 ht="35.25" customHeight="1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 ht="35.25" customHeight="1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 ht="35.25" customHeight="1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 ht="35.25" customHeight="1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 ht="35.25" customHeight="1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 ht="35.25" customHeight="1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 ht="35.25" customHeight="1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 ht="35.25" customHeight="1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 ht="35.25" customHeight="1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 ht="35.25" customHeight="1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 ht="35.25" customHeight="1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 ht="35.25" customHeight="1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 ht="35.25" customHeight="1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 ht="35.25" customHeight="1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 ht="35.25" customHeight="1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 ht="35.25" customHeight="1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 ht="35.25" customHeight="1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 ht="35.25" customHeight="1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 ht="35.25" customHeight="1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 ht="35.25" customHeight="1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 ht="35.25" customHeight="1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 ht="35.25" customHeight="1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 ht="35.25" customHeight="1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 ht="35.25" customHeight="1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 ht="35.25" customHeight="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 ht="35.25" customHeight="1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 ht="35.25" customHeight="1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 ht="35.25" customHeight="1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 ht="35.25" customHeight="1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 ht="35.25" customHeight="1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 ht="35.25" customHeight="1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 ht="35.25" customHeight="1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 ht="35.25" customHeight="1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 ht="35.25" customHeight="1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 ht="35.25" customHeight="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 ht="35.25" customHeight="1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 ht="35.25" customHeight="1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 ht="35.25" customHeight="1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 ht="35.25" customHeight="1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 ht="35.25" customHeight="1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 ht="35.25" customHeight="1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 ht="35.25" customHeight="1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 ht="35.25" customHeight="1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 ht="35.25" customHeight="1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 ht="35.25" customHeight="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 ht="35.25" customHeight="1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 ht="35.25" customHeight="1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 ht="35.25" customHeight="1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 ht="35.25" customHeight="1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 ht="35.25" customHeight="1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 ht="35.25" customHeight="1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 ht="35.25" customHeight="1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 ht="35.25" customHeight="1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 ht="35.25" customHeight="1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 ht="35.25" customHeight="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 ht="35.25" customHeight="1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 ht="35.25" customHeight="1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 ht="35.25" customHeight="1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 ht="35.25" customHeight="1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 ht="35.25" customHeight="1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 ht="35.25" customHeight="1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 ht="35.25" customHeight="1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 ht="35.25" customHeight="1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 ht="35.25" customHeight="1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 ht="35.25" customHeight="1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 ht="35.25" customHeight="1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 ht="35.25" customHeight="1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 ht="35.25" customHeight="1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 ht="35.25" customHeight="1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 ht="35.25" customHeight="1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 ht="35.25" customHeight="1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 ht="35.25" customHeight="1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 ht="35.25" customHeight="1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 ht="35.25" customHeight="1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 ht="35.25" customHeight="1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 ht="35.25" customHeight="1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 ht="35.25" customHeight="1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 ht="35.25" customHeight="1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 ht="35.25" customHeight="1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 ht="35.25" customHeight="1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 ht="35.25" customHeight="1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 ht="35.25" customHeight="1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 ht="35.25" customHeight="1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 ht="35.25" customHeight="1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 ht="35.25" customHeight="1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 ht="35.25" customHeight="1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 ht="35.25" customHeight="1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 ht="35.25" customHeight="1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 ht="35.25" customHeight="1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 ht="35.25" customHeight="1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 ht="35.25" customHeight="1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 ht="35.25" customHeight="1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 ht="35.25" customHeight="1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 ht="35.25" customHeight="1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 ht="35.25" customHeight="1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 ht="35.25" customHeight="1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 ht="35.25" customHeight="1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 ht="35.25" customHeight="1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 ht="35.25" customHeight="1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 ht="35.25" customHeight="1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r="247" ht="35.25" customHeight="1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r="248" ht="35.25" customHeight="1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</row>
    <row r="249" ht="35.25" customHeight="1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 ht="35.25" customHeight="1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</row>
    <row r="251" ht="35.25" customHeight="1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</row>
    <row r="252" ht="35.25" customHeight="1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 ht="35.25" customHeight="1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</row>
    <row r="254" ht="35.25" customHeight="1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</row>
    <row r="255" ht="35.25" customHeight="1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</row>
    <row r="256" ht="35.25" customHeight="1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</row>
    <row r="257" ht="35.25" customHeight="1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</row>
    <row r="258" ht="35.25" customHeight="1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</row>
    <row r="259" ht="35.25" customHeight="1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</row>
    <row r="260" ht="35.25" customHeight="1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</row>
    <row r="261" ht="35.25" customHeight="1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</row>
    <row r="262" ht="35.25" customHeight="1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</row>
    <row r="263" ht="35.25" customHeight="1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</row>
    <row r="264" ht="35.25" customHeight="1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</row>
    <row r="265" ht="35.25" customHeight="1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</row>
    <row r="266" ht="35.25" customHeight="1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</row>
    <row r="267" ht="35.25" customHeight="1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</row>
    <row r="268" ht="35.25" customHeight="1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</row>
    <row r="269" ht="35.25" customHeight="1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</row>
    <row r="270" ht="35.25" customHeight="1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</row>
    <row r="271" ht="35.25" customHeight="1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</row>
    <row r="272" ht="35.25" customHeight="1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</row>
    <row r="273" ht="35.25" customHeight="1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</row>
    <row r="274" ht="35.25" customHeight="1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</row>
    <row r="275" ht="35.25" customHeight="1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</row>
    <row r="276" ht="35.25" customHeight="1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</row>
    <row r="277" ht="35.25" customHeight="1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</row>
    <row r="278" ht="35.25" customHeight="1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</row>
    <row r="279" ht="35.25" customHeight="1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</row>
    <row r="280" ht="35.25" customHeight="1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</row>
    <row r="281" ht="35.25" customHeight="1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</row>
    <row r="282" ht="35.25" customHeight="1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</row>
    <row r="283" ht="35.25" customHeight="1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</row>
    <row r="284" ht="35.25" customHeight="1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</row>
    <row r="285" ht="35.25" customHeight="1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</row>
    <row r="286" ht="35.25" customHeight="1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</row>
    <row r="287" ht="35.25" customHeight="1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</row>
    <row r="288" ht="35.25" customHeight="1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</row>
    <row r="289" ht="35.25" customHeight="1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</row>
    <row r="290" ht="35.25" customHeight="1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</row>
    <row r="291" ht="35.25" customHeight="1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</row>
    <row r="292" ht="35.25" customHeight="1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</row>
    <row r="293" ht="35.25" customHeight="1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</row>
    <row r="294" ht="35.25" customHeight="1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</row>
    <row r="295" ht="35.25" customHeight="1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</row>
    <row r="296" ht="35.25" customHeight="1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</row>
    <row r="297" ht="35.25" customHeight="1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</row>
    <row r="298" ht="35.25" customHeight="1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</row>
    <row r="299" ht="35.25" customHeight="1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</row>
    <row r="300" ht="35.25" customHeight="1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</row>
    <row r="301" ht="35.25" customHeight="1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</row>
    <row r="302" ht="35.25" customHeight="1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</row>
    <row r="303" ht="35.25" customHeight="1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</row>
    <row r="304" ht="35.25" customHeight="1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</row>
    <row r="305" ht="35.25" customHeight="1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</row>
    <row r="306" ht="35.25" customHeight="1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</row>
    <row r="307" ht="35.25" customHeight="1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</row>
    <row r="308" ht="35.25" customHeight="1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</row>
    <row r="309" ht="35.25" customHeight="1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</row>
    <row r="310" ht="35.25" customHeight="1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</row>
    <row r="311" ht="35.25" customHeight="1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</row>
    <row r="312" ht="35.25" customHeight="1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</row>
    <row r="313" ht="35.25" customHeight="1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</row>
    <row r="314" ht="35.25" customHeight="1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</row>
    <row r="315" ht="35.25" customHeight="1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</row>
    <row r="316" ht="35.25" customHeight="1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</row>
    <row r="317" ht="35.25" customHeight="1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</row>
    <row r="318" ht="35.25" customHeight="1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</row>
    <row r="319" ht="35.25" customHeight="1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</row>
    <row r="320" ht="35.25" customHeight="1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</row>
    <row r="321" ht="35.25" customHeight="1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</row>
    <row r="322" ht="35.25" customHeight="1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</row>
    <row r="323" ht="35.25" customHeight="1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</row>
    <row r="324" ht="35.25" customHeight="1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</row>
    <row r="325" ht="35.25" customHeight="1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</row>
    <row r="326" ht="35.25" customHeight="1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</row>
    <row r="327" ht="35.25" customHeight="1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</row>
    <row r="328" ht="35.25" customHeight="1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</row>
    <row r="329" ht="35.25" customHeight="1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</row>
    <row r="330" ht="35.25" customHeight="1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</row>
    <row r="331" ht="35.25" customHeight="1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</row>
    <row r="332" ht="35.25" customHeight="1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</row>
    <row r="333" ht="35.25" customHeight="1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</row>
    <row r="334" ht="35.25" customHeight="1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</row>
    <row r="335" ht="35.25" customHeight="1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</row>
    <row r="336" ht="35.25" customHeight="1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</row>
    <row r="337" ht="35.25" customHeight="1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</row>
    <row r="338" ht="35.25" customHeight="1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</row>
    <row r="339" ht="35.25" customHeight="1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</row>
    <row r="340" ht="35.25" customHeight="1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</row>
    <row r="341" ht="35.25" customHeight="1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</row>
    <row r="342" ht="35.25" customHeight="1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</row>
    <row r="343" ht="35.25" customHeight="1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</row>
    <row r="344" ht="35.25" customHeight="1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</row>
    <row r="345" ht="35.25" customHeight="1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</row>
    <row r="346" ht="35.25" customHeight="1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</row>
    <row r="347" ht="35.25" customHeight="1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</row>
    <row r="348" ht="35.25" customHeight="1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</row>
    <row r="349" ht="35.25" customHeight="1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</row>
    <row r="350" ht="35.25" customHeight="1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</row>
    <row r="351" ht="35.25" customHeight="1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</row>
    <row r="352" ht="35.25" customHeight="1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</row>
    <row r="353" ht="35.25" customHeight="1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</row>
    <row r="354" ht="35.25" customHeight="1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</row>
    <row r="355" ht="35.25" customHeight="1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</row>
    <row r="356" ht="35.25" customHeight="1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</row>
    <row r="357" ht="35.25" customHeight="1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</row>
    <row r="358" ht="35.25" customHeight="1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</row>
    <row r="359" ht="35.25" customHeight="1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</row>
    <row r="360" ht="35.25" customHeight="1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</row>
    <row r="361" ht="35.25" customHeight="1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</row>
    <row r="362" ht="35.25" customHeight="1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</row>
    <row r="363" ht="35.25" customHeight="1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</row>
    <row r="364" ht="35.25" customHeight="1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</row>
    <row r="365" ht="35.25" customHeight="1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</row>
    <row r="366" ht="35.25" customHeight="1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</row>
    <row r="367" ht="35.25" customHeight="1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</row>
    <row r="368" ht="35.25" customHeight="1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</row>
    <row r="369" ht="35.25" customHeight="1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</row>
    <row r="370" ht="35.25" customHeight="1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</row>
    <row r="371" ht="35.25" customHeight="1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</row>
    <row r="372" ht="35.25" customHeight="1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</row>
    <row r="373" ht="35.25" customHeight="1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</row>
    <row r="374" ht="35.25" customHeight="1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</row>
    <row r="375" ht="35.25" customHeight="1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</row>
    <row r="376" ht="35.25" customHeight="1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</row>
    <row r="377" ht="35.25" customHeight="1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</row>
    <row r="378" ht="35.25" customHeight="1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</row>
    <row r="379" ht="35.25" customHeight="1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</row>
    <row r="380" ht="35.25" customHeight="1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</row>
    <row r="381" ht="35.25" customHeight="1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</row>
    <row r="382" ht="35.25" customHeight="1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</row>
    <row r="383" ht="35.25" customHeight="1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</row>
    <row r="384" ht="35.25" customHeight="1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</row>
    <row r="385" ht="35.25" customHeight="1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</row>
    <row r="386" ht="35.25" customHeight="1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</row>
    <row r="387" ht="35.25" customHeight="1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</row>
    <row r="388" ht="35.25" customHeight="1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</row>
    <row r="389" ht="35.25" customHeight="1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</row>
    <row r="390" ht="35.25" customHeight="1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</row>
    <row r="391" ht="35.25" customHeight="1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</row>
    <row r="392" ht="35.25" customHeight="1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</row>
    <row r="393" ht="35.25" customHeight="1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</row>
    <row r="394" ht="35.25" customHeight="1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</row>
    <row r="395" ht="35.25" customHeight="1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</row>
    <row r="396" ht="35.25" customHeight="1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</row>
    <row r="397" ht="35.25" customHeight="1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</row>
    <row r="398" ht="35.25" customHeight="1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</row>
    <row r="399" ht="35.25" customHeight="1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</row>
    <row r="400" ht="35.25" customHeight="1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</row>
    <row r="401" ht="35.25" customHeight="1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</row>
    <row r="402" ht="35.25" customHeight="1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</row>
    <row r="403" ht="35.25" customHeight="1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</row>
    <row r="404" ht="35.25" customHeight="1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</row>
    <row r="405" ht="35.25" customHeight="1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</row>
    <row r="406" ht="35.25" customHeight="1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</row>
    <row r="407" ht="35.25" customHeight="1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</row>
    <row r="408" ht="35.25" customHeight="1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</row>
    <row r="409" ht="35.25" customHeight="1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</row>
    <row r="410" ht="35.25" customHeight="1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</row>
    <row r="411" ht="35.25" customHeight="1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</row>
    <row r="412" ht="35.25" customHeight="1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</row>
    <row r="413" ht="35.25" customHeight="1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</row>
    <row r="414" ht="35.25" customHeight="1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</row>
    <row r="415" ht="35.25" customHeight="1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</row>
    <row r="416" ht="35.25" customHeight="1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</row>
    <row r="417" ht="35.25" customHeight="1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</row>
    <row r="418" ht="35.25" customHeight="1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</row>
    <row r="419" ht="35.25" customHeight="1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</row>
    <row r="420" ht="35.25" customHeight="1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</row>
    <row r="421" ht="35.25" customHeight="1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</row>
    <row r="422" ht="35.25" customHeight="1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</row>
    <row r="423" ht="35.25" customHeight="1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</row>
    <row r="424" ht="35.25" customHeight="1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</row>
    <row r="425" ht="35.25" customHeight="1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</row>
    <row r="426" ht="35.25" customHeight="1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</row>
    <row r="427" ht="35.25" customHeight="1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</row>
    <row r="428" ht="35.25" customHeight="1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</row>
    <row r="429" ht="35.25" customHeight="1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</row>
    <row r="430" ht="35.25" customHeight="1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</row>
    <row r="431" ht="35.25" customHeight="1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</row>
    <row r="432" ht="35.25" customHeight="1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</row>
    <row r="433" ht="35.25" customHeight="1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</row>
    <row r="434" ht="35.25" customHeight="1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</row>
    <row r="435" ht="35.25" customHeight="1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</row>
    <row r="436" ht="35.25" customHeight="1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</row>
    <row r="437" ht="35.25" customHeight="1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</row>
    <row r="438" ht="35.25" customHeight="1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</row>
    <row r="439" ht="35.25" customHeight="1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</row>
    <row r="440" ht="35.25" customHeight="1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</row>
    <row r="441" ht="35.25" customHeight="1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</row>
    <row r="442" ht="35.25" customHeight="1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</row>
    <row r="443" ht="35.25" customHeight="1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</row>
    <row r="444" ht="35.25" customHeight="1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</row>
    <row r="445" ht="35.25" customHeight="1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</row>
    <row r="446" ht="35.25" customHeight="1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</row>
    <row r="447" ht="35.25" customHeight="1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</row>
    <row r="448" ht="35.25" customHeight="1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</row>
    <row r="449" ht="35.25" customHeight="1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</row>
    <row r="450" ht="35.25" customHeight="1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</row>
    <row r="451" ht="35.25" customHeight="1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</row>
    <row r="452" ht="35.25" customHeight="1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</row>
    <row r="453" ht="35.25" customHeight="1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</row>
    <row r="454" ht="35.25" customHeight="1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</row>
    <row r="455" ht="35.25" customHeight="1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</row>
    <row r="456" ht="35.25" customHeight="1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</row>
    <row r="457" ht="35.25" customHeight="1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</row>
    <row r="458" ht="35.25" customHeight="1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</row>
    <row r="459" ht="35.25" customHeight="1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</row>
    <row r="460" ht="35.25" customHeight="1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</row>
    <row r="461" ht="35.25" customHeight="1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</row>
    <row r="462" ht="35.25" customHeight="1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</row>
    <row r="463" ht="35.25" customHeight="1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</row>
    <row r="464" ht="35.25" customHeight="1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</row>
    <row r="465" ht="35.25" customHeight="1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</row>
    <row r="466" ht="35.25" customHeight="1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</row>
    <row r="467" ht="35.25" customHeight="1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</row>
    <row r="468" ht="35.25" customHeight="1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</row>
    <row r="469" ht="35.25" customHeight="1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</row>
    <row r="470" ht="35.25" customHeight="1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</row>
    <row r="471" ht="35.25" customHeight="1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</row>
    <row r="472" ht="35.25" customHeight="1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</row>
    <row r="473" ht="35.25" customHeight="1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</row>
    <row r="474" ht="35.25" customHeight="1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</row>
    <row r="475" ht="35.25" customHeight="1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</row>
    <row r="476" ht="35.25" customHeight="1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</row>
    <row r="477" ht="35.25" customHeight="1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</row>
    <row r="478" ht="35.25" customHeight="1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</row>
    <row r="479" ht="35.25" customHeight="1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</row>
    <row r="480" ht="35.25" customHeight="1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</row>
    <row r="481" ht="35.25" customHeight="1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</row>
    <row r="482" ht="35.25" customHeight="1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</row>
    <row r="483" ht="35.25" customHeight="1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</row>
    <row r="484" ht="35.25" customHeight="1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</row>
    <row r="485" ht="35.25" customHeight="1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</row>
    <row r="486" ht="35.25" customHeight="1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</row>
    <row r="487" ht="35.25" customHeight="1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</row>
    <row r="488" ht="35.25" customHeight="1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</row>
    <row r="489" ht="35.25" customHeight="1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</row>
    <row r="490" ht="35.25" customHeight="1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</row>
    <row r="491" ht="35.25" customHeight="1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</row>
    <row r="492" ht="35.25" customHeight="1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</row>
    <row r="493" ht="35.25" customHeight="1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</row>
    <row r="494" ht="35.25" customHeight="1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</row>
    <row r="495" ht="35.25" customHeight="1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</row>
    <row r="496" ht="35.25" customHeight="1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</row>
    <row r="497" ht="35.25" customHeight="1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</row>
    <row r="498" ht="35.25" customHeight="1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</row>
    <row r="499" ht="35.25" customHeight="1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</row>
    <row r="500" ht="35.25" customHeight="1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</row>
    <row r="501" ht="35.25" customHeight="1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</row>
    <row r="502" ht="35.25" customHeight="1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</row>
    <row r="503" ht="35.25" customHeight="1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</row>
    <row r="504" ht="35.25" customHeight="1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</row>
    <row r="505" ht="35.25" customHeight="1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</row>
    <row r="506" ht="35.25" customHeight="1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</row>
    <row r="507" ht="35.25" customHeight="1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</row>
    <row r="508" ht="35.25" customHeight="1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</row>
    <row r="509" ht="35.25" customHeight="1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</row>
    <row r="510" ht="35.25" customHeight="1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</row>
    <row r="511" ht="35.25" customHeight="1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</row>
    <row r="512" ht="35.25" customHeight="1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</row>
    <row r="513" ht="35.25" customHeight="1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</row>
    <row r="514" ht="35.25" customHeight="1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</row>
    <row r="515" ht="35.25" customHeight="1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</row>
    <row r="516" ht="35.25" customHeight="1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</row>
    <row r="517" ht="35.25" customHeight="1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</row>
    <row r="518" ht="35.25" customHeight="1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</row>
    <row r="519" ht="35.25" customHeight="1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</row>
    <row r="520" ht="35.25" customHeight="1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</row>
    <row r="521" ht="35.25" customHeight="1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</row>
    <row r="522" ht="35.25" customHeight="1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</row>
    <row r="523" ht="35.25" customHeight="1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</row>
    <row r="524" ht="35.25" customHeight="1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</row>
    <row r="525" ht="35.25" customHeight="1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</row>
    <row r="526" ht="35.25" customHeight="1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</row>
    <row r="527" ht="35.25" customHeight="1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</row>
    <row r="528" ht="35.25" customHeight="1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</row>
    <row r="529" ht="35.25" customHeight="1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</row>
    <row r="530" ht="35.25" customHeight="1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</row>
    <row r="531" ht="35.25" customHeight="1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</row>
    <row r="532" ht="35.25" customHeight="1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</row>
    <row r="533" ht="35.25" customHeight="1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</row>
    <row r="534" ht="35.25" customHeight="1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</row>
    <row r="535" ht="35.25" customHeight="1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</row>
    <row r="536" ht="35.25" customHeight="1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</row>
    <row r="537" ht="35.25" customHeight="1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</row>
    <row r="538" ht="35.25" customHeight="1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</row>
    <row r="539" ht="35.25" customHeight="1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</row>
    <row r="540" ht="35.25" customHeight="1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</row>
    <row r="541" ht="35.25" customHeight="1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</row>
    <row r="542" ht="35.25" customHeight="1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</row>
    <row r="543" ht="35.25" customHeight="1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</row>
    <row r="544" ht="35.25" customHeight="1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</row>
    <row r="545" ht="35.25" customHeight="1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</row>
    <row r="546" ht="35.25" customHeight="1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</row>
    <row r="547" ht="35.25" customHeight="1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</row>
    <row r="548" ht="35.25" customHeight="1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</row>
    <row r="549" ht="35.25" customHeight="1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</row>
    <row r="550" ht="35.25" customHeight="1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</row>
    <row r="551" ht="35.25" customHeight="1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</row>
    <row r="552" ht="35.25" customHeight="1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</row>
    <row r="553" ht="35.25" customHeight="1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</row>
    <row r="554" ht="35.25" customHeight="1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</row>
    <row r="555" ht="35.25" customHeight="1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</row>
    <row r="556" ht="35.25" customHeight="1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</row>
    <row r="557" ht="35.25" customHeight="1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</row>
    <row r="558" ht="35.25" customHeight="1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</row>
    <row r="559" ht="35.25" customHeight="1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</row>
    <row r="560" ht="35.25" customHeight="1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</row>
    <row r="561" ht="35.25" customHeight="1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</row>
    <row r="562" ht="35.25" customHeight="1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</row>
    <row r="563" ht="35.25" customHeight="1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</row>
    <row r="564" ht="35.25" customHeight="1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</row>
    <row r="565" ht="35.25" customHeight="1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</row>
    <row r="566" ht="35.25" customHeight="1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</row>
    <row r="567" ht="35.25" customHeight="1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</row>
    <row r="568" ht="35.25" customHeight="1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</row>
    <row r="569" ht="35.25" customHeight="1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</row>
    <row r="570" ht="35.25" customHeight="1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</row>
    <row r="571" ht="35.25" customHeight="1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</row>
    <row r="572" ht="35.25" customHeight="1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</row>
    <row r="573" ht="35.25" customHeight="1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</row>
    <row r="574" ht="35.25" customHeight="1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</row>
    <row r="575" ht="35.25" customHeight="1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</row>
    <row r="576" ht="35.25" customHeight="1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</row>
    <row r="577" ht="35.25" customHeight="1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</row>
    <row r="578" ht="35.25" customHeight="1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</row>
    <row r="579" ht="35.25" customHeight="1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</row>
    <row r="580" ht="35.25" customHeight="1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</row>
    <row r="581" ht="35.25" customHeight="1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</row>
    <row r="582" ht="35.25" customHeight="1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</row>
    <row r="583" ht="35.25" customHeight="1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</row>
    <row r="584" ht="35.25" customHeight="1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</row>
    <row r="585" ht="35.25" customHeight="1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</row>
    <row r="586" ht="35.25" customHeight="1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</row>
    <row r="587" ht="35.25" customHeight="1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</row>
    <row r="588" ht="35.25" customHeight="1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</row>
    <row r="589" ht="35.25" customHeight="1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</row>
    <row r="590" ht="35.25" customHeight="1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</row>
    <row r="591" ht="35.25" customHeight="1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</row>
    <row r="592" ht="35.25" customHeight="1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</row>
    <row r="593" ht="35.25" customHeight="1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</row>
    <row r="594" ht="35.25" customHeight="1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</row>
    <row r="595" ht="35.25" customHeight="1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</row>
    <row r="596" ht="35.25" customHeight="1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</row>
    <row r="597" ht="35.25" customHeight="1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</row>
    <row r="598" ht="35.25" customHeight="1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</row>
    <row r="599" ht="35.25" customHeight="1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</row>
    <row r="600" ht="35.25" customHeight="1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</row>
    <row r="601" ht="35.25" customHeight="1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</row>
    <row r="602" ht="35.25" customHeight="1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</row>
    <row r="603" ht="35.25" customHeight="1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</row>
    <row r="604" ht="35.25" customHeight="1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</row>
    <row r="605" ht="35.25" customHeight="1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</row>
    <row r="606" ht="35.25" customHeight="1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</row>
    <row r="607" ht="35.25" customHeight="1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</row>
    <row r="608" ht="35.25" customHeight="1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</row>
    <row r="609" ht="35.25" customHeight="1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</row>
    <row r="610" ht="35.25" customHeight="1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</row>
    <row r="611" ht="35.25" customHeight="1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</row>
    <row r="612" ht="35.25" customHeight="1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</row>
    <row r="613" ht="35.25" customHeight="1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</row>
    <row r="614" ht="35.25" customHeight="1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</row>
    <row r="615" ht="35.25" customHeight="1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</row>
    <row r="616" ht="35.25" customHeight="1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</row>
    <row r="617" ht="35.25" customHeight="1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</row>
    <row r="618" ht="35.25" customHeight="1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</row>
    <row r="619" ht="35.25" customHeight="1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</row>
    <row r="620" ht="35.25" customHeight="1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</row>
    <row r="621" ht="35.25" customHeight="1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</row>
    <row r="622" ht="35.25" customHeight="1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</row>
    <row r="623" ht="35.25" customHeight="1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</row>
    <row r="624" ht="35.25" customHeight="1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</row>
    <row r="625" ht="35.25" customHeight="1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</row>
    <row r="626" ht="35.25" customHeight="1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</row>
    <row r="627" ht="35.25" customHeight="1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</row>
    <row r="628" ht="35.25" customHeight="1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</row>
    <row r="629" ht="35.25" customHeight="1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</row>
    <row r="630" ht="35.25" customHeight="1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</row>
    <row r="631" ht="35.25" customHeight="1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</row>
    <row r="632" ht="35.25" customHeight="1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</row>
    <row r="633" ht="35.25" customHeight="1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</row>
    <row r="634" ht="35.25" customHeight="1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</row>
    <row r="635" ht="35.25" customHeight="1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</row>
    <row r="636" ht="35.25" customHeight="1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</row>
    <row r="637" ht="35.25" customHeight="1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</row>
    <row r="638" ht="35.25" customHeight="1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</row>
    <row r="639" ht="35.25" customHeight="1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</row>
    <row r="640" ht="35.25" customHeight="1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</row>
    <row r="641" ht="35.25" customHeight="1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</row>
    <row r="642" ht="35.25" customHeight="1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</row>
    <row r="643" ht="35.25" customHeight="1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</row>
    <row r="644" ht="35.25" customHeight="1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</row>
    <row r="645" ht="35.25" customHeight="1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</row>
    <row r="646" ht="35.25" customHeight="1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</row>
    <row r="647" ht="35.25" customHeight="1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</row>
    <row r="648" ht="35.25" customHeight="1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</row>
    <row r="649" ht="35.25" customHeight="1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</row>
    <row r="650" ht="35.25" customHeight="1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</row>
    <row r="651" ht="35.25" customHeight="1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</row>
    <row r="652" ht="35.25" customHeight="1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</row>
    <row r="653" ht="35.25" customHeight="1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</row>
    <row r="654" ht="35.25" customHeight="1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</row>
    <row r="655" ht="35.25" customHeight="1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</row>
    <row r="656" ht="35.25" customHeight="1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</row>
    <row r="657" ht="35.25" customHeight="1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</row>
    <row r="658" ht="35.25" customHeight="1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</row>
    <row r="659" ht="35.25" customHeight="1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</row>
    <row r="660" ht="35.25" customHeight="1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</row>
    <row r="661" ht="35.25" customHeight="1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</row>
    <row r="662" ht="35.25" customHeight="1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</row>
    <row r="663" ht="35.25" customHeight="1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</row>
    <row r="664" ht="35.25" customHeight="1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</row>
    <row r="665" ht="35.25" customHeight="1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</row>
    <row r="666" ht="35.25" customHeight="1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</row>
    <row r="667" ht="35.25" customHeight="1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</row>
    <row r="668" ht="35.25" customHeight="1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</row>
    <row r="669" ht="35.25" customHeight="1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</row>
    <row r="670" ht="35.25" customHeight="1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</row>
    <row r="671" ht="35.25" customHeight="1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</row>
    <row r="672" ht="35.25" customHeight="1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</row>
    <row r="673" ht="35.25" customHeight="1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</row>
    <row r="674" ht="35.25" customHeight="1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</row>
    <row r="675" ht="35.25" customHeight="1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</row>
    <row r="676" ht="35.25" customHeight="1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</row>
    <row r="677" ht="35.25" customHeight="1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</row>
    <row r="678" ht="35.25" customHeight="1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</row>
    <row r="679" ht="35.25" customHeight="1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</row>
    <row r="680" ht="35.25" customHeight="1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</row>
    <row r="681" ht="35.25" customHeight="1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</row>
    <row r="682" ht="35.25" customHeight="1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</row>
    <row r="683" ht="35.25" customHeight="1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</row>
    <row r="684" ht="35.25" customHeight="1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</row>
    <row r="685" ht="35.25" customHeight="1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</row>
    <row r="686" ht="35.25" customHeight="1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</row>
    <row r="687" ht="35.25" customHeight="1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</row>
    <row r="688" ht="35.25" customHeight="1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</row>
    <row r="689" ht="35.25" customHeight="1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</row>
    <row r="690" ht="35.25" customHeight="1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</row>
    <row r="691" ht="35.25" customHeight="1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</row>
    <row r="692" ht="35.25" customHeight="1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</row>
    <row r="693" ht="35.25" customHeight="1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</row>
    <row r="694" ht="35.25" customHeight="1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</row>
    <row r="695" ht="35.25" customHeight="1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</row>
    <row r="696" ht="35.25" customHeight="1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</row>
    <row r="697" ht="35.25" customHeight="1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</row>
    <row r="698" ht="35.25" customHeight="1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</row>
    <row r="699" ht="35.25" customHeight="1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</row>
    <row r="700" ht="35.25" customHeight="1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</row>
    <row r="701" ht="35.25" customHeight="1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</row>
    <row r="702" ht="35.25" customHeight="1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</row>
    <row r="703" ht="35.25" customHeight="1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</row>
    <row r="704" ht="35.25" customHeight="1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</row>
    <row r="705" ht="35.25" customHeight="1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</row>
    <row r="706" ht="35.25" customHeight="1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</row>
    <row r="707" ht="35.25" customHeight="1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</row>
    <row r="708" ht="35.25" customHeight="1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</row>
    <row r="709" ht="35.25" customHeight="1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</row>
    <row r="710" ht="35.25" customHeight="1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</row>
    <row r="711" ht="35.25" customHeight="1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</row>
    <row r="712" ht="35.25" customHeight="1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</row>
    <row r="713" ht="35.25" customHeight="1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</row>
    <row r="714" ht="35.25" customHeight="1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</row>
    <row r="715" ht="35.25" customHeight="1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</row>
    <row r="716" ht="35.25" customHeight="1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</row>
    <row r="717" ht="35.25" customHeight="1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</row>
    <row r="718" ht="35.25" customHeight="1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</row>
    <row r="719" ht="35.25" customHeight="1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</row>
    <row r="720" ht="35.25" customHeight="1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</row>
    <row r="721" ht="35.25" customHeight="1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</row>
    <row r="722" ht="35.25" customHeight="1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</row>
    <row r="723" ht="35.25" customHeight="1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</row>
    <row r="724" ht="35.25" customHeight="1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</row>
    <row r="725" ht="35.25" customHeight="1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</row>
    <row r="726" ht="35.25" customHeight="1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</row>
    <row r="727" ht="35.25" customHeight="1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</row>
    <row r="728" ht="35.25" customHeight="1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</row>
    <row r="729" ht="35.25" customHeight="1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</row>
    <row r="730" ht="35.25" customHeight="1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</row>
    <row r="731" ht="35.25" customHeight="1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</row>
    <row r="732" ht="35.25" customHeight="1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</row>
    <row r="733" ht="35.25" customHeight="1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</row>
    <row r="734" ht="35.25" customHeight="1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</row>
    <row r="735" ht="35.25" customHeight="1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</row>
    <row r="736" ht="35.25" customHeight="1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</row>
    <row r="737" ht="35.25" customHeight="1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</row>
    <row r="738" ht="35.25" customHeight="1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</row>
    <row r="739" ht="35.25" customHeight="1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</row>
    <row r="740" ht="35.25" customHeight="1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</row>
    <row r="741" ht="35.25" customHeight="1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</row>
    <row r="742" ht="35.25" customHeight="1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</row>
    <row r="743" ht="35.25" customHeight="1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</row>
    <row r="744" ht="35.25" customHeight="1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</row>
    <row r="745" ht="35.25" customHeight="1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</row>
    <row r="746" ht="35.25" customHeight="1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</row>
    <row r="747" ht="35.25" customHeight="1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</row>
    <row r="748" ht="35.25" customHeight="1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</row>
    <row r="749" ht="35.25" customHeight="1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</row>
    <row r="750" ht="35.25" customHeight="1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</row>
    <row r="751" ht="35.25" customHeight="1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</row>
    <row r="752" ht="35.25" customHeight="1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</row>
    <row r="753" ht="35.25" customHeight="1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</row>
    <row r="754" ht="35.25" customHeight="1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</row>
    <row r="755" ht="35.25" customHeight="1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</row>
    <row r="756" ht="35.25" customHeight="1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</row>
    <row r="757" ht="35.25" customHeight="1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</row>
    <row r="758" ht="35.25" customHeight="1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</row>
    <row r="759" ht="35.25" customHeight="1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</row>
    <row r="760" ht="35.25" customHeight="1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</row>
    <row r="761" ht="35.25" customHeight="1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</row>
    <row r="762" ht="35.25" customHeight="1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</row>
    <row r="763" ht="35.25" customHeight="1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</row>
    <row r="764" ht="35.25" customHeight="1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</row>
    <row r="765" ht="35.25" customHeight="1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</row>
    <row r="766" ht="35.25" customHeight="1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</row>
    <row r="767" ht="35.25" customHeight="1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</row>
    <row r="768" ht="35.25" customHeight="1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</row>
    <row r="769" ht="35.25" customHeight="1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</row>
    <row r="770" ht="35.25" customHeight="1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</row>
    <row r="771" ht="35.25" customHeight="1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</row>
    <row r="772" ht="35.25" customHeight="1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</row>
    <row r="773" ht="35.25" customHeight="1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</row>
    <row r="774" ht="35.25" customHeight="1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</row>
    <row r="775" ht="35.25" customHeight="1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</row>
    <row r="776" ht="35.25" customHeight="1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</row>
    <row r="777" ht="35.25" customHeight="1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</row>
    <row r="778" ht="35.25" customHeight="1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</row>
    <row r="779" ht="35.25" customHeight="1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</row>
    <row r="780" ht="35.25" customHeight="1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</row>
    <row r="781" ht="35.25" customHeight="1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</row>
    <row r="782" ht="35.25" customHeight="1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</row>
    <row r="783" ht="35.25" customHeight="1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</row>
    <row r="784" ht="35.25" customHeight="1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</row>
    <row r="785" ht="35.25" customHeight="1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</row>
    <row r="786" ht="35.25" customHeight="1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</row>
    <row r="787" ht="35.25" customHeight="1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</row>
    <row r="788" ht="35.25" customHeight="1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</row>
    <row r="789" ht="35.25" customHeight="1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</row>
    <row r="790" ht="35.25" customHeight="1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</row>
    <row r="791" ht="35.25" customHeight="1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</row>
    <row r="792" ht="35.25" customHeight="1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</row>
    <row r="793" ht="35.25" customHeight="1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</row>
    <row r="794" ht="35.25" customHeight="1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</row>
    <row r="795" ht="35.25" customHeight="1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</row>
    <row r="796" ht="35.25" customHeight="1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</row>
    <row r="797" ht="35.25" customHeight="1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</row>
    <row r="798" ht="35.25" customHeight="1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</row>
    <row r="799" ht="35.25" customHeight="1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</row>
    <row r="800" ht="35.25" customHeight="1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</row>
    <row r="801" ht="35.25" customHeight="1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</row>
    <row r="802" ht="35.25" customHeight="1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</row>
    <row r="803" ht="35.25" customHeight="1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</row>
    <row r="804" ht="35.25" customHeight="1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</row>
    <row r="805" ht="35.25" customHeight="1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</row>
    <row r="806" ht="35.25" customHeight="1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</row>
    <row r="807" ht="35.25" customHeight="1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</row>
    <row r="808" ht="35.25" customHeight="1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</row>
    <row r="809" ht="35.25" customHeight="1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</row>
    <row r="810" ht="35.25" customHeight="1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</row>
    <row r="811" ht="35.25" customHeight="1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</row>
    <row r="812" ht="35.25" customHeight="1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</row>
    <row r="813" ht="35.25" customHeight="1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</row>
    <row r="814" ht="35.25" customHeight="1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</row>
    <row r="815" ht="35.25" customHeight="1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</row>
    <row r="816" ht="35.25" customHeight="1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</row>
    <row r="817" ht="35.25" customHeight="1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</row>
    <row r="818" ht="35.25" customHeight="1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</row>
    <row r="819" ht="35.25" customHeight="1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</row>
    <row r="820" ht="35.25" customHeight="1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</row>
    <row r="821" ht="35.25" customHeight="1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</row>
    <row r="822" ht="35.25" customHeight="1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</row>
    <row r="823" ht="35.25" customHeight="1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</row>
    <row r="824" ht="35.25" customHeight="1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</row>
    <row r="825" ht="35.25" customHeight="1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</row>
    <row r="826" ht="35.25" customHeight="1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</row>
    <row r="827" ht="35.25" customHeight="1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</row>
    <row r="828" ht="35.25" customHeight="1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</row>
    <row r="829" ht="35.25" customHeight="1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</row>
    <row r="830" ht="35.25" customHeight="1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</row>
    <row r="831" ht="35.25" customHeight="1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</row>
    <row r="832" ht="35.25" customHeight="1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</row>
    <row r="833" ht="35.25" customHeight="1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</row>
    <row r="834" ht="35.25" customHeight="1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</row>
    <row r="835" ht="35.25" customHeight="1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</row>
    <row r="836" ht="35.25" customHeight="1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</row>
    <row r="837" ht="35.25" customHeight="1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</row>
    <row r="838" ht="35.25" customHeight="1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</row>
    <row r="839" ht="35.25" customHeight="1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</row>
    <row r="840" ht="35.25" customHeight="1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</row>
    <row r="841" ht="35.25" customHeight="1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</row>
    <row r="842" ht="35.25" customHeight="1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</row>
    <row r="843" ht="35.25" customHeight="1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</row>
    <row r="844" ht="35.25" customHeight="1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</row>
    <row r="845" ht="35.25" customHeight="1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</row>
    <row r="846" ht="35.25" customHeight="1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</row>
    <row r="847" ht="35.25" customHeight="1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</row>
    <row r="848" ht="35.25" customHeight="1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</row>
    <row r="849" ht="35.25" customHeight="1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</row>
    <row r="850" ht="35.25" customHeight="1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</row>
    <row r="851" ht="35.25" customHeight="1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</row>
    <row r="852" ht="35.25" customHeight="1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</row>
    <row r="853" ht="35.25" customHeight="1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</row>
    <row r="854" ht="35.25" customHeight="1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</row>
    <row r="855" ht="35.25" customHeight="1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</row>
    <row r="856" ht="35.25" customHeight="1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</row>
    <row r="857" ht="35.25" customHeight="1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</row>
    <row r="858" ht="35.25" customHeight="1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</row>
    <row r="859" ht="35.25" customHeight="1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</row>
    <row r="860" ht="35.25" customHeight="1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</row>
    <row r="861" ht="35.25" customHeight="1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</row>
    <row r="862" ht="35.25" customHeight="1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</row>
    <row r="863" ht="35.25" customHeight="1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</row>
    <row r="864" ht="35.25" customHeight="1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</row>
    <row r="865" ht="35.25" customHeight="1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</row>
    <row r="866" ht="35.25" customHeight="1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</row>
    <row r="867" ht="35.25" customHeight="1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</row>
    <row r="868" ht="35.25" customHeight="1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</row>
    <row r="869" ht="35.25" customHeight="1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</row>
    <row r="870" ht="35.25" customHeight="1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</row>
    <row r="871" ht="35.25" customHeight="1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</row>
    <row r="872" ht="35.25" customHeight="1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</row>
    <row r="873" ht="35.25" customHeight="1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</row>
    <row r="874" ht="35.25" customHeight="1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</row>
    <row r="875" ht="35.25" customHeight="1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</row>
    <row r="876" ht="35.25" customHeight="1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</row>
    <row r="877" ht="35.25" customHeight="1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</row>
    <row r="878" ht="35.25" customHeight="1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</row>
    <row r="879" ht="35.25" customHeight="1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</row>
    <row r="880" ht="35.25" customHeight="1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</row>
    <row r="881" ht="35.25" customHeight="1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</row>
    <row r="882" ht="35.25" customHeight="1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</row>
    <row r="883" ht="35.25" customHeight="1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</row>
    <row r="884" ht="35.25" customHeight="1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</row>
    <row r="885" ht="35.25" customHeight="1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</row>
    <row r="886" ht="35.25" customHeight="1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</row>
    <row r="887" ht="35.25" customHeight="1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</row>
    <row r="888" ht="35.25" customHeight="1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</row>
    <row r="889" ht="35.25" customHeight="1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</row>
    <row r="890" ht="35.25" customHeight="1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</row>
    <row r="891" ht="35.25" customHeight="1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</row>
    <row r="892" ht="35.25" customHeight="1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</row>
    <row r="893" ht="35.25" customHeight="1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</row>
    <row r="894" ht="35.25" customHeight="1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</row>
    <row r="895" ht="35.25" customHeight="1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</row>
    <row r="896" ht="35.25" customHeight="1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</row>
    <row r="897" ht="35.25" customHeight="1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</row>
    <row r="898" ht="35.25" customHeight="1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</row>
    <row r="899" ht="35.25" customHeight="1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</row>
    <row r="900" ht="35.25" customHeight="1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</row>
    <row r="901" ht="35.25" customHeight="1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</row>
    <row r="902" ht="35.25" customHeight="1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</row>
    <row r="903" ht="35.25" customHeight="1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</row>
    <row r="904" ht="35.25" customHeight="1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</row>
    <row r="905" ht="35.25" customHeight="1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</row>
    <row r="906" ht="35.25" customHeight="1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</row>
    <row r="907" ht="35.25" customHeight="1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</row>
    <row r="908" ht="35.25" customHeight="1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</row>
    <row r="909" ht="35.25" customHeight="1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</row>
    <row r="910" ht="35.25" customHeight="1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</row>
    <row r="911" ht="35.25" customHeight="1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</row>
    <row r="912" ht="35.25" customHeight="1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</row>
    <row r="913" ht="35.25" customHeight="1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</row>
    <row r="914" ht="35.25" customHeight="1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</row>
    <row r="915" ht="35.25" customHeight="1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</row>
    <row r="916" ht="35.25" customHeight="1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</row>
    <row r="917" ht="35.25" customHeight="1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</row>
    <row r="918" ht="35.25" customHeight="1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</row>
    <row r="919" ht="35.25" customHeight="1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</row>
    <row r="920" ht="35.25" customHeight="1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</row>
    <row r="921" ht="35.25" customHeight="1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</row>
    <row r="922" ht="35.25" customHeight="1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</row>
    <row r="923" ht="35.25" customHeight="1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</row>
    <row r="924" ht="35.25" customHeight="1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</row>
    <row r="925" ht="35.25" customHeight="1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</row>
    <row r="926" ht="35.25" customHeight="1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</row>
    <row r="927" ht="35.25" customHeight="1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</row>
    <row r="928" ht="35.25" customHeight="1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</row>
    <row r="929" ht="35.25" customHeight="1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</row>
    <row r="930" ht="35.25" customHeight="1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</row>
    <row r="931" ht="35.25" customHeight="1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</row>
    <row r="932" ht="35.25" customHeight="1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</row>
    <row r="933" ht="35.25" customHeight="1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</row>
    <row r="934" ht="35.25" customHeight="1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</row>
    <row r="935" ht="35.25" customHeight="1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</row>
    <row r="936" ht="35.25" customHeight="1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</row>
    <row r="937" ht="35.25" customHeight="1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</row>
    <row r="938" ht="35.25" customHeight="1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</row>
    <row r="939" ht="35.25" customHeight="1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</row>
    <row r="940" ht="35.25" customHeight="1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</row>
    <row r="941" ht="35.25" customHeight="1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</row>
    <row r="942" ht="35.25" customHeight="1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</row>
    <row r="943" ht="35.25" customHeight="1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</row>
    <row r="944" ht="35.25" customHeight="1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</row>
    <row r="945" ht="35.25" customHeight="1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</row>
    <row r="946" ht="35.25" customHeight="1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</row>
    <row r="947" ht="35.25" customHeight="1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</row>
    <row r="948" ht="35.25" customHeight="1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</row>
    <row r="949" ht="35.25" customHeight="1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</row>
    <row r="950" ht="35.25" customHeight="1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</row>
    <row r="951" ht="35.25" customHeight="1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</row>
    <row r="952" ht="35.25" customHeight="1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</row>
    <row r="953" ht="35.25" customHeight="1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</row>
    <row r="954" ht="35.25" customHeight="1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</row>
    <row r="955" ht="35.25" customHeight="1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</row>
    <row r="956" ht="35.25" customHeight="1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</row>
    <row r="957" ht="35.25" customHeight="1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</row>
    <row r="958" ht="35.25" customHeight="1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</row>
    <row r="959" ht="35.25" customHeight="1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</row>
    <row r="960" ht="35.25" customHeight="1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</row>
    <row r="961" ht="35.25" customHeight="1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</row>
    <row r="962" ht="35.25" customHeight="1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</row>
    <row r="963" ht="35.25" customHeight="1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</row>
    <row r="964" ht="35.25" customHeight="1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</row>
    <row r="965" ht="35.25" customHeight="1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</row>
    <row r="966" ht="35.25" customHeight="1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</row>
    <row r="967" ht="35.25" customHeight="1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</row>
    <row r="968" ht="35.25" customHeight="1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</row>
    <row r="969" ht="35.25" customHeight="1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</row>
    <row r="970" ht="35.25" customHeight="1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</row>
    <row r="971" ht="35.25" customHeight="1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</row>
    <row r="972" ht="35.25" customHeight="1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</row>
    <row r="973" ht="35.25" customHeight="1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</row>
    <row r="974" ht="35.25" customHeight="1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</row>
    <row r="975" ht="35.25" customHeight="1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</row>
    <row r="976" ht="35.25" customHeight="1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</row>
    <row r="977" ht="35.25" customHeight="1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</row>
    <row r="978" ht="35.25" customHeight="1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</row>
    <row r="979" ht="35.25" customHeight="1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</row>
    <row r="980" ht="35.25" customHeight="1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</row>
    <row r="981" ht="35.25" customHeight="1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</row>
    <row r="982" ht="35.25" customHeight="1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</row>
    <row r="983" ht="35.25" customHeight="1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</row>
    <row r="984" ht="35.25" customHeight="1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</row>
    <row r="985" ht="35.25" customHeight="1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</row>
    <row r="986" ht="35.25" customHeight="1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</row>
    <row r="987" ht="35.25" customHeight="1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</row>
    <row r="988" ht="35.25" customHeight="1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</row>
    <row r="989" ht="35.25" customHeight="1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</row>
    <row r="990" ht="35.25" customHeight="1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</row>
    <row r="991" ht="35.25" customHeight="1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</row>
    <row r="992" ht="35.25" customHeight="1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</row>
    <row r="993" ht="35.25" customHeight="1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</row>
    <row r="994" ht="35.25" customHeight="1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</row>
    <row r="995" ht="35.25" customHeight="1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</row>
    <row r="996" ht="35.25" customHeight="1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</row>
    <row r="997" ht="35.25" customHeight="1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</row>
    <row r="998" ht="35.25" customHeight="1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</row>
    <row r="999" ht="35.25" customHeight="1">
      <c r="A999" s="4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</row>
    <row r="1000" ht="35.25" customHeight="1">
      <c r="A1000" s="4"/>
      <c r="B1000" s="4"/>
      <c r="C1000" s="4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</row>
  </sheetData>
  <mergeCells count="8">
    <mergeCell ref="A1:I1"/>
    <mergeCell ref="K1:M1"/>
    <mergeCell ref="A18:I18"/>
    <mergeCell ref="K21:M21"/>
    <mergeCell ref="K22:M23"/>
    <mergeCell ref="A31:I31"/>
    <mergeCell ref="G32:I32"/>
    <mergeCell ref="A41:E41"/>
  </mergeCells>
  <conditionalFormatting sqref="E3:E17 G3:G17 I3:I17 E19:E29 G19:G29 I19:I29 E33:E40">
    <cfRule type="cellIs" dxfId="0" priority="1" operator="equal">
      <formula>"Khai Anh"</formula>
    </cfRule>
  </conditionalFormatting>
  <conditionalFormatting sqref="E3:E17 G3:G17 I3:I17 E19:E29 G19:G29 I19:I29 E33:E40">
    <cfRule type="cellIs" dxfId="1" priority="2" operator="equal">
      <formula>"Kim Bàng"</formula>
    </cfRule>
  </conditionalFormatting>
  <conditionalFormatting sqref="E3:E17 G3:G17 I3:I17 E19:E29 G19:G29 I19:I29 E33:E40">
    <cfRule type="cellIs" dxfId="2" priority="3" operator="equal">
      <formula>"Vưu Đức Phát"</formula>
    </cfRule>
  </conditionalFormatting>
  <conditionalFormatting sqref="E3:E17 G3:G17 I3:I17 E19:E29 G19:G29 I19:I29 E33:E40">
    <cfRule type="cellIs" dxfId="3" priority="4" operator="equal">
      <formula>"Phương Trang"</formula>
    </cfRule>
  </conditionalFormatting>
  <conditionalFormatting sqref="E3:E17 G3:G17 I3:I17 E19:E29 G19:G29 I19:I29 E33:E40">
    <cfRule type="cellIs" dxfId="4" priority="5" operator="equal">
      <formula>"Lúa Vàng"</formula>
    </cfRule>
  </conditionalFormatting>
  <conditionalFormatting sqref="E3:E17 G3:G17 I3:I17 E19:E29 G19:G29 I19:I29 E33:E40">
    <cfRule type="cellIs" dxfId="5" priority="6" operator="equal">
      <formula>"Hồng Nga"</formula>
    </cfRule>
  </conditionalFormatting>
  <conditionalFormatting sqref="E3:E17 G3:G17 I3:I17 E19:E29 G19:G29 I19:I29 E33:E40">
    <cfRule type="cellIs" dxfId="6" priority="7" operator="equal">
      <formula>"Thuận An"</formula>
    </cfRule>
  </conditionalFormatting>
  <conditionalFormatting sqref="E3:E17 G3:G17 I3:I17 E19:E29 G19:G29 I19:I29 E33:E40">
    <cfRule type="cellIs" dxfId="7" priority="8" operator="equal">
      <formula>"SIM"</formula>
    </cfRule>
  </conditionalFormatting>
  <conditionalFormatting sqref="E3:E17 G3:G17 I3:I17 E19:E29 G19:G29 I19:I29 E33:E40">
    <cfRule type="cellIs" dxfId="8" priority="9" operator="equal">
      <formula>"THẢO AN"</formula>
    </cfRule>
  </conditionalFormatting>
  <conditionalFormatting sqref="E3:E17 G3:G17 I3:I17 E19:E29 G19:G29 I19:I29 E33:E40">
    <cfRule type="cellIs" dxfId="9" priority="10" operator="equal">
      <formula>"Emivest"</formula>
    </cfRule>
  </conditionalFormatting>
  <conditionalFormatting sqref="E3:E17 G3:G17 I3:I17 E19:E29 G19:G29 I19:I29 E33:E40">
    <cfRule type="cellIs" dxfId="10" priority="11" operator="equal">
      <formula>"LTP"</formula>
    </cfRule>
  </conditionalFormatting>
  <conditionalFormatting sqref="E3:E17 G3:G17 I3:I17 E19:E29 G19:G29 I19:I29 E33:E40">
    <cfRule type="cellIs" dxfId="11" priority="12" operator="equal">
      <formula>"RICO"</formula>
    </cfRule>
  </conditionalFormatting>
  <conditionalFormatting sqref="E3:E17 G3:G17 I3:I17 E19:E29 G19:G29 I19:I29 E33:E40">
    <cfRule type="cellIs" dxfId="12" priority="13" operator="equal">
      <formula>"Nhất Thành"</formula>
    </cfRule>
  </conditionalFormatting>
  <conditionalFormatting sqref="E3:E17 G3:G17 I3:I17 E19:E29 G19:G29 I19:I29 E33:E40">
    <cfRule type="cellIs" dxfId="13" priority="14" operator="equal">
      <formula>"Hoàng Mạnh Thắng"</formula>
    </cfRule>
  </conditionalFormatting>
  <conditionalFormatting sqref="E3:E17 G3:G17 I3:I17 E19:E29 G19:G29 I19:I29 E33:E40">
    <cfRule type="cellIs" dxfId="14" priority="15" operator="equal">
      <formula>"TRANSIN"</formula>
    </cfRule>
  </conditionalFormatting>
  <conditionalFormatting sqref="E3:E17 G3:G17 I3:I17 E19:E29 G19:G29 I19:I29 E33:E40">
    <cfRule type="cellIs" dxfId="15" priority="16" operator="equal">
      <formula>"HDVL"</formula>
    </cfRule>
  </conditionalFormatting>
  <conditionalFormatting sqref="E3:E17 G3:G17 I3:I17 E19:E29 G19:G29 I19:I29 E33:E40">
    <cfRule type="cellIs" dxfId="16" priority="17" operator="equal">
      <formula>"TRỐNG LỊCH"</formula>
    </cfRule>
  </conditionalFormatting>
  <conditionalFormatting sqref="E3:E17 G3:G17 I3:I17 E19:E29 G19:G29 I19:I29 E33:E40">
    <cfRule type="cellIs" dxfId="0" priority="18" operator="equal">
      <formula>"CHUYỂN ĐIỂM"</formula>
    </cfRule>
  </conditionalFormatting>
  <conditionalFormatting sqref="E3:E17 G3:G17 I3:I17 E19:E29 G19:G29 I19:I29 E33:E40">
    <cfRule type="cellIs" dxfId="17" priority="19" operator="equal">
      <formula>"RỚT NHÀ MÁY"</formula>
    </cfRule>
  </conditionalFormatting>
  <conditionalFormatting sqref="E3:E17 G3:G17 I3:I17 E19:E29 G19:G29 I19:I29 E33:E40">
    <cfRule type="cellIs" dxfId="18" priority="20" operator="equal">
      <formula>"TÀI XẾ NGHỈ"</formula>
    </cfRule>
  </conditionalFormatting>
  <dataValidations>
    <dataValidation type="list" allowBlank="1" sqref="E3:E17 G3:G17 I3:I17 E19:E29 G19:G29 I19:I29 E33:E40">
      <formula1>'DANH MỤC'!$F$2:$F$22</formula1>
    </dataValidation>
    <dataValidation type="list" allowBlank="1" sqref="B33:B40">
      <formula1>'DANH MỤC'!$J$2:$J$16</formula1>
    </dataValidation>
    <dataValidation type="list" allowBlank="1" sqref="D3:D17 F3:F17 H3:H17 D19:D29 F19:F29 H19:H29 D33:D40">
      <formula1>'DANH MỤC'!$H$2:$H$9</formula1>
    </dataValidation>
  </dataValidations>
  <printOptions/>
  <pageMargins bottom="0.2" footer="0.0" header="0.0" left="0.2" right="0.2" top="0.2"/>
  <pageSetup orientation="landscape"/>
  <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showGridLines="0" workbookViewId="0">
      <pane ySplit="2.0" topLeftCell="A3" activePane="bottomLeft" state="frozen"/>
      <selection activeCell="B4" sqref="B4" pane="bottomLeft"/>
    </sheetView>
  </sheetViews>
  <sheetFormatPr customHeight="1" defaultColWidth="14.43" defaultRowHeight="15.0"/>
  <cols>
    <col customWidth="1" min="1" max="1" width="4.43"/>
    <col customWidth="1" min="2" max="2" width="12.0"/>
    <col customWidth="1" min="3" max="3" width="39.0"/>
    <col customWidth="1" min="4" max="4" width="9.0"/>
    <col customWidth="1" min="5" max="5" width="13.0"/>
    <col customWidth="1" min="6" max="6" width="9.0"/>
    <col customWidth="1" min="7" max="7" width="13.0"/>
    <col customWidth="1" min="8" max="9" width="0.43"/>
    <col customWidth="1" min="10" max="10" width="2.0"/>
    <col customWidth="1" min="11" max="11" width="18.0"/>
    <col customWidth="1" min="12" max="12" width="7.0"/>
    <col customWidth="1" min="13" max="13" width="6.0"/>
    <col customWidth="1" hidden="1" min="14" max="14" width="13.0"/>
    <col customWidth="1" min="15" max="15" width="13.0"/>
    <col customWidth="1" min="16" max="16" width="6.0"/>
    <col customWidth="1" min="17" max="26" width="8.71"/>
  </cols>
  <sheetData>
    <row r="1" ht="32.25" customHeight="1">
      <c r="A1" s="1" t="s">
        <v>272</v>
      </c>
      <c r="B1" s="2"/>
      <c r="C1" s="2"/>
      <c r="D1" s="2"/>
      <c r="E1" s="2"/>
      <c r="F1" s="2"/>
      <c r="G1" s="2"/>
      <c r="H1" s="2"/>
      <c r="I1" s="3"/>
      <c r="J1" s="4"/>
      <c r="K1" s="5" t="s">
        <v>3</v>
      </c>
      <c r="L1" s="2"/>
      <c r="M1" s="3"/>
      <c r="N1" s="4"/>
      <c r="O1" s="6" t="s">
        <v>4</v>
      </c>
      <c r="P1" s="6" t="s">
        <v>5</v>
      </c>
      <c r="Q1" s="104"/>
      <c r="R1" s="4"/>
      <c r="S1" s="4"/>
      <c r="T1" s="4"/>
      <c r="U1" s="4"/>
      <c r="V1" s="4"/>
      <c r="W1" s="4"/>
      <c r="X1" s="4"/>
      <c r="Y1" s="4"/>
      <c r="Z1" s="4"/>
    </row>
    <row r="2" ht="32.25" customHeight="1">
      <c r="A2" s="8" t="s">
        <v>6</v>
      </c>
      <c r="B2" s="8" t="s">
        <v>7</v>
      </c>
      <c r="C2" s="8" t="s">
        <v>8</v>
      </c>
      <c r="D2" s="8" t="s">
        <v>9</v>
      </c>
      <c r="E2" s="8" t="s">
        <v>10</v>
      </c>
      <c r="F2" s="8" t="s">
        <v>11</v>
      </c>
      <c r="G2" s="8" t="s">
        <v>12</v>
      </c>
      <c r="H2" s="8" t="s">
        <v>13</v>
      </c>
      <c r="I2" s="8" t="s">
        <v>14</v>
      </c>
      <c r="J2" s="4"/>
      <c r="K2" s="9" t="s">
        <v>15</v>
      </c>
      <c r="L2" s="9" t="s">
        <v>16</v>
      </c>
      <c r="M2" s="9" t="s">
        <v>17</v>
      </c>
      <c r="N2" s="4"/>
      <c r="O2" s="10" t="s">
        <v>18</v>
      </c>
      <c r="P2" s="10">
        <f>SUM(L3:L18)</f>
        <v>22</v>
      </c>
      <c r="Q2" s="105"/>
      <c r="R2" s="4"/>
      <c r="S2" s="4"/>
      <c r="T2" s="4"/>
      <c r="U2" s="4"/>
      <c r="V2" s="4"/>
      <c r="W2" s="4"/>
      <c r="X2" s="4"/>
      <c r="Y2" s="4"/>
      <c r="Z2" s="4"/>
    </row>
    <row r="3" ht="32.25" customHeight="1">
      <c r="A3" s="12">
        <v>1.0</v>
      </c>
      <c r="B3" s="95" t="s">
        <v>19</v>
      </c>
      <c r="C3" s="24" t="s">
        <v>133</v>
      </c>
      <c r="D3" s="15" t="s">
        <v>38</v>
      </c>
      <c r="E3" s="34" t="s">
        <v>25</v>
      </c>
      <c r="F3" s="14"/>
      <c r="G3" s="13"/>
      <c r="H3" s="14"/>
      <c r="I3" s="13"/>
      <c r="J3" s="4"/>
      <c r="K3" s="16" t="s">
        <v>25</v>
      </c>
      <c r="L3" s="13">
        <f t="shared" ref="L3:L19" si="1">COUNTIF($E$3:$E$17,K3)+COUNTIF($G$3:$G$17,K3)+COUNTIF($I$3:$I$17,K3)+COUNTIF($E$19:$E$29,K3)+COUNTIF($G$19:$G$29,K3)+COUNTIF($I$19:$I$29,K3)</f>
        <v>21</v>
      </c>
      <c r="M3" s="17">
        <f t="shared" ref="M3:M19" si="2">IF($K$22=0,"",L3/$K$22)</f>
        <v>0.9545454545</v>
      </c>
      <c r="N3" s="18">
        <f t="array" ref="N3">IF(SUMPRODUCT(COUNTIF(E3,'DANH MỤC'!$B$2:$B$17))+SUMPRODUCT(COUNTIF(G3,'DANH MỤC'!$B$2:$B$17))+SUMPRODUCT(COUNTIF(I3,'DANH MỤC'!$B$2:$B$17))&gt;=1,1,0)</f>
        <v>1</v>
      </c>
      <c r="O3" s="10" t="s">
        <v>26</v>
      </c>
      <c r="P3" s="10">
        <f>COUNTIF($E$3:$E$17,"TRỐNG LỊCH")+COUNTIF($G$3:$G$17,"TRỐNG LỊCH")+COUNTIF($I$3:$I$17,"TRỐNG LỊCH")+COUNTIF($E$19:$E$29,"TRỐNG LỊCH")+COUNTIF($G$19:$G$29,"TRỐNG LỊCH")+COUNTIF($I$19:$I$29,"TRỐNG LỊCH")</f>
        <v>0</v>
      </c>
      <c r="Q3" s="105"/>
      <c r="R3" s="4"/>
      <c r="S3" s="4"/>
      <c r="T3" s="4"/>
      <c r="U3" s="4"/>
      <c r="V3" s="4"/>
      <c r="W3" s="4"/>
      <c r="X3" s="4"/>
      <c r="Y3" s="4"/>
      <c r="Z3" s="4"/>
    </row>
    <row r="4" ht="32.25" customHeight="1">
      <c r="A4" s="19">
        <v>2.0</v>
      </c>
      <c r="B4" s="95" t="s">
        <v>27</v>
      </c>
      <c r="C4" s="24" t="s">
        <v>273</v>
      </c>
      <c r="D4" s="15" t="s">
        <v>125</v>
      </c>
      <c r="E4" s="34" t="s">
        <v>25</v>
      </c>
      <c r="F4" s="14"/>
      <c r="G4" s="20"/>
      <c r="H4" s="14"/>
      <c r="I4" s="20"/>
      <c r="J4" s="4"/>
      <c r="K4" s="22" t="s">
        <v>31</v>
      </c>
      <c r="L4" s="20">
        <f t="shared" si="1"/>
        <v>1</v>
      </c>
      <c r="M4" s="23">
        <f t="shared" si="2"/>
        <v>0.04545454545</v>
      </c>
      <c r="N4" s="18">
        <f t="array" ref="N4">IF(SUMPRODUCT(COUNTIF(E4,'DANH MỤC'!$B$2:$B$17))+SUMPRODUCT(COUNTIF(G4,'DANH MỤC'!$B$2:$B$17))+SUMPRODUCT(COUNTIF(I4,'DANH MỤC'!$B$2:$B$17))&gt;=1,1,0)</f>
        <v>1</v>
      </c>
      <c r="O4" s="10" t="s">
        <v>34</v>
      </c>
      <c r="P4" s="10">
        <f>COUNTIF($E$3:$E$17,"CHUYỂN ĐIỂM")+COUNTIF($G$3:$G$17,"CHUYỂN ĐIỂM")+COUNTIF($I$3:$I$17,"CHUYỂN ĐIỂM")+COUNTIF($E$19:$E$29,"CHUYỂN ĐIỂM")+COUNTIF($G$19:$G$29,"CHUYỂN ĐIỂM")+COUNTIF($I$19:$I$29,"CHUYỂN ĐIỂM")</f>
        <v>1</v>
      </c>
      <c r="Q4" s="105"/>
      <c r="R4" s="4"/>
      <c r="S4" s="4"/>
      <c r="T4" s="4"/>
      <c r="U4" s="4"/>
      <c r="V4" s="4"/>
      <c r="W4" s="4"/>
      <c r="X4" s="4"/>
      <c r="Y4" s="4"/>
      <c r="Z4" s="4"/>
    </row>
    <row r="5" ht="32.25" customHeight="1">
      <c r="A5" s="12">
        <v>3.0</v>
      </c>
      <c r="B5" s="13" t="s">
        <v>35</v>
      </c>
      <c r="C5" s="24" t="s">
        <v>221</v>
      </c>
      <c r="D5" s="15" t="s">
        <v>33</v>
      </c>
      <c r="E5" s="34" t="s">
        <v>25</v>
      </c>
      <c r="F5" s="14"/>
      <c r="G5" s="13"/>
      <c r="H5" s="14"/>
      <c r="I5" s="13"/>
      <c r="J5" s="4"/>
      <c r="K5" s="16" t="s">
        <v>39</v>
      </c>
      <c r="L5" s="13">
        <f t="shared" si="1"/>
        <v>0</v>
      </c>
      <c r="M5" s="17">
        <f t="shared" si="2"/>
        <v>0</v>
      </c>
      <c r="N5" s="18">
        <f t="array" ref="N5">IF(SUMPRODUCT(COUNTIF(E5,'DANH MỤC'!$B$2:$B$17))+SUMPRODUCT(COUNTIF(G5,'DANH MỤC'!$B$2:$B$17))+SUMPRODUCT(COUNTIF(I5,'DANH MỤC'!$B$2:$B$17))&gt;=1,1,0)</f>
        <v>1</v>
      </c>
      <c r="O5" s="10" t="s">
        <v>40</v>
      </c>
      <c r="P5" s="10">
        <f>COUNTIF($E$3:$E$17,"RỚT NHÀ MÁY")+COUNTIF($G$3:$G$17,"RỚT NHÀ MÁY")+COUNTIF($I$3:$I$17,"RỚT NHÀ MÁY")+COUNTIF($E$19:$E$29,"RỚT NHÀ MÁY")+COUNTIF($G$19:$G$29,"RỚT NHÀ MÁY")+COUNTIF($I$19:$I$29,"RỚT NHÀ MÁY")</f>
        <v>1</v>
      </c>
      <c r="Q5" s="105"/>
      <c r="R5" s="4"/>
      <c r="S5" s="4"/>
      <c r="T5" s="4"/>
      <c r="U5" s="4"/>
      <c r="V5" s="4"/>
      <c r="W5" s="4"/>
      <c r="X5" s="4"/>
      <c r="Y5" s="4"/>
      <c r="Z5" s="4"/>
    </row>
    <row r="6" ht="32.25" customHeight="1">
      <c r="A6" s="19">
        <v>4.0</v>
      </c>
      <c r="B6" s="20" t="s">
        <v>41</v>
      </c>
      <c r="C6" s="19"/>
      <c r="D6" s="14"/>
      <c r="E6" s="48" t="s">
        <v>43</v>
      </c>
      <c r="F6" s="14"/>
      <c r="G6" s="20"/>
      <c r="H6" s="14"/>
      <c r="I6" s="20"/>
      <c r="J6" s="4"/>
      <c r="K6" s="22" t="s">
        <v>42</v>
      </c>
      <c r="L6" s="20">
        <f t="shared" si="1"/>
        <v>0</v>
      </c>
      <c r="M6" s="23">
        <f t="shared" si="2"/>
        <v>0</v>
      </c>
      <c r="N6" s="18">
        <f t="array" ref="N6">IF(SUMPRODUCT(COUNTIF(E6,'DANH MỤC'!$B$2:$B$17))+SUMPRODUCT(COUNTIF(G6,'DANH MỤC'!$B$2:$B$17))+SUMPRODUCT(COUNTIF(I6,'DANH MỤC'!$B$2:$B$17))&gt;=1,1,0)</f>
        <v>0</v>
      </c>
      <c r="O6" s="10" t="s">
        <v>43</v>
      </c>
      <c r="P6" s="10">
        <f>COUNTIF($E$3:$E$17,"TÀI XẾ NGHỈ")+COUNTIF($G$3:$G$17,"TÀI XẾ NGHỈ")+COUNTIF($I$3:$I$17,"TÀI XẾ NGHỈ")+COUNTIF($E$19:$E$29,"TÀI XẾ NGHỈ")+COUNTIF($G$19:$G$29,"TÀI XẾ NGHỈ")+COUNTIF($I$19:$I$29,"TÀI XẾ NGHỈ")</f>
        <v>2</v>
      </c>
      <c r="Q6" s="105"/>
      <c r="R6" s="4"/>
      <c r="S6" s="4"/>
      <c r="T6" s="4"/>
      <c r="U6" s="4"/>
      <c r="V6" s="4"/>
      <c r="W6" s="4"/>
      <c r="X6" s="4"/>
      <c r="Y6" s="4"/>
      <c r="Z6" s="4"/>
    </row>
    <row r="7" ht="32.25" customHeight="1">
      <c r="A7" s="12">
        <v>5.0</v>
      </c>
      <c r="B7" s="95" t="s">
        <v>44</v>
      </c>
      <c r="C7" s="24" t="s">
        <v>276</v>
      </c>
      <c r="D7" s="15" t="s">
        <v>125</v>
      </c>
      <c r="E7" s="34" t="s">
        <v>25</v>
      </c>
      <c r="F7" s="14"/>
      <c r="G7" s="13"/>
      <c r="H7" s="14"/>
      <c r="I7" s="13"/>
      <c r="J7" s="4"/>
      <c r="K7" s="16" t="s">
        <v>23</v>
      </c>
      <c r="L7" s="13">
        <f t="shared" si="1"/>
        <v>0</v>
      </c>
      <c r="M7" s="17">
        <f t="shared" si="2"/>
        <v>0</v>
      </c>
      <c r="N7" s="18">
        <f t="array" ref="N7">IF(SUMPRODUCT(COUNTIF(E7,'DANH MỤC'!$B$2:$B$17))+SUMPRODUCT(COUNTIF(G7,'DANH MỤC'!$B$2:$B$17))+SUMPRODUCT(COUNTIF(I7,'DANH MỤC'!$B$2:$B$17))&gt;=1,1,0)</f>
        <v>1</v>
      </c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 ht="32.25" customHeight="1">
      <c r="A8" s="19">
        <v>6.0</v>
      </c>
      <c r="B8" s="20" t="s">
        <v>48</v>
      </c>
      <c r="C8" s="24" t="s">
        <v>239</v>
      </c>
      <c r="D8" s="15" t="s">
        <v>125</v>
      </c>
      <c r="E8" s="34" t="s">
        <v>40</v>
      </c>
      <c r="F8" s="14"/>
      <c r="G8" s="20"/>
      <c r="H8" s="14"/>
      <c r="I8" s="20"/>
      <c r="J8" s="4"/>
      <c r="K8" s="22" t="s">
        <v>51</v>
      </c>
      <c r="L8" s="20">
        <f t="shared" si="1"/>
        <v>0</v>
      </c>
      <c r="M8" s="23">
        <f t="shared" si="2"/>
        <v>0</v>
      </c>
      <c r="N8" s="18">
        <f t="array" ref="N8">IF(SUMPRODUCT(COUNTIF(E8,'DANH MỤC'!$B$2:$B$17))+SUMPRODUCT(COUNTIF(G8,'DANH MỤC'!$B$2:$B$17))+SUMPRODUCT(COUNTIF(I8,'DANH MỤC'!$B$2:$B$17))&gt;=1,1,0)</f>
        <v>0</v>
      </c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 ht="32.25" customHeight="1">
      <c r="A9" s="12">
        <v>7.0</v>
      </c>
      <c r="B9" s="95" t="s">
        <v>68</v>
      </c>
      <c r="C9" s="24" t="s">
        <v>273</v>
      </c>
      <c r="D9" s="15" t="s">
        <v>125</v>
      </c>
      <c r="E9" s="34" t="s">
        <v>25</v>
      </c>
      <c r="F9" s="14"/>
      <c r="G9" s="13"/>
      <c r="H9" s="14"/>
      <c r="I9" s="13"/>
      <c r="J9" s="4"/>
      <c r="K9" s="16" t="s">
        <v>47</v>
      </c>
      <c r="L9" s="13">
        <f t="shared" si="1"/>
        <v>0</v>
      </c>
      <c r="M9" s="17">
        <f t="shared" si="2"/>
        <v>0</v>
      </c>
      <c r="N9" s="18">
        <f t="array" ref="N9">IF(SUMPRODUCT(COUNTIF(E9,'DANH MỤC'!$B$2:$B$17))+SUMPRODUCT(COUNTIF(G9,'DANH MỤC'!$B$2:$B$17))+SUMPRODUCT(COUNTIF(I9,'DANH MỤC'!$B$2:$B$17))&gt;=1,1,0)</f>
        <v>1</v>
      </c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 ht="32.25" customHeight="1">
      <c r="A10" s="19">
        <v>8.0</v>
      </c>
      <c r="B10" s="20" t="s">
        <v>70</v>
      </c>
      <c r="C10" s="24" t="s">
        <v>221</v>
      </c>
      <c r="D10" s="15" t="s">
        <v>33</v>
      </c>
      <c r="E10" s="34" t="s">
        <v>25</v>
      </c>
      <c r="F10" s="14"/>
      <c r="G10" s="20"/>
      <c r="H10" s="14"/>
      <c r="I10" s="20"/>
      <c r="J10" s="4"/>
      <c r="K10" s="22" t="s">
        <v>58</v>
      </c>
      <c r="L10" s="20">
        <f t="shared" si="1"/>
        <v>0</v>
      </c>
      <c r="M10" s="23">
        <f t="shared" si="2"/>
        <v>0</v>
      </c>
      <c r="N10" s="18">
        <f t="array" ref="N10">IF(SUMPRODUCT(COUNTIF(E10,'DANH MỤC'!$B$2:$B$17))+SUMPRODUCT(COUNTIF(G10,'DANH MỤC'!$B$2:$B$17))+SUMPRODUCT(COUNTIF(I10,'DANH MỤC'!$B$2:$B$17))&gt;=1,1,0)</f>
        <v>1</v>
      </c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 ht="32.25" customHeight="1">
      <c r="A11" s="12">
        <v>9.0</v>
      </c>
      <c r="B11" s="95" t="s">
        <v>71</v>
      </c>
      <c r="C11" s="24" t="s">
        <v>180</v>
      </c>
      <c r="D11" s="15" t="s">
        <v>22</v>
      </c>
      <c r="E11" s="34" t="s">
        <v>25</v>
      </c>
      <c r="F11" s="14"/>
      <c r="G11" s="13"/>
      <c r="H11" s="14"/>
      <c r="I11" s="13"/>
      <c r="J11" s="4"/>
      <c r="K11" s="16" t="s">
        <v>59</v>
      </c>
      <c r="L11" s="13">
        <f t="shared" si="1"/>
        <v>0</v>
      </c>
      <c r="M11" s="17">
        <f t="shared" si="2"/>
        <v>0</v>
      </c>
      <c r="N11" s="18">
        <f t="array" ref="N11">IF(SUMPRODUCT(COUNTIF(E11,'DANH MỤC'!$B$2:$B$17))+SUMPRODUCT(COUNTIF(G11,'DANH MỤC'!$B$2:$B$17))+SUMPRODUCT(COUNTIF(I11,'DANH MỤC'!$B$2:$B$17))&gt;=1,1,0)</f>
        <v>1</v>
      </c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 ht="32.25" customHeight="1">
      <c r="A12" s="19">
        <v>10.0</v>
      </c>
      <c r="B12" s="95" t="s">
        <v>74</v>
      </c>
      <c r="C12" s="24" t="s">
        <v>276</v>
      </c>
      <c r="D12" s="15" t="s">
        <v>125</v>
      </c>
      <c r="E12" s="34" t="s">
        <v>25</v>
      </c>
      <c r="F12" s="14"/>
      <c r="G12" s="20"/>
      <c r="H12" s="14"/>
      <c r="I12" s="20"/>
      <c r="J12" s="4"/>
      <c r="K12" s="22" t="s">
        <v>60</v>
      </c>
      <c r="L12" s="20">
        <f t="shared" si="1"/>
        <v>0</v>
      </c>
      <c r="M12" s="23">
        <f t="shared" si="2"/>
        <v>0</v>
      </c>
      <c r="N12" s="18">
        <f t="array" ref="N12">IF(SUMPRODUCT(COUNTIF(E12,'DANH MỤC'!$B$2:$B$17))+SUMPRODUCT(COUNTIF(G12,'DANH MỤC'!$B$2:$B$17))+SUMPRODUCT(COUNTIF(I12,'DANH MỤC'!$B$2:$B$17))&gt;=1,1,0)</f>
        <v>1</v>
      </c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 ht="32.25" customHeight="1">
      <c r="A13" s="12">
        <v>11.0</v>
      </c>
      <c r="B13" s="95" t="s">
        <v>76</v>
      </c>
      <c r="C13" s="24" t="s">
        <v>180</v>
      </c>
      <c r="D13" s="15" t="s">
        <v>22</v>
      </c>
      <c r="E13" s="34" t="s">
        <v>25</v>
      </c>
      <c r="F13" s="14"/>
      <c r="G13" s="13"/>
      <c r="H13" s="14"/>
      <c r="I13" s="13"/>
      <c r="J13" s="4"/>
      <c r="K13" s="16" t="s">
        <v>61</v>
      </c>
      <c r="L13" s="13">
        <f t="shared" si="1"/>
        <v>0</v>
      </c>
      <c r="M13" s="17">
        <f t="shared" si="2"/>
        <v>0</v>
      </c>
      <c r="N13" s="18">
        <f t="array" ref="N13">IF(SUMPRODUCT(COUNTIF(E13,'DANH MỤC'!$B$2:$B$17))+SUMPRODUCT(COUNTIF(G13,'DANH MỤC'!$B$2:$B$17))+SUMPRODUCT(COUNTIF(I13,'DANH MỤC'!$B$2:$B$17))&gt;=1,1,0)</f>
        <v>1</v>
      </c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 ht="32.25" customHeight="1">
      <c r="A14" s="19">
        <v>12.0</v>
      </c>
      <c r="B14" s="20" t="s">
        <v>78</v>
      </c>
      <c r="C14" s="19"/>
      <c r="D14" s="14"/>
      <c r="E14" s="48" t="s">
        <v>43</v>
      </c>
      <c r="F14" s="14"/>
      <c r="G14" s="20"/>
      <c r="H14" s="14"/>
      <c r="I14" s="20"/>
      <c r="J14" s="4"/>
      <c r="K14" s="22" t="s">
        <v>62</v>
      </c>
      <c r="L14" s="20">
        <f t="shared" si="1"/>
        <v>0</v>
      </c>
      <c r="M14" s="23">
        <f t="shared" si="2"/>
        <v>0</v>
      </c>
      <c r="N14" s="18">
        <f t="array" ref="N14">IF(SUMPRODUCT(COUNTIF(E14,'DANH MỤC'!$B$2:$B$17))+SUMPRODUCT(COUNTIF(G14,'DANH MỤC'!$B$2:$B$17))+SUMPRODUCT(COUNTIF(I14,'DANH MỤC'!$B$2:$B$17))&gt;=1,1,0)</f>
        <v>0</v>
      </c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 ht="32.25" customHeight="1">
      <c r="A15" s="12">
        <v>13.0</v>
      </c>
      <c r="B15" s="95" t="s">
        <v>80</v>
      </c>
      <c r="C15" s="24" t="s">
        <v>280</v>
      </c>
      <c r="D15" s="15" t="s">
        <v>38</v>
      </c>
      <c r="E15" s="48" t="s">
        <v>31</v>
      </c>
      <c r="F15" s="15" t="s">
        <v>125</v>
      </c>
      <c r="G15" s="34" t="s">
        <v>25</v>
      </c>
      <c r="H15" s="14"/>
      <c r="I15" s="13"/>
      <c r="J15" s="4"/>
      <c r="K15" s="16" t="s">
        <v>63</v>
      </c>
      <c r="L15" s="13">
        <f t="shared" si="1"/>
        <v>0</v>
      </c>
      <c r="M15" s="17">
        <f t="shared" si="2"/>
        <v>0</v>
      </c>
      <c r="N15" s="18">
        <f t="array" ref="N15">IF(SUMPRODUCT(COUNTIF(E15,'DANH MỤC'!$B$2:$B$17))+SUMPRODUCT(COUNTIF(G15,'DANH MỤC'!$B$2:$B$17))+SUMPRODUCT(COUNTIF(I15,'DANH MỤC'!$B$2:$B$17))&gt;=1,1,0)</f>
        <v>1</v>
      </c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 ht="32.25" customHeight="1">
      <c r="A16" s="19">
        <v>14.0</v>
      </c>
      <c r="B16" s="95" t="s">
        <v>83</v>
      </c>
      <c r="C16" s="21" t="s">
        <v>276</v>
      </c>
      <c r="D16" s="15" t="s">
        <v>125</v>
      </c>
      <c r="E16" s="34" t="s">
        <v>25</v>
      </c>
      <c r="F16" s="14"/>
      <c r="G16" s="20"/>
      <c r="H16" s="14"/>
      <c r="I16" s="20"/>
      <c r="J16" s="4"/>
      <c r="K16" s="22" t="s">
        <v>30</v>
      </c>
      <c r="L16" s="20">
        <f t="shared" si="1"/>
        <v>0</v>
      </c>
      <c r="M16" s="23">
        <f t="shared" si="2"/>
        <v>0</v>
      </c>
      <c r="N16" s="18">
        <f t="array" ref="N16">IF(SUMPRODUCT(COUNTIF(E16,'DANH MỤC'!$B$2:$B$17))+SUMPRODUCT(COUNTIF(G16,'DANH MỤC'!$B$2:$B$17))+SUMPRODUCT(COUNTIF(I16,'DANH MỤC'!$B$2:$B$17))&gt;=1,1,0)</f>
        <v>1</v>
      </c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 ht="32.25" customHeight="1">
      <c r="A17" s="12">
        <v>15.0</v>
      </c>
      <c r="B17" s="95" t="s">
        <v>85</v>
      </c>
      <c r="C17" s="24" t="s">
        <v>276</v>
      </c>
      <c r="D17" s="15" t="s">
        <v>22</v>
      </c>
      <c r="E17" s="34" t="s">
        <v>25</v>
      </c>
      <c r="F17" s="14"/>
      <c r="G17" s="13"/>
      <c r="H17" s="14"/>
      <c r="I17" s="13"/>
      <c r="J17" s="4"/>
      <c r="K17" s="16" t="s">
        <v>64</v>
      </c>
      <c r="L17" s="13">
        <f t="shared" si="1"/>
        <v>0</v>
      </c>
      <c r="M17" s="17">
        <f t="shared" si="2"/>
        <v>0</v>
      </c>
      <c r="N17" s="18">
        <f t="array" ref="N17">IF(SUMPRODUCT(COUNTIF(E17,'DANH MỤC'!$B$2:$B$17))+SUMPRODUCT(COUNTIF(G17,'DANH MỤC'!$B$2:$B$17))+SUMPRODUCT(COUNTIF(I17,'DANH MỤC'!$B$2:$B$17))&gt;=1,1,0)</f>
        <v>1</v>
      </c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 ht="32.25" customHeight="1">
      <c r="A18" s="47" t="s">
        <v>282</v>
      </c>
      <c r="B18" s="2"/>
      <c r="C18" s="2"/>
      <c r="D18" s="2"/>
      <c r="E18" s="2"/>
      <c r="F18" s="2"/>
      <c r="G18" s="2"/>
      <c r="H18" s="2"/>
      <c r="I18" s="3"/>
      <c r="J18" s="4"/>
      <c r="K18" s="22" t="s">
        <v>24</v>
      </c>
      <c r="L18" s="20">
        <f t="shared" si="1"/>
        <v>0</v>
      </c>
      <c r="M18" s="23">
        <f t="shared" si="2"/>
        <v>0</v>
      </c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 ht="32.25" customHeight="1">
      <c r="A19" s="12">
        <v>1.0</v>
      </c>
      <c r="B19" s="13" t="s">
        <v>87</v>
      </c>
      <c r="C19" s="24" t="s">
        <v>239</v>
      </c>
      <c r="D19" s="15" t="s">
        <v>33</v>
      </c>
      <c r="E19" s="34" t="s">
        <v>25</v>
      </c>
      <c r="F19" s="14"/>
      <c r="G19" s="13"/>
      <c r="H19" s="14"/>
      <c r="I19" s="13"/>
      <c r="J19" s="4"/>
      <c r="K19" s="16" t="s">
        <v>89</v>
      </c>
      <c r="L19" s="13">
        <f t="shared" si="1"/>
        <v>0</v>
      </c>
      <c r="M19" s="17">
        <f t="shared" si="2"/>
        <v>0</v>
      </c>
      <c r="N19" s="18">
        <f t="array" ref="N19">IF(SUMPRODUCT(COUNTIF(E19,'DANH MỤC'!$B$2:$B$17))+SUMPRODUCT(COUNTIF(G19,'DANH MỤC'!$B$2:$B$17))+SUMPRODUCT(COUNTIF(I19,'DANH MỤC'!$B$2:$B$17))&gt;=1,1,0)</f>
        <v>1</v>
      </c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 ht="32.25" customHeight="1">
      <c r="A20" s="19">
        <v>2.0</v>
      </c>
      <c r="B20" s="20" t="s">
        <v>94</v>
      </c>
      <c r="C20" s="21"/>
      <c r="D20" s="15"/>
      <c r="E20" s="34" t="s">
        <v>34</v>
      </c>
      <c r="F20" s="14"/>
      <c r="G20" s="20"/>
      <c r="H20" s="14"/>
      <c r="I20" s="20"/>
      <c r="J20" s="4"/>
      <c r="K20" s="4"/>
      <c r="L20" s="4"/>
      <c r="M20" s="4"/>
      <c r="N20" s="18">
        <f t="array" ref="N20">IF(SUMPRODUCT(COUNTIF(E20,'DANH MỤC'!$B$2:$B$17))+SUMPRODUCT(COUNTIF(G20,'DANH MỤC'!$B$2:$B$17))+SUMPRODUCT(COUNTIF(I20,'DANH MỤC'!$B$2:$B$17))&gt;=1,1,0)</f>
        <v>0</v>
      </c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 ht="32.25" customHeight="1">
      <c r="A21" s="12">
        <v>3.0</v>
      </c>
      <c r="B21" s="95" t="s">
        <v>95</v>
      </c>
      <c r="C21" s="24" t="s">
        <v>239</v>
      </c>
      <c r="D21" s="15" t="s">
        <v>33</v>
      </c>
      <c r="E21" s="34" t="s">
        <v>25</v>
      </c>
      <c r="F21" s="14"/>
      <c r="G21" s="13"/>
      <c r="H21" s="14"/>
      <c r="I21" s="13"/>
      <c r="J21" s="4"/>
      <c r="K21" s="49" t="s">
        <v>96</v>
      </c>
      <c r="L21" s="2"/>
      <c r="M21" s="26"/>
      <c r="N21" s="18">
        <f t="array" ref="N21">IF(SUMPRODUCT(COUNTIF(E21,'DANH MỤC'!$B$2:$B$17))+SUMPRODUCT(COUNTIF(G21,'DANH MỤC'!$B$2:$B$17))+SUMPRODUCT(COUNTIF(I21,'DANH MỤC'!$B$2:$B$17))&gt;=1,1,0)</f>
        <v>1</v>
      </c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 ht="32.25" customHeight="1">
      <c r="A22" s="19">
        <v>4.0</v>
      </c>
      <c r="B22" s="20" t="s">
        <v>97</v>
      </c>
      <c r="C22" s="127" t="s">
        <v>283</v>
      </c>
      <c r="D22" s="128" t="s">
        <v>33</v>
      </c>
      <c r="E22" s="34" t="s">
        <v>25</v>
      </c>
      <c r="F22" s="14"/>
      <c r="G22" s="20"/>
      <c r="H22" s="14"/>
      <c r="I22" s="20"/>
      <c r="J22" s="4"/>
      <c r="K22" s="50">
        <f>SUM(L3:L18)</f>
        <v>22</v>
      </c>
      <c r="L22" s="51"/>
      <c r="M22" s="52"/>
      <c r="N22" s="18">
        <f t="array" ref="N22">IF(SUMPRODUCT(COUNTIF(E22,'DANH MỤC'!$B$2:$B$17))+SUMPRODUCT(COUNTIF(G22,'DANH MỤC'!$B$2:$B$17))+SUMPRODUCT(COUNTIF(I22,'DANH MỤC'!$B$2:$B$17))&gt;=1,1,0)</f>
        <v>1</v>
      </c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 ht="32.25" customHeight="1">
      <c r="A23" s="12">
        <v>5.0</v>
      </c>
      <c r="B23" s="13" t="s">
        <v>98</v>
      </c>
      <c r="C23" s="24" t="s">
        <v>180</v>
      </c>
      <c r="D23" s="15" t="s">
        <v>33</v>
      </c>
      <c r="E23" s="34" t="s">
        <v>25</v>
      </c>
      <c r="F23" s="14"/>
      <c r="G23" s="13"/>
      <c r="H23" s="14"/>
      <c r="I23" s="13"/>
      <c r="J23" s="4"/>
      <c r="K23" s="53"/>
      <c r="L23" s="54"/>
      <c r="M23" s="55"/>
      <c r="N23" s="18">
        <f t="array" ref="N23">IF(SUMPRODUCT(COUNTIF(E23,'DANH MỤC'!$B$2:$B$17))+SUMPRODUCT(COUNTIF(G23,'DANH MỤC'!$B$2:$B$17))+SUMPRODUCT(COUNTIF(I23,'DANH MỤC'!$B$2:$B$17))&gt;=1,1,0)</f>
        <v>1</v>
      </c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 ht="32.25" customHeight="1">
      <c r="A24" s="19">
        <v>6.0</v>
      </c>
      <c r="B24" s="20" t="s">
        <v>101</v>
      </c>
      <c r="C24" s="24" t="s">
        <v>221</v>
      </c>
      <c r="D24" s="15" t="s">
        <v>33</v>
      </c>
      <c r="E24" s="34" t="s">
        <v>25</v>
      </c>
      <c r="F24" s="14"/>
      <c r="G24" s="20"/>
      <c r="H24" s="14"/>
      <c r="I24" s="20"/>
      <c r="J24" s="4"/>
      <c r="K24" s="9" t="s">
        <v>102</v>
      </c>
      <c r="L24" s="9" t="s">
        <v>103</v>
      </c>
      <c r="M24" s="56" t="s">
        <v>17</v>
      </c>
      <c r="N24" s="18">
        <f t="array" ref="N24">IF(SUMPRODUCT(COUNTIF(E24,'DANH MỤC'!$B$2:$B$17))+SUMPRODUCT(COUNTIF(G24,'DANH MỤC'!$B$2:$B$17))+SUMPRODUCT(COUNTIF(I24,'DANH MỤC'!$B$2:$B$17))&gt;=1,1,0)</f>
        <v>1</v>
      </c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 ht="32.25" customHeight="1">
      <c r="A25" s="12">
        <v>7.0</v>
      </c>
      <c r="B25" s="13" t="s">
        <v>105</v>
      </c>
      <c r="C25" s="21" t="s">
        <v>285</v>
      </c>
      <c r="D25" s="15" t="s">
        <v>46</v>
      </c>
      <c r="E25" s="34" t="s">
        <v>25</v>
      </c>
      <c r="F25" s="14"/>
      <c r="G25" s="13"/>
      <c r="H25" s="14"/>
      <c r="I25" s="13"/>
      <c r="J25" s="4"/>
      <c r="K25" s="57" t="s">
        <v>26</v>
      </c>
      <c r="L25" s="13">
        <f t="shared" ref="L25:L28" si="3">COUNTIF($E$3:$E$17,K25)+COUNTIF($G$3:$G$17,K25)+COUNTIF($I$3:$I$17,K25)+COUNTIF($E$19:$E$29,K25)+COUNTIF($G$19:$G$29,K25)+COUNTIF($I$19:$I$29,K25)</f>
        <v>0</v>
      </c>
      <c r="M25" s="58">
        <f t="shared" ref="M25:M29" si="4">IF(SUM($L$25:$L$29)=0,0,L25/SUM($L$25:$L$29))</f>
        <v>0</v>
      </c>
      <c r="N25" s="18">
        <f t="array" ref="N25">IF(SUMPRODUCT(COUNTIF(E25,'DANH MỤC'!$B$2:$B$17))+SUMPRODUCT(COUNTIF(G25,'DANH MỤC'!$B$2:$B$17))+SUMPRODUCT(COUNTIF(I25,'DANH MỤC'!$B$2:$B$17))&gt;=1,1,0)</f>
        <v>1</v>
      </c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 ht="32.25" customHeight="1">
      <c r="A26" s="19">
        <v>8.0</v>
      </c>
      <c r="B26" s="20" t="s">
        <v>106</v>
      </c>
      <c r="C26" s="24" t="s">
        <v>180</v>
      </c>
      <c r="D26" s="15" t="s">
        <v>33</v>
      </c>
      <c r="E26" s="34" t="s">
        <v>25</v>
      </c>
      <c r="F26" s="14"/>
      <c r="G26" s="20"/>
      <c r="H26" s="14"/>
      <c r="I26" s="20"/>
      <c r="J26" s="4"/>
      <c r="K26" s="59" t="s">
        <v>34</v>
      </c>
      <c r="L26" s="13">
        <f t="shared" si="3"/>
        <v>1</v>
      </c>
      <c r="M26" s="58">
        <f t="shared" si="4"/>
        <v>0.03846153846</v>
      </c>
      <c r="N26" s="18">
        <f t="array" ref="N26">IF(SUMPRODUCT(COUNTIF(E26,'DANH MỤC'!$B$2:$B$17))+SUMPRODUCT(COUNTIF(G26,'DANH MỤC'!$B$2:$B$17))+SUMPRODUCT(COUNTIF(I26,'DANH MỤC'!$B$2:$B$17))&gt;=1,1,0)</f>
        <v>1</v>
      </c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 ht="32.25" customHeight="1">
      <c r="A27" s="12">
        <v>9.0</v>
      </c>
      <c r="B27" s="13" t="s">
        <v>107</v>
      </c>
      <c r="C27" s="21" t="s">
        <v>285</v>
      </c>
      <c r="D27" s="15" t="s">
        <v>46</v>
      </c>
      <c r="E27" s="34" t="s">
        <v>25</v>
      </c>
      <c r="F27" s="14"/>
      <c r="G27" s="13"/>
      <c r="H27" s="14"/>
      <c r="I27" s="13"/>
      <c r="J27" s="4"/>
      <c r="K27" s="60" t="s">
        <v>40</v>
      </c>
      <c r="L27" s="13">
        <f t="shared" si="3"/>
        <v>1</v>
      </c>
      <c r="M27" s="58">
        <f t="shared" si="4"/>
        <v>0.03846153846</v>
      </c>
      <c r="N27" s="18">
        <f t="array" ref="N27">IF(SUMPRODUCT(COUNTIF(E27,'DANH MỤC'!$B$2:$B$17))+SUMPRODUCT(COUNTIF(G27,'DANH MỤC'!$B$2:$B$17))+SUMPRODUCT(COUNTIF(I27,'DANH MỤC'!$B$2:$B$17))&gt;=1,1,0)</f>
        <v>1</v>
      </c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 ht="32.25" customHeight="1">
      <c r="A28" s="19">
        <v>10.0</v>
      </c>
      <c r="B28" s="20" t="s">
        <v>108</v>
      </c>
      <c r="C28" s="24" t="s">
        <v>180</v>
      </c>
      <c r="D28" s="15" t="s">
        <v>33</v>
      </c>
      <c r="E28" s="34" t="s">
        <v>25</v>
      </c>
      <c r="F28" s="14"/>
      <c r="G28" s="20"/>
      <c r="H28" s="14"/>
      <c r="I28" s="20"/>
      <c r="J28" s="4"/>
      <c r="K28" s="61" t="s">
        <v>43</v>
      </c>
      <c r="L28" s="13">
        <f t="shared" si="3"/>
        <v>2</v>
      </c>
      <c r="M28" s="58">
        <f t="shared" si="4"/>
        <v>0.07692307692</v>
      </c>
      <c r="N28" s="18">
        <f t="array" ref="N28">IF(SUMPRODUCT(COUNTIF(E28,'DANH MỤC'!$B$2:$B$17))+SUMPRODUCT(COUNTIF(G28,'DANH MỤC'!$B$2:$B$17))+SUMPRODUCT(COUNTIF(I28,'DANH MỤC'!$B$2:$B$17))&gt;=1,1,0)</f>
        <v>1</v>
      </c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 ht="32.25" customHeight="1">
      <c r="A29" s="12"/>
      <c r="B29" s="13"/>
      <c r="C29" s="12"/>
      <c r="D29" s="10"/>
      <c r="E29" s="13"/>
      <c r="F29" s="10"/>
      <c r="G29" s="13"/>
      <c r="H29" s="10"/>
      <c r="I29" s="13"/>
      <c r="J29" s="4"/>
      <c r="K29" s="62" t="s">
        <v>18</v>
      </c>
      <c r="L29" s="63">
        <f>P2</f>
        <v>22</v>
      </c>
      <c r="M29" s="64">
        <f t="shared" si="4"/>
        <v>0.8461538462</v>
      </c>
      <c r="N29" s="18">
        <f t="array" ref="N29">IF(SUMPRODUCT(COUNTIF(E29,'DANH MỤC'!$B$2:$B$17))+SUMPRODUCT(COUNTIF(G29,'DANH MỤC'!$B$2:$B$17))+SUMPRODUCT(COUNTIF(I29,'DANH MỤC'!$B$2:$B$17))&gt;=1,1,0)</f>
        <v>0</v>
      </c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 ht="32.25" customHeight="1">
      <c r="A30" s="4"/>
      <c r="B30" s="4"/>
      <c r="C30" s="4"/>
      <c r="D30" s="4"/>
      <c r="E30" s="4"/>
      <c r="F30" s="4"/>
      <c r="G30" s="4"/>
      <c r="H30" s="4"/>
      <c r="I30" s="4"/>
      <c r="J30" s="4"/>
      <c r="K30" s="65" t="s">
        <v>110</v>
      </c>
      <c r="L30" s="66">
        <f>MAX(0,COUNTA($B$3:$B$29)-SUM($L$25:$L$29))</f>
        <v>0</v>
      </c>
      <c r="M30" s="67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 ht="32.25" customHeight="1">
      <c r="A31" s="68" t="s">
        <v>111</v>
      </c>
      <c r="B31" s="2"/>
      <c r="C31" s="2"/>
      <c r="D31" s="2"/>
      <c r="E31" s="2"/>
      <c r="F31" s="2"/>
      <c r="G31" s="2"/>
      <c r="H31" s="2"/>
      <c r="I31" s="3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 ht="32.25" customHeight="1">
      <c r="A32" s="9" t="s">
        <v>6</v>
      </c>
      <c r="B32" s="9" t="s">
        <v>7</v>
      </c>
      <c r="C32" s="9" t="s">
        <v>8</v>
      </c>
      <c r="D32" s="9" t="s">
        <v>112</v>
      </c>
      <c r="E32" s="9" t="s">
        <v>15</v>
      </c>
      <c r="F32" s="9" t="s">
        <v>113</v>
      </c>
      <c r="G32" s="69" t="s">
        <v>114</v>
      </c>
      <c r="H32" s="2"/>
      <c r="I32" s="26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 ht="32.25" customHeight="1">
      <c r="A33" s="12">
        <v>1.0</v>
      </c>
      <c r="B33" s="13"/>
      <c r="C33" s="12"/>
      <c r="D33" s="10"/>
      <c r="E33" s="13"/>
      <c r="F33" s="13"/>
      <c r="G33" s="70"/>
      <c r="H33" s="70"/>
      <c r="I33" s="70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 ht="32.25" customHeight="1">
      <c r="A34" s="71">
        <v>2.0</v>
      </c>
      <c r="B34" s="72"/>
      <c r="C34" s="71"/>
      <c r="D34" s="73"/>
      <c r="E34" s="72"/>
      <c r="F34" s="72"/>
      <c r="G34" s="75"/>
      <c r="H34" s="75"/>
      <c r="I34" s="75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 ht="32.25" customHeight="1">
      <c r="A35" s="12">
        <v>3.0</v>
      </c>
      <c r="B35" s="13"/>
      <c r="C35" s="12"/>
      <c r="D35" s="10"/>
      <c r="E35" s="13"/>
      <c r="F35" s="13"/>
      <c r="G35" s="70"/>
      <c r="H35" s="70"/>
      <c r="I35" s="70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 ht="32.25" customHeight="1">
      <c r="A36" s="71">
        <v>4.0</v>
      </c>
      <c r="B36" s="72"/>
      <c r="C36" s="71"/>
      <c r="D36" s="73"/>
      <c r="E36" s="72"/>
      <c r="F36" s="72"/>
      <c r="G36" s="75"/>
      <c r="H36" s="75"/>
      <c r="I36" s="75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 ht="32.25" customHeight="1">
      <c r="A37" s="12">
        <v>5.0</v>
      </c>
      <c r="B37" s="13"/>
      <c r="C37" s="12"/>
      <c r="D37" s="10"/>
      <c r="E37" s="13"/>
      <c r="F37" s="13"/>
      <c r="G37" s="70"/>
      <c r="H37" s="70"/>
      <c r="I37" s="70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 ht="32.25" customHeight="1">
      <c r="A38" s="71">
        <v>6.0</v>
      </c>
      <c r="B38" s="72"/>
      <c r="C38" s="71"/>
      <c r="D38" s="73"/>
      <c r="E38" s="72"/>
      <c r="F38" s="72"/>
      <c r="G38" s="75"/>
      <c r="H38" s="75"/>
      <c r="I38" s="75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 ht="32.25" customHeight="1">
      <c r="A39" s="12">
        <v>7.0</v>
      </c>
      <c r="B39" s="13"/>
      <c r="C39" s="12"/>
      <c r="D39" s="10"/>
      <c r="E39" s="13"/>
      <c r="F39" s="13"/>
      <c r="G39" s="70"/>
      <c r="H39" s="70"/>
      <c r="I39" s="70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 ht="32.25" customHeight="1">
      <c r="A40" s="71">
        <v>8.0</v>
      </c>
      <c r="B40" s="72"/>
      <c r="C40" s="71"/>
      <c r="D40" s="73"/>
      <c r="E40" s="72"/>
      <c r="F40" s="72"/>
      <c r="G40" s="75"/>
      <c r="H40" s="75"/>
      <c r="I40" s="75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 ht="32.25" customHeight="1">
      <c r="A41" s="76" t="s">
        <v>116</v>
      </c>
      <c r="B41" s="2"/>
      <c r="C41" s="2"/>
      <c r="D41" s="2"/>
      <c r="E41" s="3"/>
      <c r="F41" s="77">
        <f>SUM(F33:F40)</f>
        <v>0</v>
      </c>
      <c r="G41" s="78"/>
      <c r="H41" s="78"/>
      <c r="I41" s="78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 ht="32.25" customHeight="1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 ht="32.25" customHeight="1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 ht="32.25" customHeight="1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 ht="32.25" customHeight="1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 ht="32.25" customHeight="1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 ht="32.25" customHeight="1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 ht="32.25" customHeight="1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 ht="32.25" customHeight="1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 ht="32.25" customHeight="1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 ht="32.25" customHeight="1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 ht="32.25" customHeight="1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 ht="32.25" customHeight="1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 ht="32.25" customHeight="1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 ht="32.25" customHeight="1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 ht="32.25" customHeight="1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 ht="32.25" customHeight="1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 ht="32.25" customHeight="1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 ht="32.25" customHeight="1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 ht="32.25" customHeight="1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 ht="32.25" customHeight="1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 ht="32.25" customHeight="1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 ht="32.25" customHeight="1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 ht="32.25" customHeight="1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 ht="32.25" customHeight="1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 ht="32.25" customHeight="1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 ht="32.25" customHeight="1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 ht="32.25" customHeight="1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 ht="32.25" customHeight="1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 ht="32.25" customHeight="1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 ht="32.25" customHeight="1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 ht="32.25" customHeight="1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 ht="32.25" customHeight="1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 ht="32.25" customHeight="1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 ht="32.25" customHeight="1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 ht="32.25" customHeight="1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 ht="32.25" customHeight="1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 ht="32.25" customHeight="1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 ht="32.25" customHeight="1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 ht="32.25" customHeight="1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 ht="32.25" customHeight="1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 ht="32.25" customHeight="1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 ht="32.25" customHeight="1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 ht="32.25" customHeight="1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 ht="32.25" customHeight="1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 ht="32.25" customHeight="1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 ht="32.25" customHeight="1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 ht="32.25" customHeight="1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 ht="32.25" customHeight="1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 ht="32.25" customHeight="1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 ht="32.25" customHeight="1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 ht="32.25" customHeight="1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 ht="32.25" customHeight="1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 ht="32.25" customHeight="1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 ht="32.25" customHeight="1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 ht="32.25" customHeight="1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 ht="32.25" customHeight="1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 ht="32.25" customHeight="1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 ht="32.25" customHeight="1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 ht="32.25" customHeight="1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 ht="32.25" customHeight="1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 ht="32.25" customHeight="1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 ht="32.25" customHeight="1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 ht="32.25" customHeight="1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 ht="32.25" customHeight="1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 ht="32.25" customHeight="1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 ht="32.25" customHeight="1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 ht="32.25" customHeight="1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 ht="32.25" customHeight="1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 ht="32.25" customHeight="1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 ht="32.25" customHeight="1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 ht="32.25" customHeight="1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 ht="32.25" customHeight="1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 ht="32.25" customHeight="1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 ht="32.25" customHeight="1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 ht="32.25" customHeight="1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 ht="32.25" customHeight="1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 ht="32.25" customHeight="1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 ht="32.25" customHeight="1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 ht="32.25" customHeight="1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 ht="32.25" customHeight="1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 ht="32.25" customHeight="1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 ht="32.25" customHeight="1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 ht="32.25" customHeight="1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 ht="32.25" customHeight="1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 ht="32.25" customHeight="1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 ht="32.25" customHeight="1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 ht="32.25" customHeight="1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 ht="32.25" customHeight="1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 ht="32.25" customHeight="1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 ht="32.25" customHeight="1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 ht="32.25" customHeight="1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 ht="32.25" customHeight="1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 ht="32.25" customHeight="1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 ht="32.25" customHeight="1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 ht="32.25" customHeight="1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 ht="32.25" customHeight="1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 ht="32.25" customHeight="1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 ht="32.25" customHeight="1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 ht="32.25" customHeight="1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 ht="32.25" customHeight="1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 ht="32.25" customHeight="1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 ht="32.25" customHeight="1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 ht="32.25" customHeight="1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 ht="32.25" customHeight="1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 ht="32.25" customHeight="1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 ht="32.25" customHeight="1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 ht="32.25" customHeight="1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 ht="32.25" customHeight="1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 ht="32.25" customHeight="1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 ht="32.25" customHeight="1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 ht="32.25" customHeight="1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 ht="32.25" customHeight="1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 ht="32.25" customHeight="1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 ht="32.25" customHeight="1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 ht="32.25" customHeight="1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 ht="32.25" customHeight="1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 ht="32.25" customHeight="1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 ht="32.25" customHeight="1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 ht="32.25" customHeight="1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 ht="32.25" customHeight="1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 ht="32.25" customHeight="1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 ht="32.25" customHeight="1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 ht="32.25" customHeight="1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 ht="32.25" customHeight="1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 ht="32.25" customHeight="1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 ht="32.25" customHeight="1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 ht="32.25" customHeight="1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 ht="32.25" customHeight="1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 ht="32.25" customHeight="1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 ht="32.25" customHeight="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 ht="32.25" customHeight="1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 ht="32.25" customHeight="1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 ht="32.25" customHeight="1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 ht="32.25" customHeight="1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 ht="32.25" customHeight="1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 ht="32.25" customHeight="1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 ht="32.25" customHeight="1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 ht="32.25" customHeight="1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 ht="32.25" customHeight="1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 ht="32.25" customHeight="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 ht="32.25" customHeight="1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 ht="32.25" customHeight="1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 ht="32.25" customHeight="1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 ht="32.25" customHeight="1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 ht="32.25" customHeight="1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 ht="32.25" customHeight="1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 ht="32.25" customHeight="1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 ht="32.25" customHeight="1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 ht="32.25" customHeight="1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 ht="32.25" customHeight="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 ht="32.25" customHeight="1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 ht="32.25" customHeight="1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 ht="32.25" customHeight="1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 ht="32.25" customHeight="1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 ht="32.25" customHeight="1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 ht="32.25" customHeight="1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 ht="32.25" customHeight="1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 ht="32.25" customHeight="1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 ht="32.25" customHeight="1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 ht="32.25" customHeight="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 ht="32.25" customHeight="1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 ht="32.25" customHeight="1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 ht="32.25" customHeight="1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 ht="32.25" customHeight="1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 ht="32.25" customHeight="1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 ht="32.25" customHeight="1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 ht="32.25" customHeight="1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 ht="32.25" customHeight="1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 ht="32.25" customHeight="1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 ht="32.25" customHeight="1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 ht="32.25" customHeight="1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 ht="32.25" customHeight="1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 ht="32.25" customHeight="1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 ht="32.25" customHeight="1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 ht="32.25" customHeight="1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 ht="32.25" customHeight="1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 ht="32.25" customHeight="1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 ht="32.25" customHeight="1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 ht="32.25" customHeight="1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 ht="32.25" customHeight="1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 ht="32.25" customHeight="1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 ht="32.25" customHeight="1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 ht="32.25" customHeight="1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 ht="32.25" customHeight="1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 ht="32.25" customHeight="1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 ht="32.25" customHeight="1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 ht="32.25" customHeight="1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 ht="32.25" customHeight="1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 ht="32.25" customHeight="1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 ht="32.25" customHeight="1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 ht="32.25" customHeight="1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 ht="32.25" customHeight="1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 ht="32.25" customHeight="1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 ht="32.25" customHeight="1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 ht="32.25" customHeight="1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 ht="32.25" customHeight="1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 ht="32.25" customHeight="1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 ht="32.25" customHeight="1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 ht="32.25" customHeight="1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 ht="32.25" customHeight="1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 ht="32.25" customHeight="1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 ht="32.25" customHeight="1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 ht="32.25" customHeight="1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 ht="32.25" customHeight="1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 ht="32.25" customHeight="1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r="247" ht="32.25" customHeight="1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r="248" ht="32.25" customHeight="1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</row>
    <row r="249" ht="32.25" customHeight="1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 ht="32.25" customHeight="1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</row>
    <row r="251" ht="32.25" customHeight="1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</row>
    <row r="252" ht="32.25" customHeight="1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 ht="32.25" customHeight="1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</row>
    <row r="254" ht="32.25" customHeight="1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</row>
    <row r="255" ht="32.25" customHeight="1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</row>
    <row r="256" ht="32.25" customHeight="1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</row>
    <row r="257" ht="32.25" customHeight="1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</row>
    <row r="258" ht="32.25" customHeight="1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</row>
    <row r="259" ht="32.25" customHeight="1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</row>
    <row r="260" ht="32.25" customHeight="1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</row>
    <row r="261" ht="32.25" customHeight="1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</row>
    <row r="262" ht="32.25" customHeight="1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</row>
    <row r="263" ht="32.25" customHeight="1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</row>
    <row r="264" ht="32.25" customHeight="1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</row>
    <row r="265" ht="32.25" customHeight="1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</row>
    <row r="266" ht="32.25" customHeight="1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</row>
    <row r="267" ht="32.25" customHeight="1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</row>
    <row r="268" ht="32.25" customHeight="1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</row>
    <row r="269" ht="32.25" customHeight="1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</row>
    <row r="270" ht="32.25" customHeight="1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</row>
    <row r="271" ht="32.25" customHeight="1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</row>
    <row r="272" ht="32.25" customHeight="1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</row>
    <row r="273" ht="32.25" customHeight="1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</row>
    <row r="274" ht="32.25" customHeight="1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</row>
    <row r="275" ht="32.25" customHeight="1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</row>
    <row r="276" ht="32.25" customHeight="1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</row>
    <row r="277" ht="32.25" customHeight="1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</row>
    <row r="278" ht="32.25" customHeight="1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</row>
    <row r="279" ht="32.25" customHeight="1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</row>
    <row r="280" ht="32.25" customHeight="1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</row>
    <row r="281" ht="32.25" customHeight="1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</row>
    <row r="282" ht="32.25" customHeight="1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</row>
    <row r="283" ht="32.25" customHeight="1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</row>
    <row r="284" ht="32.25" customHeight="1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</row>
    <row r="285" ht="32.25" customHeight="1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</row>
    <row r="286" ht="32.25" customHeight="1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</row>
    <row r="287" ht="32.25" customHeight="1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</row>
    <row r="288" ht="32.25" customHeight="1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</row>
    <row r="289" ht="32.25" customHeight="1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</row>
    <row r="290" ht="32.25" customHeight="1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</row>
    <row r="291" ht="32.25" customHeight="1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</row>
    <row r="292" ht="32.25" customHeight="1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</row>
    <row r="293" ht="32.25" customHeight="1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</row>
    <row r="294" ht="32.25" customHeight="1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</row>
    <row r="295" ht="32.25" customHeight="1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</row>
    <row r="296" ht="32.25" customHeight="1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</row>
    <row r="297" ht="32.25" customHeight="1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</row>
    <row r="298" ht="32.25" customHeight="1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</row>
    <row r="299" ht="32.25" customHeight="1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</row>
    <row r="300" ht="32.25" customHeight="1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</row>
    <row r="301" ht="32.25" customHeight="1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</row>
    <row r="302" ht="32.25" customHeight="1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</row>
    <row r="303" ht="32.25" customHeight="1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</row>
    <row r="304" ht="32.25" customHeight="1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</row>
    <row r="305" ht="32.25" customHeight="1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</row>
    <row r="306" ht="32.25" customHeight="1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</row>
    <row r="307" ht="32.25" customHeight="1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</row>
    <row r="308" ht="32.25" customHeight="1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</row>
    <row r="309" ht="32.25" customHeight="1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</row>
    <row r="310" ht="32.25" customHeight="1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</row>
    <row r="311" ht="32.25" customHeight="1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</row>
    <row r="312" ht="32.25" customHeight="1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</row>
    <row r="313" ht="32.25" customHeight="1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</row>
    <row r="314" ht="32.25" customHeight="1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</row>
    <row r="315" ht="32.25" customHeight="1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</row>
    <row r="316" ht="32.25" customHeight="1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</row>
    <row r="317" ht="32.25" customHeight="1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</row>
    <row r="318" ht="32.25" customHeight="1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</row>
    <row r="319" ht="32.25" customHeight="1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</row>
    <row r="320" ht="32.25" customHeight="1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</row>
    <row r="321" ht="32.25" customHeight="1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</row>
    <row r="322" ht="32.25" customHeight="1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</row>
    <row r="323" ht="32.25" customHeight="1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</row>
    <row r="324" ht="32.25" customHeight="1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</row>
    <row r="325" ht="32.25" customHeight="1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</row>
    <row r="326" ht="32.25" customHeight="1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</row>
    <row r="327" ht="32.25" customHeight="1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</row>
    <row r="328" ht="32.25" customHeight="1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</row>
    <row r="329" ht="32.25" customHeight="1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</row>
    <row r="330" ht="32.25" customHeight="1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</row>
    <row r="331" ht="32.25" customHeight="1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</row>
    <row r="332" ht="32.25" customHeight="1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</row>
    <row r="333" ht="32.25" customHeight="1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</row>
    <row r="334" ht="32.25" customHeight="1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</row>
    <row r="335" ht="32.25" customHeight="1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</row>
    <row r="336" ht="32.25" customHeight="1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</row>
    <row r="337" ht="32.25" customHeight="1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</row>
    <row r="338" ht="32.25" customHeight="1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</row>
    <row r="339" ht="32.25" customHeight="1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</row>
    <row r="340" ht="32.25" customHeight="1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</row>
    <row r="341" ht="32.25" customHeight="1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</row>
    <row r="342" ht="32.25" customHeight="1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</row>
    <row r="343" ht="32.25" customHeight="1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</row>
    <row r="344" ht="32.25" customHeight="1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</row>
    <row r="345" ht="32.25" customHeight="1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</row>
    <row r="346" ht="32.25" customHeight="1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</row>
    <row r="347" ht="32.25" customHeight="1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</row>
    <row r="348" ht="32.25" customHeight="1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</row>
    <row r="349" ht="32.25" customHeight="1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</row>
    <row r="350" ht="32.25" customHeight="1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</row>
    <row r="351" ht="32.25" customHeight="1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</row>
    <row r="352" ht="32.25" customHeight="1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</row>
    <row r="353" ht="32.25" customHeight="1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</row>
    <row r="354" ht="32.25" customHeight="1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</row>
    <row r="355" ht="32.25" customHeight="1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</row>
    <row r="356" ht="32.25" customHeight="1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</row>
    <row r="357" ht="32.25" customHeight="1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</row>
    <row r="358" ht="32.25" customHeight="1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</row>
    <row r="359" ht="32.25" customHeight="1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</row>
    <row r="360" ht="32.25" customHeight="1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</row>
    <row r="361" ht="32.25" customHeight="1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</row>
    <row r="362" ht="32.25" customHeight="1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</row>
    <row r="363" ht="32.25" customHeight="1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</row>
    <row r="364" ht="32.25" customHeight="1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</row>
    <row r="365" ht="32.25" customHeight="1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</row>
    <row r="366" ht="32.25" customHeight="1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</row>
    <row r="367" ht="32.25" customHeight="1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</row>
    <row r="368" ht="32.25" customHeight="1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</row>
    <row r="369" ht="32.25" customHeight="1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</row>
    <row r="370" ht="32.25" customHeight="1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</row>
    <row r="371" ht="32.25" customHeight="1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</row>
    <row r="372" ht="32.25" customHeight="1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</row>
    <row r="373" ht="32.25" customHeight="1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</row>
    <row r="374" ht="32.25" customHeight="1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</row>
    <row r="375" ht="32.25" customHeight="1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</row>
    <row r="376" ht="32.25" customHeight="1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</row>
    <row r="377" ht="32.25" customHeight="1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</row>
    <row r="378" ht="32.25" customHeight="1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</row>
    <row r="379" ht="32.25" customHeight="1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</row>
    <row r="380" ht="32.25" customHeight="1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</row>
    <row r="381" ht="32.25" customHeight="1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</row>
    <row r="382" ht="32.25" customHeight="1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</row>
    <row r="383" ht="32.25" customHeight="1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</row>
    <row r="384" ht="32.25" customHeight="1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</row>
    <row r="385" ht="32.25" customHeight="1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</row>
    <row r="386" ht="32.25" customHeight="1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</row>
    <row r="387" ht="32.25" customHeight="1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</row>
    <row r="388" ht="32.25" customHeight="1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</row>
    <row r="389" ht="32.25" customHeight="1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</row>
    <row r="390" ht="32.25" customHeight="1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</row>
    <row r="391" ht="32.25" customHeight="1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</row>
    <row r="392" ht="32.25" customHeight="1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</row>
    <row r="393" ht="32.25" customHeight="1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</row>
    <row r="394" ht="32.25" customHeight="1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</row>
    <row r="395" ht="32.25" customHeight="1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</row>
    <row r="396" ht="32.25" customHeight="1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</row>
    <row r="397" ht="32.25" customHeight="1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</row>
    <row r="398" ht="32.25" customHeight="1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</row>
    <row r="399" ht="32.25" customHeight="1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</row>
    <row r="400" ht="32.25" customHeight="1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</row>
    <row r="401" ht="32.25" customHeight="1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</row>
    <row r="402" ht="32.25" customHeight="1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</row>
    <row r="403" ht="32.25" customHeight="1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</row>
    <row r="404" ht="32.25" customHeight="1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</row>
    <row r="405" ht="32.25" customHeight="1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</row>
    <row r="406" ht="32.25" customHeight="1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</row>
    <row r="407" ht="32.25" customHeight="1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</row>
    <row r="408" ht="32.25" customHeight="1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</row>
    <row r="409" ht="32.25" customHeight="1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</row>
    <row r="410" ht="32.25" customHeight="1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</row>
    <row r="411" ht="32.25" customHeight="1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</row>
    <row r="412" ht="32.25" customHeight="1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</row>
    <row r="413" ht="32.25" customHeight="1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</row>
    <row r="414" ht="32.25" customHeight="1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</row>
    <row r="415" ht="32.25" customHeight="1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</row>
    <row r="416" ht="32.25" customHeight="1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</row>
    <row r="417" ht="32.25" customHeight="1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</row>
    <row r="418" ht="32.25" customHeight="1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</row>
    <row r="419" ht="32.25" customHeight="1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</row>
    <row r="420" ht="32.25" customHeight="1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</row>
    <row r="421" ht="32.25" customHeight="1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</row>
    <row r="422" ht="32.25" customHeight="1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</row>
    <row r="423" ht="32.25" customHeight="1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</row>
    <row r="424" ht="32.25" customHeight="1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</row>
    <row r="425" ht="32.25" customHeight="1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</row>
    <row r="426" ht="32.25" customHeight="1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</row>
    <row r="427" ht="32.25" customHeight="1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</row>
    <row r="428" ht="32.25" customHeight="1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</row>
    <row r="429" ht="32.25" customHeight="1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</row>
    <row r="430" ht="32.25" customHeight="1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</row>
    <row r="431" ht="32.25" customHeight="1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</row>
    <row r="432" ht="32.25" customHeight="1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</row>
    <row r="433" ht="32.25" customHeight="1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</row>
    <row r="434" ht="32.25" customHeight="1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</row>
    <row r="435" ht="32.25" customHeight="1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</row>
    <row r="436" ht="32.25" customHeight="1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</row>
    <row r="437" ht="32.25" customHeight="1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</row>
    <row r="438" ht="32.25" customHeight="1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</row>
    <row r="439" ht="32.25" customHeight="1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</row>
    <row r="440" ht="32.25" customHeight="1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</row>
    <row r="441" ht="32.25" customHeight="1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</row>
    <row r="442" ht="32.25" customHeight="1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</row>
    <row r="443" ht="32.25" customHeight="1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</row>
    <row r="444" ht="32.25" customHeight="1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</row>
    <row r="445" ht="32.25" customHeight="1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</row>
    <row r="446" ht="32.25" customHeight="1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</row>
    <row r="447" ht="32.25" customHeight="1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</row>
    <row r="448" ht="32.25" customHeight="1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</row>
    <row r="449" ht="32.25" customHeight="1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</row>
    <row r="450" ht="32.25" customHeight="1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</row>
    <row r="451" ht="32.25" customHeight="1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</row>
    <row r="452" ht="32.25" customHeight="1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</row>
    <row r="453" ht="32.25" customHeight="1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</row>
    <row r="454" ht="32.25" customHeight="1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</row>
    <row r="455" ht="32.25" customHeight="1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</row>
    <row r="456" ht="32.25" customHeight="1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</row>
    <row r="457" ht="32.25" customHeight="1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</row>
    <row r="458" ht="32.25" customHeight="1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</row>
    <row r="459" ht="32.25" customHeight="1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</row>
    <row r="460" ht="32.25" customHeight="1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</row>
    <row r="461" ht="32.25" customHeight="1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</row>
    <row r="462" ht="32.25" customHeight="1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</row>
    <row r="463" ht="32.25" customHeight="1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</row>
    <row r="464" ht="32.25" customHeight="1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</row>
    <row r="465" ht="32.25" customHeight="1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</row>
    <row r="466" ht="32.25" customHeight="1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</row>
    <row r="467" ht="32.25" customHeight="1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</row>
    <row r="468" ht="32.25" customHeight="1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</row>
    <row r="469" ht="32.25" customHeight="1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</row>
    <row r="470" ht="32.25" customHeight="1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</row>
    <row r="471" ht="32.25" customHeight="1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</row>
    <row r="472" ht="32.25" customHeight="1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</row>
    <row r="473" ht="32.25" customHeight="1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</row>
    <row r="474" ht="32.25" customHeight="1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</row>
    <row r="475" ht="32.25" customHeight="1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</row>
    <row r="476" ht="32.25" customHeight="1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</row>
    <row r="477" ht="32.25" customHeight="1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</row>
    <row r="478" ht="32.25" customHeight="1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</row>
    <row r="479" ht="32.25" customHeight="1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</row>
    <row r="480" ht="32.25" customHeight="1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</row>
    <row r="481" ht="32.25" customHeight="1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</row>
    <row r="482" ht="32.25" customHeight="1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</row>
    <row r="483" ht="32.25" customHeight="1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</row>
    <row r="484" ht="32.25" customHeight="1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</row>
    <row r="485" ht="32.25" customHeight="1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</row>
    <row r="486" ht="32.25" customHeight="1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</row>
    <row r="487" ht="32.25" customHeight="1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</row>
    <row r="488" ht="32.25" customHeight="1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</row>
    <row r="489" ht="32.25" customHeight="1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</row>
    <row r="490" ht="32.25" customHeight="1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</row>
    <row r="491" ht="32.25" customHeight="1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</row>
    <row r="492" ht="32.25" customHeight="1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</row>
    <row r="493" ht="32.25" customHeight="1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</row>
    <row r="494" ht="32.25" customHeight="1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</row>
    <row r="495" ht="32.25" customHeight="1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</row>
    <row r="496" ht="32.25" customHeight="1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</row>
    <row r="497" ht="32.25" customHeight="1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</row>
    <row r="498" ht="32.25" customHeight="1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</row>
    <row r="499" ht="32.25" customHeight="1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</row>
    <row r="500" ht="32.25" customHeight="1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</row>
    <row r="501" ht="32.25" customHeight="1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</row>
    <row r="502" ht="32.25" customHeight="1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</row>
    <row r="503" ht="32.25" customHeight="1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</row>
    <row r="504" ht="32.25" customHeight="1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</row>
    <row r="505" ht="32.25" customHeight="1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</row>
    <row r="506" ht="32.25" customHeight="1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</row>
    <row r="507" ht="32.25" customHeight="1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</row>
    <row r="508" ht="32.25" customHeight="1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</row>
    <row r="509" ht="32.25" customHeight="1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</row>
    <row r="510" ht="32.25" customHeight="1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</row>
    <row r="511" ht="32.25" customHeight="1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</row>
    <row r="512" ht="32.25" customHeight="1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</row>
    <row r="513" ht="32.25" customHeight="1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</row>
    <row r="514" ht="32.25" customHeight="1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</row>
    <row r="515" ht="32.25" customHeight="1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</row>
    <row r="516" ht="32.25" customHeight="1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</row>
    <row r="517" ht="32.25" customHeight="1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</row>
    <row r="518" ht="32.25" customHeight="1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</row>
    <row r="519" ht="32.25" customHeight="1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</row>
    <row r="520" ht="32.25" customHeight="1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</row>
    <row r="521" ht="32.25" customHeight="1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</row>
    <row r="522" ht="32.25" customHeight="1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</row>
    <row r="523" ht="32.25" customHeight="1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</row>
    <row r="524" ht="32.25" customHeight="1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</row>
    <row r="525" ht="32.25" customHeight="1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</row>
    <row r="526" ht="32.25" customHeight="1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</row>
    <row r="527" ht="32.25" customHeight="1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</row>
    <row r="528" ht="32.25" customHeight="1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</row>
    <row r="529" ht="32.25" customHeight="1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</row>
    <row r="530" ht="32.25" customHeight="1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</row>
    <row r="531" ht="32.25" customHeight="1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</row>
    <row r="532" ht="32.25" customHeight="1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</row>
    <row r="533" ht="32.25" customHeight="1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</row>
    <row r="534" ht="32.25" customHeight="1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</row>
    <row r="535" ht="32.25" customHeight="1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</row>
    <row r="536" ht="32.25" customHeight="1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</row>
    <row r="537" ht="32.25" customHeight="1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</row>
    <row r="538" ht="32.25" customHeight="1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</row>
    <row r="539" ht="32.25" customHeight="1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</row>
    <row r="540" ht="32.25" customHeight="1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</row>
    <row r="541" ht="32.25" customHeight="1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</row>
    <row r="542" ht="32.25" customHeight="1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</row>
    <row r="543" ht="32.25" customHeight="1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</row>
    <row r="544" ht="32.25" customHeight="1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</row>
    <row r="545" ht="32.25" customHeight="1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</row>
    <row r="546" ht="32.25" customHeight="1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</row>
    <row r="547" ht="32.25" customHeight="1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</row>
    <row r="548" ht="32.25" customHeight="1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</row>
    <row r="549" ht="32.25" customHeight="1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</row>
    <row r="550" ht="32.25" customHeight="1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</row>
    <row r="551" ht="32.25" customHeight="1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</row>
    <row r="552" ht="32.25" customHeight="1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</row>
    <row r="553" ht="32.25" customHeight="1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</row>
    <row r="554" ht="32.25" customHeight="1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</row>
    <row r="555" ht="32.25" customHeight="1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</row>
    <row r="556" ht="32.25" customHeight="1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</row>
    <row r="557" ht="32.25" customHeight="1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</row>
    <row r="558" ht="32.25" customHeight="1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</row>
    <row r="559" ht="32.25" customHeight="1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</row>
    <row r="560" ht="32.25" customHeight="1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</row>
    <row r="561" ht="32.25" customHeight="1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</row>
    <row r="562" ht="32.25" customHeight="1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</row>
    <row r="563" ht="32.25" customHeight="1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</row>
    <row r="564" ht="32.25" customHeight="1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</row>
    <row r="565" ht="32.25" customHeight="1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</row>
    <row r="566" ht="32.25" customHeight="1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</row>
    <row r="567" ht="32.25" customHeight="1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</row>
    <row r="568" ht="32.25" customHeight="1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</row>
    <row r="569" ht="32.25" customHeight="1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</row>
    <row r="570" ht="32.25" customHeight="1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</row>
    <row r="571" ht="32.25" customHeight="1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</row>
    <row r="572" ht="32.25" customHeight="1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</row>
    <row r="573" ht="32.25" customHeight="1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</row>
    <row r="574" ht="32.25" customHeight="1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</row>
    <row r="575" ht="32.25" customHeight="1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</row>
    <row r="576" ht="32.25" customHeight="1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</row>
    <row r="577" ht="32.25" customHeight="1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</row>
    <row r="578" ht="32.25" customHeight="1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</row>
    <row r="579" ht="32.25" customHeight="1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</row>
    <row r="580" ht="32.25" customHeight="1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</row>
    <row r="581" ht="32.25" customHeight="1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</row>
    <row r="582" ht="32.25" customHeight="1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</row>
    <row r="583" ht="32.25" customHeight="1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</row>
    <row r="584" ht="32.25" customHeight="1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</row>
    <row r="585" ht="32.25" customHeight="1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</row>
    <row r="586" ht="32.25" customHeight="1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</row>
    <row r="587" ht="32.25" customHeight="1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</row>
    <row r="588" ht="32.25" customHeight="1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</row>
    <row r="589" ht="32.25" customHeight="1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</row>
    <row r="590" ht="32.25" customHeight="1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</row>
    <row r="591" ht="32.25" customHeight="1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</row>
    <row r="592" ht="32.25" customHeight="1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</row>
    <row r="593" ht="32.25" customHeight="1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</row>
    <row r="594" ht="32.25" customHeight="1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</row>
    <row r="595" ht="32.25" customHeight="1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</row>
    <row r="596" ht="32.25" customHeight="1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</row>
    <row r="597" ht="32.25" customHeight="1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</row>
    <row r="598" ht="32.25" customHeight="1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</row>
    <row r="599" ht="32.25" customHeight="1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</row>
    <row r="600" ht="32.25" customHeight="1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</row>
    <row r="601" ht="32.25" customHeight="1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</row>
    <row r="602" ht="32.25" customHeight="1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</row>
    <row r="603" ht="32.25" customHeight="1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</row>
    <row r="604" ht="32.25" customHeight="1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</row>
    <row r="605" ht="32.25" customHeight="1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</row>
    <row r="606" ht="32.25" customHeight="1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</row>
    <row r="607" ht="32.25" customHeight="1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</row>
    <row r="608" ht="32.25" customHeight="1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</row>
    <row r="609" ht="32.25" customHeight="1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</row>
    <row r="610" ht="32.25" customHeight="1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</row>
    <row r="611" ht="32.25" customHeight="1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</row>
    <row r="612" ht="32.25" customHeight="1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</row>
    <row r="613" ht="32.25" customHeight="1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</row>
    <row r="614" ht="32.25" customHeight="1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</row>
    <row r="615" ht="32.25" customHeight="1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</row>
    <row r="616" ht="32.25" customHeight="1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</row>
    <row r="617" ht="32.25" customHeight="1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</row>
    <row r="618" ht="32.25" customHeight="1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</row>
    <row r="619" ht="32.25" customHeight="1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</row>
    <row r="620" ht="32.25" customHeight="1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</row>
    <row r="621" ht="32.25" customHeight="1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</row>
    <row r="622" ht="32.25" customHeight="1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</row>
    <row r="623" ht="32.25" customHeight="1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</row>
    <row r="624" ht="32.25" customHeight="1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</row>
    <row r="625" ht="32.25" customHeight="1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</row>
    <row r="626" ht="32.25" customHeight="1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</row>
    <row r="627" ht="32.25" customHeight="1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</row>
    <row r="628" ht="32.25" customHeight="1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</row>
    <row r="629" ht="32.25" customHeight="1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</row>
    <row r="630" ht="32.25" customHeight="1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</row>
    <row r="631" ht="32.25" customHeight="1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</row>
    <row r="632" ht="32.25" customHeight="1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</row>
    <row r="633" ht="32.25" customHeight="1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</row>
    <row r="634" ht="32.25" customHeight="1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</row>
    <row r="635" ht="32.25" customHeight="1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</row>
    <row r="636" ht="32.25" customHeight="1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</row>
    <row r="637" ht="32.25" customHeight="1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</row>
    <row r="638" ht="32.25" customHeight="1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</row>
    <row r="639" ht="32.25" customHeight="1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</row>
    <row r="640" ht="32.25" customHeight="1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</row>
    <row r="641" ht="32.25" customHeight="1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</row>
    <row r="642" ht="32.25" customHeight="1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</row>
    <row r="643" ht="32.25" customHeight="1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</row>
    <row r="644" ht="32.25" customHeight="1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</row>
    <row r="645" ht="32.25" customHeight="1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</row>
    <row r="646" ht="32.25" customHeight="1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</row>
    <row r="647" ht="32.25" customHeight="1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</row>
    <row r="648" ht="32.25" customHeight="1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</row>
    <row r="649" ht="32.25" customHeight="1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</row>
    <row r="650" ht="32.25" customHeight="1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</row>
    <row r="651" ht="32.25" customHeight="1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</row>
    <row r="652" ht="32.25" customHeight="1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</row>
    <row r="653" ht="32.25" customHeight="1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</row>
    <row r="654" ht="32.25" customHeight="1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</row>
    <row r="655" ht="32.25" customHeight="1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</row>
    <row r="656" ht="32.25" customHeight="1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</row>
    <row r="657" ht="32.25" customHeight="1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</row>
    <row r="658" ht="32.25" customHeight="1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</row>
    <row r="659" ht="32.25" customHeight="1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</row>
    <row r="660" ht="32.25" customHeight="1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</row>
    <row r="661" ht="32.25" customHeight="1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</row>
    <row r="662" ht="32.25" customHeight="1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</row>
    <row r="663" ht="32.25" customHeight="1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</row>
    <row r="664" ht="32.25" customHeight="1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</row>
    <row r="665" ht="32.25" customHeight="1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</row>
    <row r="666" ht="32.25" customHeight="1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</row>
    <row r="667" ht="32.25" customHeight="1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</row>
    <row r="668" ht="32.25" customHeight="1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</row>
    <row r="669" ht="32.25" customHeight="1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</row>
    <row r="670" ht="32.25" customHeight="1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</row>
    <row r="671" ht="32.25" customHeight="1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</row>
    <row r="672" ht="32.25" customHeight="1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</row>
    <row r="673" ht="32.25" customHeight="1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</row>
    <row r="674" ht="32.25" customHeight="1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</row>
    <row r="675" ht="32.25" customHeight="1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</row>
    <row r="676" ht="32.25" customHeight="1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</row>
    <row r="677" ht="32.25" customHeight="1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</row>
    <row r="678" ht="32.25" customHeight="1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</row>
    <row r="679" ht="32.25" customHeight="1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</row>
    <row r="680" ht="32.25" customHeight="1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</row>
    <row r="681" ht="32.25" customHeight="1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</row>
    <row r="682" ht="32.25" customHeight="1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</row>
    <row r="683" ht="32.25" customHeight="1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</row>
    <row r="684" ht="32.25" customHeight="1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</row>
    <row r="685" ht="32.25" customHeight="1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</row>
    <row r="686" ht="32.25" customHeight="1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</row>
    <row r="687" ht="32.25" customHeight="1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</row>
    <row r="688" ht="32.25" customHeight="1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</row>
    <row r="689" ht="32.25" customHeight="1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</row>
    <row r="690" ht="32.25" customHeight="1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</row>
    <row r="691" ht="32.25" customHeight="1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</row>
    <row r="692" ht="32.25" customHeight="1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</row>
    <row r="693" ht="32.25" customHeight="1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</row>
    <row r="694" ht="32.25" customHeight="1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</row>
    <row r="695" ht="32.25" customHeight="1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</row>
    <row r="696" ht="32.25" customHeight="1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</row>
    <row r="697" ht="32.25" customHeight="1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</row>
    <row r="698" ht="32.25" customHeight="1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</row>
    <row r="699" ht="32.25" customHeight="1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</row>
    <row r="700" ht="32.25" customHeight="1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</row>
    <row r="701" ht="32.25" customHeight="1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</row>
    <row r="702" ht="32.25" customHeight="1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</row>
    <row r="703" ht="32.25" customHeight="1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</row>
    <row r="704" ht="32.25" customHeight="1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</row>
    <row r="705" ht="32.25" customHeight="1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</row>
    <row r="706" ht="32.25" customHeight="1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</row>
    <row r="707" ht="32.25" customHeight="1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</row>
    <row r="708" ht="32.25" customHeight="1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</row>
    <row r="709" ht="32.25" customHeight="1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</row>
    <row r="710" ht="32.25" customHeight="1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</row>
    <row r="711" ht="32.25" customHeight="1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</row>
    <row r="712" ht="32.25" customHeight="1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</row>
    <row r="713" ht="32.25" customHeight="1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</row>
    <row r="714" ht="32.25" customHeight="1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</row>
    <row r="715" ht="32.25" customHeight="1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</row>
    <row r="716" ht="32.25" customHeight="1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</row>
    <row r="717" ht="32.25" customHeight="1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</row>
    <row r="718" ht="32.25" customHeight="1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</row>
    <row r="719" ht="32.25" customHeight="1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</row>
    <row r="720" ht="32.25" customHeight="1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</row>
    <row r="721" ht="32.25" customHeight="1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</row>
    <row r="722" ht="32.25" customHeight="1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</row>
    <row r="723" ht="32.25" customHeight="1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</row>
    <row r="724" ht="32.25" customHeight="1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</row>
    <row r="725" ht="32.25" customHeight="1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</row>
    <row r="726" ht="32.25" customHeight="1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</row>
    <row r="727" ht="32.25" customHeight="1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</row>
    <row r="728" ht="32.25" customHeight="1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</row>
    <row r="729" ht="32.25" customHeight="1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</row>
    <row r="730" ht="32.25" customHeight="1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</row>
    <row r="731" ht="32.25" customHeight="1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</row>
    <row r="732" ht="32.25" customHeight="1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</row>
    <row r="733" ht="32.25" customHeight="1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</row>
    <row r="734" ht="32.25" customHeight="1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</row>
    <row r="735" ht="32.25" customHeight="1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</row>
    <row r="736" ht="32.25" customHeight="1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</row>
    <row r="737" ht="32.25" customHeight="1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</row>
    <row r="738" ht="32.25" customHeight="1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</row>
    <row r="739" ht="32.25" customHeight="1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</row>
    <row r="740" ht="32.25" customHeight="1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</row>
    <row r="741" ht="32.25" customHeight="1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</row>
    <row r="742" ht="32.25" customHeight="1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</row>
    <row r="743" ht="32.25" customHeight="1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</row>
    <row r="744" ht="32.25" customHeight="1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</row>
    <row r="745" ht="32.25" customHeight="1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</row>
    <row r="746" ht="32.25" customHeight="1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</row>
    <row r="747" ht="32.25" customHeight="1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</row>
    <row r="748" ht="32.25" customHeight="1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</row>
    <row r="749" ht="32.25" customHeight="1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</row>
    <row r="750" ht="32.25" customHeight="1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</row>
    <row r="751" ht="32.25" customHeight="1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</row>
    <row r="752" ht="32.25" customHeight="1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</row>
    <row r="753" ht="32.25" customHeight="1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</row>
    <row r="754" ht="32.25" customHeight="1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</row>
    <row r="755" ht="32.25" customHeight="1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</row>
    <row r="756" ht="32.25" customHeight="1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</row>
    <row r="757" ht="32.25" customHeight="1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</row>
    <row r="758" ht="32.25" customHeight="1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</row>
    <row r="759" ht="32.25" customHeight="1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</row>
    <row r="760" ht="32.25" customHeight="1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</row>
    <row r="761" ht="32.25" customHeight="1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</row>
    <row r="762" ht="32.25" customHeight="1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</row>
    <row r="763" ht="32.25" customHeight="1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</row>
    <row r="764" ht="32.25" customHeight="1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</row>
    <row r="765" ht="32.25" customHeight="1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</row>
    <row r="766" ht="32.25" customHeight="1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</row>
    <row r="767" ht="32.25" customHeight="1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</row>
    <row r="768" ht="32.25" customHeight="1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</row>
    <row r="769" ht="32.25" customHeight="1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</row>
    <row r="770" ht="32.25" customHeight="1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</row>
    <row r="771" ht="32.25" customHeight="1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</row>
    <row r="772" ht="32.25" customHeight="1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</row>
    <row r="773" ht="32.25" customHeight="1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</row>
    <row r="774" ht="32.25" customHeight="1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</row>
    <row r="775" ht="32.25" customHeight="1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</row>
    <row r="776" ht="32.25" customHeight="1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</row>
    <row r="777" ht="32.25" customHeight="1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</row>
    <row r="778" ht="32.25" customHeight="1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</row>
    <row r="779" ht="32.25" customHeight="1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</row>
    <row r="780" ht="32.25" customHeight="1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</row>
    <row r="781" ht="32.25" customHeight="1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</row>
    <row r="782" ht="32.25" customHeight="1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</row>
    <row r="783" ht="32.25" customHeight="1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</row>
    <row r="784" ht="32.25" customHeight="1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</row>
    <row r="785" ht="32.25" customHeight="1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</row>
    <row r="786" ht="32.25" customHeight="1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</row>
    <row r="787" ht="32.25" customHeight="1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</row>
    <row r="788" ht="32.25" customHeight="1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</row>
    <row r="789" ht="32.25" customHeight="1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</row>
    <row r="790" ht="32.25" customHeight="1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</row>
    <row r="791" ht="32.25" customHeight="1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</row>
    <row r="792" ht="32.25" customHeight="1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</row>
    <row r="793" ht="32.25" customHeight="1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</row>
    <row r="794" ht="32.25" customHeight="1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</row>
    <row r="795" ht="32.25" customHeight="1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</row>
    <row r="796" ht="32.25" customHeight="1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</row>
    <row r="797" ht="32.25" customHeight="1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</row>
    <row r="798" ht="32.25" customHeight="1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</row>
    <row r="799" ht="32.25" customHeight="1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</row>
    <row r="800" ht="32.25" customHeight="1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</row>
    <row r="801" ht="32.25" customHeight="1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</row>
    <row r="802" ht="32.25" customHeight="1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</row>
    <row r="803" ht="32.25" customHeight="1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</row>
    <row r="804" ht="32.25" customHeight="1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</row>
    <row r="805" ht="32.25" customHeight="1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</row>
    <row r="806" ht="32.25" customHeight="1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</row>
    <row r="807" ht="32.25" customHeight="1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</row>
    <row r="808" ht="32.25" customHeight="1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</row>
    <row r="809" ht="32.25" customHeight="1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</row>
    <row r="810" ht="32.25" customHeight="1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</row>
    <row r="811" ht="32.25" customHeight="1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</row>
    <row r="812" ht="32.25" customHeight="1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</row>
    <row r="813" ht="32.25" customHeight="1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</row>
    <row r="814" ht="32.25" customHeight="1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</row>
    <row r="815" ht="32.25" customHeight="1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</row>
    <row r="816" ht="32.25" customHeight="1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</row>
    <row r="817" ht="32.25" customHeight="1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</row>
    <row r="818" ht="32.25" customHeight="1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</row>
    <row r="819" ht="32.25" customHeight="1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</row>
    <row r="820" ht="32.25" customHeight="1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</row>
    <row r="821" ht="32.25" customHeight="1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</row>
    <row r="822" ht="32.25" customHeight="1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</row>
    <row r="823" ht="32.25" customHeight="1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</row>
    <row r="824" ht="32.25" customHeight="1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</row>
    <row r="825" ht="32.25" customHeight="1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</row>
    <row r="826" ht="32.25" customHeight="1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</row>
    <row r="827" ht="32.25" customHeight="1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</row>
    <row r="828" ht="32.25" customHeight="1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</row>
    <row r="829" ht="32.25" customHeight="1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</row>
    <row r="830" ht="32.25" customHeight="1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</row>
    <row r="831" ht="32.25" customHeight="1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</row>
    <row r="832" ht="32.25" customHeight="1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</row>
    <row r="833" ht="32.25" customHeight="1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</row>
    <row r="834" ht="32.25" customHeight="1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</row>
    <row r="835" ht="32.25" customHeight="1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</row>
    <row r="836" ht="32.25" customHeight="1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</row>
    <row r="837" ht="32.25" customHeight="1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</row>
    <row r="838" ht="32.25" customHeight="1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</row>
    <row r="839" ht="32.25" customHeight="1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</row>
    <row r="840" ht="32.25" customHeight="1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</row>
    <row r="841" ht="32.25" customHeight="1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</row>
    <row r="842" ht="32.25" customHeight="1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</row>
    <row r="843" ht="32.25" customHeight="1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</row>
    <row r="844" ht="32.25" customHeight="1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</row>
    <row r="845" ht="32.25" customHeight="1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</row>
    <row r="846" ht="32.25" customHeight="1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</row>
    <row r="847" ht="32.25" customHeight="1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</row>
    <row r="848" ht="32.25" customHeight="1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</row>
    <row r="849" ht="32.25" customHeight="1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</row>
    <row r="850" ht="32.25" customHeight="1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</row>
    <row r="851" ht="32.25" customHeight="1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</row>
    <row r="852" ht="32.25" customHeight="1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</row>
    <row r="853" ht="32.25" customHeight="1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</row>
    <row r="854" ht="32.25" customHeight="1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</row>
    <row r="855" ht="32.25" customHeight="1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</row>
    <row r="856" ht="32.25" customHeight="1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</row>
    <row r="857" ht="32.25" customHeight="1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</row>
    <row r="858" ht="32.25" customHeight="1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</row>
    <row r="859" ht="32.25" customHeight="1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</row>
    <row r="860" ht="32.25" customHeight="1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</row>
    <row r="861" ht="32.25" customHeight="1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</row>
    <row r="862" ht="32.25" customHeight="1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</row>
    <row r="863" ht="32.25" customHeight="1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</row>
    <row r="864" ht="32.25" customHeight="1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</row>
    <row r="865" ht="32.25" customHeight="1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</row>
    <row r="866" ht="32.25" customHeight="1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</row>
    <row r="867" ht="32.25" customHeight="1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</row>
    <row r="868" ht="32.25" customHeight="1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</row>
    <row r="869" ht="32.25" customHeight="1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</row>
    <row r="870" ht="32.25" customHeight="1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</row>
    <row r="871" ht="32.25" customHeight="1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</row>
    <row r="872" ht="32.25" customHeight="1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</row>
    <row r="873" ht="32.25" customHeight="1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</row>
    <row r="874" ht="32.25" customHeight="1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</row>
    <row r="875" ht="32.25" customHeight="1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</row>
    <row r="876" ht="32.25" customHeight="1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</row>
    <row r="877" ht="32.25" customHeight="1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</row>
    <row r="878" ht="32.25" customHeight="1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</row>
    <row r="879" ht="32.25" customHeight="1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</row>
    <row r="880" ht="32.25" customHeight="1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</row>
    <row r="881" ht="32.25" customHeight="1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</row>
    <row r="882" ht="32.25" customHeight="1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</row>
    <row r="883" ht="32.25" customHeight="1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</row>
    <row r="884" ht="32.25" customHeight="1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</row>
    <row r="885" ht="32.25" customHeight="1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</row>
    <row r="886" ht="32.25" customHeight="1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</row>
    <row r="887" ht="32.25" customHeight="1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</row>
    <row r="888" ht="32.25" customHeight="1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</row>
    <row r="889" ht="32.25" customHeight="1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</row>
    <row r="890" ht="32.25" customHeight="1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</row>
    <row r="891" ht="32.25" customHeight="1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</row>
    <row r="892" ht="32.25" customHeight="1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</row>
    <row r="893" ht="32.25" customHeight="1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</row>
    <row r="894" ht="32.25" customHeight="1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</row>
    <row r="895" ht="32.25" customHeight="1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</row>
    <row r="896" ht="32.25" customHeight="1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</row>
    <row r="897" ht="32.25" customHeight="1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</row>
    <row r="898" ht="32.25" customHeight="1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</row>
    <row r="899" ht="32.25" customHeight="1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</row>
    <row r="900" ht="32.25" customHeight="1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</row>
    <row r="901" ht="32.25" customHeight="1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</row>
    <row r="902" ht="32.25" customHeight="1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</row>
    <row r="903" ht="32.25" customHeight="1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</row>
    <row r="904" ht="32.25" customHeight="1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</row>
    <row r="905" ht="32.25" customHeight="1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</row>
    <row r="906" ht="32.25" customHeight="1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</row>
    <row r="907" ht="32.25" customHeight="1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</row>
    <row r="908" ht="32.25" customHeight="1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</row>
    <row r="909" ht="32.25" customHeight="1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</row>
    <row r="910" ht="32.25" customHeight="1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</row>
    <row r="911" ht="32.25" customHeight="1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</row>
    <row r="912" ht="32.25" customHeight="1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</row>
    <row r="913" ht="32.25" customHeight="1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</row>
    <row r="914" ht="32.25" customHeight="1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</row>
    <row r="915" ht="32.25" customHeight="1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</row>
    <row r="916" ht="32.25" customHeight="1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</row>
    <row r="917" ht="32.25" customHeight="1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</row>
    <row r="918" ht="32.25" customHeight="1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</row>
    <row r="919" ht="32.25" customHeight="1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</row>
    <row r="920" ht="32.25" customHeight="1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</row>
    <row r="921" ht="32.25" customHeight="1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</row>
    <row r="922" ht="32.25" customHeight="1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</row>
    <row r="923" ht="32.25" customHeight="1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</row>
    <row r="924" ht="32.25" customHeight="1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</row>
    <row r="925" ht="32.25" customHeight="1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</row>
    <row r="926" ht="32.25" customHeight="1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</row>
    <row r="927" ht="32.25" customHeight="1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</row>
    <row r="928" ht="32.25" customHeight="1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</row>
    <row r="929" ht="32.25" customHeight="1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</row>
    <row r="930" ht="32.25" customHeight="1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</row>
    <row r="931" ht="32.25" customHeight="1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</row>
    <row r="932" ht="32.25" customHeight="1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</row>
    <row r="933" ht="32.25" customHeight="1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</row>
    <row r="934" ht="32.25" customHeight="1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</row>
    <row r="935" ht="32.25" customHeight="1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</row>
    <row r="936" ht="32.25" customHeight="1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</row>
    <row r="937" ht="32.25" customHeight="1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</row>
    <row r="938" ht="32.25" customHeight="1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</row>
    <row r="939" ht="32.25" customHeight="1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</row>
    <row r="940" ht="32.25" customHeight="1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</row>
    <row r="941" ht="32.25" customHeight="1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</row>
    <row r="942" ht="32.25" customHeight="1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</row>
    <row r="943" ht="32.25" customHeight="1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</row>
    <row r="944" ht="32.25" customHeight="1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</row>
    <row r="945" ht="32.25" customHeight="1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</row>
    <row r="946" ht="32.25" customHeight="1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</row>
    <row r="947" ht="32.25" customHeight="1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</row>
    <row r="948" ht="32.25" customHeight="1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</row>
    <row r="949" ht="32.25" customHeight="1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</row>
    <row r="950" ht="32.25" customHeight="1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</row>
    <row r="951" ht="32.25" customHeight="1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</row>
    <row r="952" ht="32.25" customHeight="1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</row>
    <row r="953" ht="32.25" customHeight="1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</row>
    <row r="954" ht="32.25" customHeight="1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</row>
    <row r="955" ht="32.25" customHeight="1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</row>
    <row r="956" ht="32.25" customHeight="1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</row>
    <row r="957" ht="32.25" customHeight="1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</row>
    <row r="958" ht="32.25" customHeight="1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</row>
    <row r="959" ht="32.25" customHeight="1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</row>
    <row r="960" ht="32.25" customHeight="1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</row>
    <row r="961" ht="32.25" customHeight="1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</row>
    <row r="962" ht="32.25" customHeight="1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</row>
    <row r="963" ht="32.25" customHeight="1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</row>
    <row r="964" ht="32.25" customHeight="1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</row>
    <row r="965" ht="32.25" customHeight="1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</row>
    <row r="966" ht="32.25" customHeight="1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</row>
    <row r="967" ht="32.25" customHeight="1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</row>
    <row r="968" ht="32.25" customHeight="1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</row>
    <row r="969" ht="32.25" customHeight="1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</row>
    <row r="970" ht="32.25" customHeight="1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</row>
    <row r="971" ht="32.25" customHeight="1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</row>
    <row r="972" ht="32.25" customHeight="1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</row>
    <row r="973" ht="32.25" customHeight="1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</row>
    <row r="974" ht="32.25" customHeight="1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</row>
    <row r="975" ht="32.25" customHeight="1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</row>
    <row r="976" ht="32.25" customHeight="1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</row>
    <row r="977" ht="32.25" customHeight="1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</row>
    <row r="978" ht="32.25" customHeight="1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</row>
    <row r="979" ht="32.25" customHeight="1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</row>
    <row r="980" ht="32.25" customHeight="1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</row>
    <row r="981" ht="32.25" customHeight="1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</row>
    <row r="982" ht="32.25" customHeight="1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</row>
    <row r="983" ht="32.25" customHeight="1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</row>
    <row r="984" ht="32.25" customHeight="1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</row>
    <row r="985" ht="32.25" customHeight="1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</row>
    <row r="986" ht="32.25" customHeight="1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</row>
    <row r="987" ht="32.25" customHeight="1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</row>
    <row r="988" ht="32.25" customHeight="1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</row>
    <row r="989" ht="32.25" customHeight="1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</row>
    <row r="990" ht="32.25" customHeight="1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</row>
    <row r="991" ht="32.25" customHeight="1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</row>
    <row r="992" ht="32.25" customHeight="1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</row>
    <row r="993" ht="32.25" customHeight="1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</row>
    <row r="994" ht="32.25" customHeight="1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</row>
    <row r="995" ht="32.25" customHeight="1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</row>
    <row r="996" ht="32.25" customHeight="1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</row>
    <row r="997" ht="32.25" customHeight="1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</row>
    <row r="998" ht="32.25" customHeight="1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</row>
    <row r="999" ht="32.25" customHeight="1">
      <c r="A999" s="4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</row>
    <row r="1000" ht="32.25" customHeight="1">
      <c r="A1000" s="4"/>
      <c r="B1000" s="4"/>
      <c r="C1000" s="4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</row>
  </sheetData>
  <mergeCells count="8">
    <mergeCell ref="A1:I1"/>
    <mergeCell ref="K1:M1"/>
    <mergeCell ref="A18:I18"/>
    <mergeCell ref="K21:M21"/>
    <mergeCell ref="K22:M23"/>
    <mergeCell ref="A31:I31"/>
    <mergeCell ref="G32:I32"/>
    <mergeCell ref="A41:E41"/>
  </mergeCells>
  <conditionalFormatting sqref="E3:E17 G3:G17 I3:I17 E19:E29 G19:G29 I19:I29 E33:E40">
    <cfRule type="cellIs" dxfId="0" priority="1" operator="equal">
      <formula>"Khai Anh"</formula>
    </cfRule>
  </conditionalFormatting>
  <conditionalFormatting sqref="E3:E17 G3:G17 I3:I17 E19:E29 G19:G29 I19:I29 E33:E40">
    <cfRule type="cellIs" dxfId="1" priority="2" operator="equal">
      <formula>"Kim Bàng"</formula>
    </cfRule>
  </conditionalFormatting>
  <conditionalFormatting sqref="E3:E17 G3:G17 I3:I17 E19:E29 G19:G29 I19:I29 E33:E40">
    <cfRule type="cellIs" dxfId="2" priority="3" operator="equal">
      <formula>"Vưu Đức Phát"</formula>
    </cfRule>
  </conditionalFormatting>
  <conditionalFormatting sqref="E3:E17 G3:G17 I3:I17 E19:E29 G19:G29 I19:I29 E33:E40">
    <cfRule type="cellIs" dxfId="3" priority="4" operator="equal">
      <formula>"Phương Trang"</formula>
    </cfRule>
  </conditionalFormatting>
  <conditionalFormatting sqref="E3:E17 G3:G17 I3:I17 E19:E29 G19:G29 I19:I29 E33:E40">
    <cfRule type="cellIs" dxfId="4" priority="5" operator="equal">
      <formula>"Lúa Vàng"</formula>
    </cfRule>
  </conditionalFormatting>
  <conditionalFormatting sqref="E3:E17 G3:G17 I3:I17 E19:E29 G19:G29 I19:I29 E33:E40">
    <cfRule type="cellIs" dxfId="5" priority="6" operator="equal">
      <formula>"Hồng Nga"</formula>
    </cfRule>
  </conditionalFormatting>
  <conditionalFormatting sqref="E3:E17 G3:G17 I3:I17 E19:E29 G19:G29 I19:I29 E33:E40">
    <cfRule type="cellIs" dxfId="6" priority="7" operator="equal">
      <formula>"Thuận An"</formula>
    </cfRule>
  </conditionalFormatting>
  <conditionalFormatting sqref="E3:E17 G3:G17 I3:I17 E19:E29 G19:G29 I19:I29 E33:E40">
    <cfRule type="cellIs" dxfId="7" priority="8" operator="equal">
      <formula>"SIM"</formula>
    </cfRule>
  </conditionalFormatting>
  <conditionalFormatting sqref="E3:E17 G3:G17 I3:I17 E19:E29 G19:G29 I19:I29 E33:E40">
    <cfRule type="cellIs" dxfId="8" priority="9" operator="equal">
      <formula>"THẢO AN"</formula>
    </cfRule>
  </conditionalFormatting>
  <conditionalFormatting sqref="E3:E17 G3:G17 I3:I17 E19:E29 G19:G29 I19:I29 E33:E40">
    <cfRule type="cellIs" dxfId="9" priority="10" operator="equal">
      <formula>"Emivest"</formula>
    </cfRule>
  </conditionalFormatting>
  <conditionalFormatting sqref="E3:E17 G3:G17 I3:I17 E19:E29 G19:G29 I19:I29 E33:E40">
    <cfRule type="cellIs" dxfId="10" priority="11" operator="equal">
      <formula>"LTP"</formula>
    </cfRule>
  </conditionalFormatting>
  <conditionalFormatting sqref="E3:E17 G3:G17 I3:I17 E19:E29 G19:G29 I19:I29 E33:E40">
    <cfRule type="cellIs" dxfId="11" priority="12" operator="equal">
      <formula>"RICO"</formula>
    </cfRule>
  </conditionalFormatting>
  <conditionalFormatting sqref="E3:E17 G3:G17 I3:I17 E19:E29 G19:G29 I19:I29 E33:E40">
    <cfRule type="cellIs" dxfId="12" priority="13" operator="equal">
      <formula>"Nhất Thành"</formula>
    </cfRule>
  </conditionalFormatting>
  <conditionalFormatting sqref="E3:E17 G3:G17 I3:I17 E19:E29 G19:G29 I19:I29 E33:E40">
    <cfRule type="cellIs" dxfId="13" priority="14" operator="equal">
      <formula>"Hoàng Mạnh Thắng"</formula>
    </cfRule>
  </conditionalFormatting>
  <conditionalFormatting sqref="E3:E17 G3:G17 I3:I17 E19:E29 G19:G29 I19:I29 E33:E40">
    <cfRule type="cellIs" dxfId="14" priority="15" operator="equal">
      <formula>"TRANSIN"</formula>
    </cfRule>
  </conditionalFormatting>
  <conditionalFormatting sqref="E3:E17 G3:G17 I3:I17 E19:E29 G19:G29 I19:I29 E33:E40">
    <cfRule type="cellIs" dxfId="15" priority="16" operator="equal">
      <formula>"HDVL"</formula>
    </cfRule>
  </conditionalFormatting>
  <conditionalFormatting sqref="E3:E17 G3:G17 I3:I17 E19:E29 G19:G29 I19:I29 E33:E40">
    <cfRule type="cellIs" dxfId="16" priority="17" operator="equal">
      <formula>"TRỐNG LỊCH"</formula>
    </cfRule>
  </conditionalFormatting>
  <conditionalFormatting sqref="E3:E17 G3:G17 I3:I17 E19:E29 G19:G29 I19:I29 E33:E40">
    <cfRule type="cellIs" dxfId="0" priority="18" operator="equal">
      <formula>"CHUYỂN ĐIỂM"</formula>
    </cfRule>
  </conditionalFormatting>
  <conditionalFormatting sqref="E3:E17 G3:G17 I3:I17 E19:E29 G19:G29 I19:I29 E33:E40">
    <cfRule type="cellIs" dxfId="17" priority="19" operator="equal">
      <formula>"RỚT NHÀ MÁY"</formula>
    </cfRule>
  </conditionalFormatting>
  <conditionalFormatting sqref="E3:E17 G3:G17 I3:I17 E19:E29 G19:G29 I19:I29 E33:E40">
    <cfRule type="cellIs" dxfId="18" priority="20" operator="equal">
      <formula>"TÀI XẾ NGHỈ"</formula>
    </cfRule>
  </conditionalFormatting>
  <dataValidations>
    <dataValidation type="list" allowBlank="1" sqref="E3:E17 G3:G17 I3:I17 E19:E29 G19:G29 I19:I29 E33:E40">
      <formula1>'DANH MỤC'!$F$2:$F$22</formula1>
    </dataValidation>
    <dataValidation type="list" allowBlank="1" sqref="B33:B40">
      <formula1>'DANH MỤC'!$J$2:$J$16</formula1>
    </dataValidation>
    <dataValidation type="list" allowBlank="1" sqref="D3:D17 F3:F17 H3:H17 D19:D29 F19:F29 H19:H29 D33:D40">
      <formula1>'DANH MỤC'!$H$2:$H$9</formula1>
    </dataValidation>
  </dataValidations>
  <printOptions/>
  <pageMargins bottom="0.2" footer="0.0" header="0.0" left="0.2" right="0.2" top="0.2"/>
  <pageSetup orientation="landscape"/>
  <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showGridLines="0" workbookViewId="0">
      <pane ySplit="2.0" topLeftCell="A3" activePane="bottomLeft" state="frozen"/>
      <selection activeCell="B4" sqref="B4" pane="bottomLeft"/>
    </sheetView>
  </sheetViews>
  <sheetFormatPr customHeight="1" defaultColWidth="14.43" defaultRowHeight="15.0"/>
  <cols>
    <col customWidth="1" min="1" max="1" width="4.43"/>
    <col customWidth="1" min="2" max="2" width="14.57"/>
    <col customWidth="1" min="3" max="3" width="34.57"/>
    <col customWidth="1" min="4" max="4" width="9.0"/>
    <col customWidth="1" min="5" max="5" width="13.0"/>
    <col customWidth="1" min="6" max="6" width="9.0"/>
    <col customWidth="1" min="7" max="7" width="13.0"/>
    <col customWidth="1" min="8" max="9" width="0.86"/>
    <col customWidth="1" min="10" max="10" width="2.0"/>
    <col customWidth="1" min="11" max="11" width="18.0"/>
    <col customWidth="1" min="12" max="12" width="7.0"/>
    <col customWidth="1" min="13" max="13" width="6.0"/>
    <col customWidth="1" hidden="1" min="14" max="14" width="13.0"/>
    <col customWidth="1" min="15" max="15" width="13.0"/>
    <col customWidth="1" min="16" max="16" width="6.0"/>
    <col customWidth="1" min="17" max="26" width="8.71"/>
  </cols>
  <sheetData>
    <row r="1" ht="32.25" customHeight="1">
      <c r="A1" s="1" t="s">
        <v>284</v>
      </c>
      <c r="B1" s="2"/>
      <c r="C1" s="2"/>
      <c r="D1" s="2"/>
      <c r="E1" s="2"/>
      <c r="F1" s="2"/>
      <c r="G1" s="2"/>
      <c r="H1" s="2"/>
      <c r="I1" s="3"/>
      <c r="J1" s="4"/>
      <c r="K1" s="5" t="s">
        <v>3</v>
      </c>
      <c r="L1" s="2"/>
      <c r="M1" s="3"/>
      <c r="N1" s="4"/>
      <c r="O1" s="6" t="s">
        <v>4</v>
      </c>
      <c r="P1" s="6" t="s">
        <v>5</v>
      </c>
      <c r="Q1" s="104"/>
      <c r="R1" s="4"/>
      <c r="S1" s="4"/>
      <c r="T1" s="4"/>
      <c r="U1" s="4"/>
      <c r="V1" s="4"/>
      <c r="W1" s="4"/>
      <c r="X1" s="4"/>
      <c r="Y1" s="4"/>
      <c r="Z1" s="4"/>
    </row>
    <row r="2" ht="32.25" customHeight="1">
      <c r="A2" s="8" t="s">
        <v>6</v>
      </c>
      <c r="B2" s="8" t="s">
        <v>7</v>
      </c>
      <c r="C2" s="8" t="s">
        <v>8</v>
      </c>
      <c r="D2" s="8" t="s">
        <v>9</v>
      </c>
      <c r="E2" s="8" t="s">
        <v>10</v>
      </c>
      <c r="F2" s="8" t="s">
        <v>11</v>
      </c>
      <c r="G2" s="8" t="s">
        <v>12</v>
      </c>
      <c r="H2" s="8" t="s">
        <v>13</v>
      </c>
      <c r="I2" s="8" t="s">
        <v>14</v>
      </c>
      <c r="J2" s="4"/>
      <c r="K2" s="9" t="s">
        <v>15</v>
      </c>
      <c r="L2" s="9" t="s">
        <v>16</v>
      </c>
      <c r="M2" s="9" t="s">
        <v>17</v>
      </c>
      <c r="N2" s="4"/>
      <c r="O2" s="10" t="s">
        <v>18</v>
      </c>
      <c r="P2" s="10">
        <f>SUM(L3:L18)</f>
        <v>10</v>
      </c>
      <c r="Q2" s="105"/>
      <c r="R2" s="4"/>
      <c r="S2" s="4"/>
      <c r="T2" s="4"/>
      <c r="U2" s="4"/>
      <c r="V2" s="4"/>
      <c r="W2" s="4"/>
      <c r="X2" s="4"/>
      <c r="Y2" s="4"/>
      <c r="Z2" s="4"/>
    </row>
    <row r="3" ht="32.25" customHeight="1">
      <c r="A3" s="12">
        <v>1.0</v>
      </c>
      <c r="B3" s="13" t="s">
        <v>19</v>
      </c>
      <c r="C3" s="12"/>
      <c r="D3" s="14"/>
      <c r="E3" s="13"/>
      <c r="F3" s="14"/>
      <c r="G3" s="13"/>
      <c r="H3" s="14"/>
      <c r="I3" s="13"/>
      <c r="J3" s="4"/>
      <c r="K3" s="16" t="s">
        <v>25</v>
      </c>
      <c r="L3" s="13">
        <f t="shared" ref="L3:L19" si="1">COUNTIF($E$3:$E$17,K3)+COUNTIF($G$3:$G$17,K3)+COUNTIF($I$3:$I$17,K3)+COUNTIF($E$19:$E$29,K3)+COUNTIF($G$19:$G$29,K3)+COUNTIF($I$19:$I$29,K3)</f>
        <v>5</v>
      </c>
      <c r="M3" s="17">
        <f t="shared" ref="M3:M19" si="2">IF($K$22=0,"",L3/$K$22)</f>
        <v>0.5</v>
      </c>
      <c r="N3" s="18">
        <f t="array" ref="N3">IF(SUMPRODUCT(COUNTIF(E3,'DANH MỤC'!$B$2:$B$17))+SUMPRODUCT(COUNTIF(G3,'DANH MỤC'!$B$2:$B$17))+SUMPRODUCT(COUNTIF(I3,'DANH MỤC'!$B$2:$B$17))&gt;=1,1,0)</f>
        <v>0</v>
      </c>
      <c r="O3" s="10" t="s">
        <v>26</v>
      </c>
      <c r="P3" s="10">
        <f>COUNTIF($E$3:$E$17,"TRỐNG LỊCH")+COUNTIF($G$3:$G$17,"TRỐNG LỊCH")+COUNTIF($I$3:$I$17,"TRỐNG LỊCH")+COUNTIF($E$19:$E$29,"TRỐNG LỊCH")+COUNTIF($G$19:$G$29,"TRỐNG LỊCH")+COUNTIF($I$19:$I$29,"TRỐNG LỊCH")</f>
        <v>0</v>
      </c>
      <c r="Q3" s="105"/>
      <c r="R3" s="4"/>
      <c r="S3" s="4"/>
      <c r="T3" s="4"/>
      <c r="U3" s="4"/>
      <c r="V3" s="4"/>
      <c r="W3" s="4"/>
      <c r="X3" s="4"/>
      <c r="Y3" s="4"/>
      <c r="Z3" s="4"/>
    </row>
    <row r="4" ht="32.25" customHeight="1">
      <c r="A4" s="19">
        <v>2.0</v>
      </c>
      <c r="B4" s="20" t="s">
        <v>27</v>
      </c>
      <c r="C4" s="19"/>
      <c r="D4" s="14"/>
      <c r="E4" s="20"/>
      <c r="F4" s="14"/>
      <c r="G4" s="20"/>
      <c r="H4" s="14"/>
      <c r="I4" s="20"/>
      <c r="J4" s="4"/>
      <c r="K4" s="22" t="s">
        <v>31</v>
      </c>
      <c r="L4" s="20">
        <f t="shared" si="1"/>
        <v>1</v>
      </c>
      <c r="M4" s="23">
        <f t="shared" si="2"/>
        <v>0.1</v>
      </c>
      <c r="N4" s="18">
        <f t="array" ref="N4">IF(SUMPRODUCT(COUNTIF(E4,'DANH MỤC'!$B$2:$B$17))+SUMPRODUCT(COUNTIF(G4,'DANH MỤC'!$B$2:$B$17))+SUMPRODUCT(COUNTIF(I4,'DANH MỤC'!$B$2:$B$17))&gt;=1,1,0)</f>
        <v>0</v>
      </c>
      <c r="O4" s="10" t="s">
        <v>34</v>
      </c>
      <c r="P4" s="10">
        <f>COUNTIF($E$3:$E$17,"CHUYỂN ĐIỂM")+COUNTIF($G$3:$G$17,"CHUYỂN ĐIỂM")+COUNTIF($I$3:$I$17,"CHUYỂN ĐIỂM")+COUNTIF($E$19:$E$29,"CHUYỂN ĐIỂM")+COUNTIF($G$19:$G$29,"CHUYỂN ĐIỂM")+COUNTIF($I$19:$I$29,"CHUYỂN ĐIỂM")</f>
        <v>0</v>
      </c>
      <c r="Q4" s="105"/>
      <c r="R4" s="4"/>
      <c r="S4" s="4"/>
      <c r="T4" s="4"/>
      <c r="U4" s="4"/>
      <c r="V4" s="4"/>
      <c r="W4" s="4"/>
      <c r="X4" s="4"/>
      <c r="Y4" s="4"/>
      <c r="Z4" s="4"/>
    </row>
    <row r="5" ht="32.25" customHeight="1">
      <c r="A5" s="12">
        <v>3.0</v>
      </c>
      <c r="B5" s="13" t="s">
        <v>35</v>
      </c>
      <c r="C5" s="12"/>
      <c r="D5" s="14"/>
      <c r="E5" s="13"/>
      <c r="F5" s="14"/>
      <c r="G5" s="13"/>
      <c r="H5" s="14"/>
      <c r="I5" s="13"/>
      <c r="J5" s="4"/>
      <c r="K5" s="16" t="s">
        <v>39</v>
      </c>
      <c r="L5" s="13">
        <f t="shared" si="1"/>
        <v>0</v>
      </c>
      <c r="M5" s="17">
        <f t="shared" si="2"/>
        <v>0</v>
      </c>
      <c r="N5" s="18">
        <f t="array" ref="N5">IF(SUMPRODUCT(COUNTIF(E5,'DANH MỤC'!$B$2:$B$17))+SUMPRODUCT(COUNTIF(G5,'DANH MỤC'!$B$2:$B$17))+SUMPRODUCT(COUNTIF(I5,'DANH MỤC'!$B$2:$B$17))&gt;=1,1,0)</f>
        <v>0</v>
      </c>
      <c r="O5" s="10" t="s">
        <v>40</v>
      </c>
      <c r="P5" s="10">
        <f>COUNTIF($E$3:$E$17,"RỚT NHÀ MÁY")+COUNTIF($G$3:$G$17,"RỚT NHÀ MÁY")+COUNTIF($I$3:$I$17,"RỚT NHÀ MÁY")+COUNTIF($E$19:$E$29,"RỚT NHÀ MÁY")+COUNTIF($G$19:$G$29,"RỚT NHÀ MÁY")+COUNTIF($I$19:$I$29,"RỚT NHÀ MÁY")</f>
        <v>0</v>
      </c>
      <c r="Q5" s="105"/>
      <c r="R5" s="4"/>
      <c r="S5" s="4"/>
      <c r="T5" s="4"/>
      <c r="U5" s="4"/>
      <c r="V5" s="4"/>
      <c r="W5" s="4"/>
      <c r="X5" s="4"/>
      <c r="Y5" s="4"/>
      <c r="Z5" s="4"/>
    </row>
    <row r="6" ht="32.25" customHeight="1">
      <c r="A6" s="19">
        <v>4.0</v>
      </c>
      <c r="B6" s="20" t="s">
        <v>41</v>
      </c>
      <c r="C6" s="19"/>
      <c r="D6" s="14"/>
      <c r="E6" s="48" t="s">
        <v>43</v>
      </c>
      <c r="F6" s="14"/>
      <c r="G6" s="20"/>
      <c r="H6" s="14"/>
      <c r="I6" s="20"/>
      <c r="J6" s="4"/>
      <c r="K6" s="22" t="s">
        <v>42</v>
      </c>
      <c r="L6" s="20">
        <f t="shared" si="1"/>
        <v>0</v>
      </c>
      <c r="M6" s="23">
        <f t="shared" si="2"/>
        <v>0</v>
      </c>
      <c r="N6" s="18">
        <f t="array" ref="N6">IF(SUMPRODUCT(COUNTIF(E6,'DANH MỤC'!$B$2:$B$17))+SUMPRODUCT(COUNTIF(G6,'DANH MỤC'!$B$2:$B$17))+SUMPRODUCT(COUNTIF(I6,'DANH MỤC'!$B$2:$B$17))&gt;=1,1,0)</f>
        <v>0</v>
      </c>
      <c r="O6" s="10" t="s">
        <v>43</v>
      </c>
      <c r="P6" s="10">
        <f>COUNTIF($E$3:$E$17,"TÀI XẾ NGHỈ")+COUNTIF($G$3:$G$17,"TÀI XẾ NGHỈ")+COUNTIF($I$3:$I$17,"TÀI XẾ NGHỈ")+COUNTIF($E$19:$E$29,"TÀI XẾ NGHỈ")+COUNTIF($G$19:$G$29,"TÀI XẾ NGHỈ")+COUNTIF($I$19:$I$29,"TÀI XẾ NGHỈ")</f>
        <v>3</v>
      </c>
      <c r="Q6" s="105"/>
      <c r="R6" s="4"/>
      <c r="S6" s="4"/>
      <c r="T6" s="4"/>
      <c r="U6" s="4"/>
      <c r="V6" s="4"/>
      <c r="W6" s="4"/>
      <c r="X6" s="4"/>
      <c r="Y6" s="4"/>
      <c r="Z6" s="4"/>
    </row>
    <row r="7" ht="32.25" customHeight="1">
      <c r="A7" s="12">
        <v>5.0</v>
      </c>
      <c r="B7" s="13" t="s">
        <v>44</v>
      </c>
      <c r="C7" s="12"/>
      <c r="D7" s="14"/>
      <c r="E7" s="13"/>
      <c r="F7" s="14"/>
      <c r="G7" s="13"/>
      <c r="H7" s="14"/>
      <c r="I7" s="13"/>
      <c r="J7" s="4"/>
      <c r="K7" s="16" t="s">
        <v>23</v>
      </c>
      <c r="L7" s="13">
        <f t="shared" si="1"/>
        <v>0</v>
      </c>
      <c r="M7" s="17">
        <f t="shared" si="2"/>
        <v>0</v>
      </c>
      <c r="N7" s="18">
        <f t="array" ref="N7">IF(SUMPRODUCT(COUNTIF(E7,'DANH MỤC'!$B$2:$B$17))+SUMPRODUCT(COUNTIF(G7,'DANH MỤC'!$B$2:$B$17))+SUMPRODUCT(COUNTIF(I7,'DANH MỤC'!$B$2:$B$17))&gt;=1,1,0)</f>
        <v>0</v>
      </c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 ht="32.25" customHeight="1">
      <c r="A8" s="19">
        <v>6.0</v>
      </c>
      <c r="B8" s="20" t="s">
        <v>48</v>
      </c>
      <c r="C8" s="21" t="s">
        <v>286</v>
      </c>
      <c r="D8" s="15" t="s">
        <v>38</v>
      </c>
      <c r="E8" s="48" t="s">
        <v>31</v>
      </c>
      <c r="F8" s="15"/>
      <c r="G8" s="20"/>
      <c r="H8" s="14"/>
      <c r="I8" s="20"/>
      <c r="J8" s="4"/>
      <c r="K8" s="22" t="s">
        <v>51</v>
      </c>
      <c r="L8" s="20">
        <f t="shared" si="1"/>
        <v>0</v>
      </c>
      <c r="M8" s="23">
        <f t="shared" si="2"/>
        <v>0</v>
      </c>
      <c r="N8" s="18">
        <f t="array" ref="N8">IF(SUMPRODUCT(COUNTIF(E8,'DANH MỤC'!$B$2:$B$17))+SUMPRODUCT(COUNTIF(G8,'DANH MỤC'!$B$2:$B$17))+SUMPRODUCT(COUNTIF(I8,'DANH MỤC'!$B$2:$B$17))&gt;=1,1,0)</f>
        <v>1</v>
      </c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 ht="32.25" customHeight="1">
      <c r="A9" s="12">
        <v>7.0</v>
      </c>
      <c r="B9" s="13" t="s">
        <v>68</v>
      </c>
      <c r="C9" s="12"/>
      <c r="D9" s="14"/>
      <c r="E9" s="48" t="s">
        <v>43</v>
      </c>
      <c r="F9" s="14"/>
      <c r="G9" s="13"/>
      <c r="H9" s="14"/>
      <c r="I9" s="13"/>
      <c r="J9" s="4"/>
      <c r="K9" s="16" t="s">
        <v>47</v>
      </c>
      <c r="L9" s="13">
        <f t="shared" si="1"/>
        <v>0</v>
      </c>
      <c r="M9" s="17">
        <f t="shared" si="2"/>
        <v>0</v>
      </c>
      <c r="N9" s="18">
        <f t="array" ref="N9">IF(SUMPRODUCT(COUNTIF(E9,'DANH MỤC'!$B$2:$B$17))+SUMPRODUCT(COUNTIF(G9,'DANH MỤC'!$B$2:$B$17))+SUMPRODUCT(COUNTIF(I9,'DANH MỤC'!$B$2:$B$17))&gt;=1,1,0)</f>
        <v>0</v>
      </c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 ht="32.25" customHeight="1">
      <c r="A10" s="19">
        <v>8.0</v>
      </c>
      <c r="B10" s="20" t="s">
        <v>70</v>
      </c>
      <c r="C10" s="24"/>
      <c r="D10" s="15"/>
      <c r="E10" s="34"/>
      <c r="F10" s="14"/>
      <c r="G10" s="20"/>
      <c r="H10" s="14"/>
      <c r="I10" s="20"/>
      <c r="J10" s="4"/>
      <c r="K10" s="22" t="s">
        <v>58</v>
      </c>
      <c r="L10" s="20">
        <f t="shared" si="1"/>
        <v>0</v>
      </c>
      <c r="M10" s="23">
        <f t="shared" si="2"/>
        <v>0</v>
      </c>
      <c r="N10" s="18">
        <f t="array" ref="N10">IF(SUMPRODUCT(COUNTIF(E10,'DANH MỤC'!$B$2:$B$17))+SUMPRODUCT(COUNTIF(G10,'DANH MỤC'!$B$2:$B$17))+SUMPRODUCT(COUNTIF(I10,'DANH MỤC'!$B$2:$B$17))&gt;=1,1,0)</f>
        <v>0</v>
      </c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 ht="32.25" customHeight="1">
      <c r="A11" s="12">
        <v>9.0</v>
      </c>
      <c r="B11" s="13" t="s">
        <v>71</v>
      </c>
      <c r="C11" s="24"/>
      <c r="D11" s="15"/>
      <c r="E11" s="34"/>
      <c r="F11" s="14"/>
      <c r="G11" s="13"/>
      <c r="H11" s="14"/>
      <c r="I11" s="13"/>
      <c r="J11" s="4"/>
      <c r="K11" s="16" t="s">
        <v>59</v>
      </c>
      <c r="L11" s="13">
        <f t="shared" si="1"/>
        <v>0</v>
      </c>
      <c r="M11" s="17">
        <f t="shared" si="2"/>
        <v>0</v>
      </c>
      <c r="N11" s="18">
        <f t="array" ref="N11">IF(SUMPRODUCT(COUNTIF(E11,'DANH MỤC'!$B$2:$B$17))+SUMPRODUCT(COUNTIF(G11,'DANH MỤC'!$B$2:$B$17))+SUMPRODUCT(COUNTIF(I11,'DANH MỤC'!$B$2:$B$17))&gt;=1,1,0)</f>
        <v>0</v>
      </c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 ht="32.25" customHeight="1">
      <c r="A12" s="19">
        <v>10.0</v>
      </c>
      <c r="B12" s="20" t="s">
        <v>74</v>
      </c>
      <c r="C12" s="24" t="s">
        <v>287</v>
      </c>
      <c r="D12" s="15" t="s">
        <v>22</v>
      </c>
      <c r="E12" s="34" t="s">
        <v>24</v>
      </c>
      <c r="F12" s="14"/>
      <c r="G12" s="20"/>
      <c r="H12" s="14"/>
      <c r="I12" s="20"/>
      <c r="J12" s="4"/>
      <c r="K12" s="22" t="s">
        <v>60</v>
      </c>
      <c r="L12" s="20">
        <f t="shared" si="1"/>
        <v>0</v>
      </c>
      <c r="M12" s="23">
        <f t="shared" si="2"/>
        <v>0</v>
      </c>
      <c r="N12" s="18">
        <f t="array" ref="N12">IF(SUMPRODUCT(COUNTIF(E12,'DANH MỤC'!$B$2:$B$17))+SUMPRODUCT(COUNTIF(G12,'DANH MỤC'!$B$2:$B$17))+SUMPRODUCT(COUNTIF(I12,'DANH MỤC'!$B$2:$B$17))&gt;=1,1,0)</f>
        <v>1</v>
      </c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 ht="32.25" customHeight="1">
      <c r="A13" s="12">
        <v>11.0</v>
      </c>
      <c r="B13" s="13" t="s">
        <v>76</v>
      </c>
      <c r="C13" s="24"/>
      <c r="D13" s="15"/>
      <c r="E13" s="34"/>
      <c r="F13" s="14"/>
      <c r="G13" s="13"/>
      <c r="H13" s="14"/>
      <c r="I13" s="13"/>
      <c r="J13" s="4"/>
      <c r="K13" s="16" t="s">
        <v>61</v>
      </c>
      <c r="L13" s="13">
        <f t="shared" si="1"/>
        <v>0</v>
      </c>
      <c r="M13" s="17">
        <f t="shared" si="2"/>
        <v>0</v>
      </c>
      <c r="N13" s="18">
        <f t="array" ref="N13">IF(SUMPRODUCT(COUNTIF(E13,'DANH MỤC'!$B$2:$B$17))+SUMPRODUCT(COUNTIF(G13,'DANH MỤC'!$B$2:$B$17))+SUMPRODUCT(COUNTIF(I13,'DANH MỤC'!$B$2:$B$17))&gt;=1,1,0)</f>
        <v>0</v>
      </c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 ht="32.25" customHeight="1">
      <c r="A14" s="19">
        <v>12.0</v>
      </c>
      <c r="B14" s="20" t="s">
        <v>78</v>
      </c>
      <c r="C14" s="19"/>
      <c r="D14" s="14"/>
      <c r="E14" s="48" t="s">
        <v>43</v>
      </c>
      <c r="F14" s="14"/>
      <c r="G14" s="20"/>
      <c r="H14" s="14"/>
      <c r="I14" s="20"/>
      <c r="J14" s="4"/>
      <c r="K14" s="22" t="s">
        <v>62</v>
      </c>
      <c r="L14" s="20">
        <f t="shared" si="1"/>
        <v>0</v>
      </c>
      <c r="M14" s="23">
        <f t="shared" si="2"/>
        <v>0</v>
      </c>
      <c r="N14" s="18">
        <f t="array" ref="N14">IF(SUMPRODUCT(COUNTIF(E14,'DANH MỤC'!$B$2:$B$17))+SUMPRODUCT(COUNTIF(G14,'DANH MỤC'!$B$2:$B$17))+SUMPRODUCT(COUNTIF(I14,'DANH MỤC'!$B$2:$B$17))&gt;=1,1,0)</f>
        <v>0</v>
      </c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 ht="32.25" customHeight="1">
      <c r="A15" s="12">
        <v>13.0</v>
      </c>
      <c r="B15" s="13" t="s">
        <v>80</v>
      </c>
      <c r="C15" s="24" t="s">
        <v>287</v>
      </c>
      <c r="D15" s="15" t="s">
        <v>22</v>
      </c>
      <c r="E15" s="34" t="s">
        <v>24</v>
      </c>
      <c r="F15" s="14"/>
      <c r="G15" s="13"/>
      <c r="H15" s="14"/>
      <c r="I15" s="13"/>
      <c r="J15" s="4"/>
      <c r="K15" s="16" t="s">
        <v>63</v>
      </c>
      <c r="L15" s="13">
        <f t="shared" si="1"/>
        <v>0</v>
      </c>
      <c r="M15" s="17">
        <f t="shared" si="2"/>
        <v>0</v>
      </c>
      <c r="N15" s="18">
        <f t="array" ref="N15">IF(SUMPRODUCT(COUNTIF(E15,'DANH MỤC'!$B$2:$B$17))+SUMPRODUCT(COUNTIF(G15,'DANH MỤC'!$B$2:$B$17))+SUMPRODUCT(COUNTIF(I15,'DANH MỤC'!$B$2:$B$17))&gt;=1,1,0)</f>
        <v>1</v>
      </c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 ht="32.25" customHeight="1">
      <c r="A16" s="19">
        <v>14.0</v>
      </c>
      <c r="B16" s="20" t="s">
        <v>83</v>
      </c>
      <c r="C16" s="24" t="s">
        <v>287</v>
      </c>
      <c r="D16" s="15" t="s">
        <v>22</v>
      </c>
      <c r="E16" s="34" t="s">
        <v>24</v>
      </c>
      <c r="F16" s="14"/>
      <c r="G16" s="20"/>
      <c r="H16" s="14"/>
      <c r="I16" s="20"/>
      <c r="J16" s="4"/>
      <c r="K16" s="22" t="s">
        <v>30</v>
      </c>
      <c r="L16" s="20">
        <f t="shared" si="1"/>
        <v>0</v>
      </c>
      <c r="M16" s="23">
        <f t="shared" si="2"/>
        <v>0</v>
      </c>
      <c r="N16" s="18">
        <f t="array" ref="N16">IF(SUMPRODUCT(COUNTIF(E16,'DANH MỤC'!$B$2:$B$17))+SUMPRODUCT(COUNTIF(G16,'DANH MỤC'!$B$2:$B$17))+SUMPRODUCT(COUNTIF(I16,'DANH MỤC'!$B$2:$B$17))&gt;=1,1,0)</f>
        <v>1</v>
      </c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 ht="32.25" customHeight="1">
      <c r="A17" s="12">
        <v>15.0</v>
      </c>
      <c r="B17" s="13" t="s">
        <v>85</v>
      </c>
      <c r="C17" s="24" t="s">
        <v>287</v>
      </c>
      <c r="D17" s="15" t="s">
        <v>22</v>
      </c>
      <c r="E17" s="34" t="s">
        <v>24</v>
      </c>
      <c r="F17" s="14"/>
      <c r="G17" s="13"/>
      <c r="H17" s="14"/>
      <c r="I17" s="13"/>
      <c r="J17" s="4"/>
      <c r="K17" s="16" t="s">
        <v>64</v>
      </c>
      <c r="L17" s="13">
        <f t="shared" si="1"/>
        <v>0</v>
      </c>
      <c r="M17" s="17">
        <f t="shared" si="2"/>
        <v>0</v>
      </c>
      <c r="N17" s="18">
        <f t="array" ref="N17">IF(SUMPRODUCT(COUNTIF(E17,'DANH MỤC'!$B$2:$B$17))+SUMPRODUCT(COUNTIF(G17,'DANH MỤC'!$B$2:$B$17))+SUMPRODUCT(COUNTIF(I17,'DANH MỤC'!$B$2:$B$17))&gt;=1,1,0)</f>
        <v>1</v>
      </c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 ht="32.25" customHeight="1">
      <c r="A18" s="47" t="s">
        <v>288</v>
      </c>
      <c r="B18" s="2"/>
      <c r="C18" s="2"/>
      <c r="D18" s="2"/>
      <c r="E18" s="2"/>
      <c r="F18" s="2"/>
      <c r="G18" s="2"/>
      <c r="H18" s="2"/>
      <c r="I18" s="3"/>
      <c r="J18" s="4"/>
      <c r="K18" s="22" t="s">
        <v>24</v>
      </c>
      <c r="L18" s="20">
        <f t="shared" si="1"/>
        <v>4</v>
      </c>
      <c r="M18" s="23">
        <f t="shared" si="2"/>
        <v>0.4</v>
      </c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 ht="32.25" customHeight="1">
      <c r="A19" s="12">
        <v>1.0</v>
      </c>
      <c r="B19" s="95" t="s">
        <v>87</v>
      </c>
      <c r="C19" s="24" t="s">
        <v>180</v>
      </c>
      <c r="D19" s="15" t="s">
        <v>33</v>
      </c>
      <c r="E19" s="34" t="s">
        <v>25</v>
      </c>
      <c r="F19" s="14"/>
      <c r="G19" s="13"/>
      <c r="H19" s="14"/>
      <c r="I19" s="13"/>
      <c r="J19" s="4"/>
      <c r="K19" s="16" t="s">
        <v>89</v>
      </c>
      <c r="L19" s="13">
        <f t="shared" si="1"/>
        <v>0</v>
      </c>
      <c r="M19" s="17">
        <f t="shared" si="2"/>
        <v>0</v>
      </c>
      <c r="N19" s="18">
        <f t="array" ref="N19">IF(SUMPRODUCT(COUNTIF(E19,'DANH MỤC'!$B$2:$B$17))+SUMPRODUCT(COUNTIF(G19,'DANH MỤC'!$B$2:$B$17))+SUMPRODUCT(COUNTIF(I19,'DANH MỤC'!$B$2:$B$17))&gt;=1,1,0)</f>
        <v>1</v>
      </c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 ht="32.25" customHeight="1">
      <c r="A20" s="19">
        <v>2.0</v>
      </c>
      <c r="B20" s="95" t="s">
        <v>94</v>
      </c>
      <c r="C20" s="24" t="s">
        <v>180</v>
      </c>
      <c r="D20" s="15" t="s">
        <v>33</v>
      </c>
      <c r="E20" s="34" t="s">
        <v>25</v>
      </c>
      <c r="F20" s="14"/>
      <c r="G20" s="20"/>
      <c r="H20" s="14"/>
      <c r="I20" s="20"/>
      <c r="J20" s="4"/>
      <c r="K20" s="4"/>
      <c r="L20" s="4"/>
      <c r="M20" s="4"/>
      <c r="N20" s="18">
        <f t="array" ref="N20">IF(SUMPRODUCT(COUNTIF(E20,'DANH MỤC'!$B$2:$B$17))+SUMPRODUCT(COUNTIF(G20,'DANH MỤC'!$B$2:$B$17))+SUMPRODUCT(COUNTIF(I20,'DANH MỤC'!$B$2:$B$17))&gt;=1,1,0)</f>
        <v>1</v>
      </c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 ht="32.25" customHeight="1">
      <c r="A21" s="12">
        <v>3.0</v>
      </c>
      <c r="B21" s="13" t="s">
        <v>95</v>
      </c>
      <c r="C21" s="24" t="s">
        <v>180</v>
      </c>
      <c r="D21" s="15" t="s">
        <v>33</v>
      </c>
      <c r="E21" s="34" t="s">
        <v>25</v>
      </c>
      <c r="F21" s="14"/>
      <c r="G21" s="13"/>
      <c r="H21" s="14"/>
      <c r="I21" s="13"/>
      <c r="J21" s="4"/>
      <c r="K21" s="49" t="s">
        <v>96</v>
      </c>
      <c r="L21" s="2"/>
      <c r="M21" s="26"/>
      <c r="N21" s="18">
        <f t="array" ref="N21">IF(SUMPRODUCT(COUNTIF(E21,'DANH MỤC'!$B$2:$B$17))+SUMPRODUCT(COUNTIF(G21,'DANH MỤC'!$B$2:$B$17))+SUMPRODUCT(COUNTIF(I21,'DANH MỤC'!$B$2:$B$17))&gt;=1,1,0)</f>
        <v>1</v>
      </c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 ht="32.25" customHeight="1">
      <c r="A22" s="19">
        <v>4.0</v>
      </c>
      <c r="B22" s="95" t="s">
        <v>97</v>
      </c>
      <c r="C22" s="24" t="s">
        <v>180</v>
      </c>
      <c r="D22" s="15" t="s">
        <v>33</v>
      </c>
      <c r="E22" s="34" t="s">
        <v>25</v>
      </c>
      <c r="F22" s="14"/>
      <c r="G22" s="20"/>
      <c r="H22" s="14"/>
      <c r="I22" s="20"/>
      <c r="J22" s="4"/>
      <c r="K22" s="50">
        <f>SUM(L3:L18)</f>
        <v>10</v>
      </c>
      <c r="L22" s="51"/>
      <c r="M22" s="52"/>
      <c r="N22" s="18">
        <f t="array" ref="N22">IF(SUMPRODUCT(COUNTIF(E22,'DANH MỤC'!$B$2:$B$17))+SUMPRODUCT(COUNTIF(G22,'DANH MỤC'!$B$2:$B$17))+SUMPRODUCT(COUNTIF(I22,'DANH MỤC'!$B$2:$B$17))&gt;=1,1,0)</f>
        <v>1</v>
      </c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 ht="32.25" customHeight="1">
      <c r="A23" s="12">
        <v>5.0</v>
      </c>
      <c r="B23" s="13" t="s">
        <v>98</v>
      </c>
      <c r="C23" s="24"/>
      <c r="D23" s="15"/>
      <c r="E23" s="34"/>
      <c r="F23" s="14"/>
      <c r="G23" s="13"/>
      <c r="H23" s="14"/>
      <c r="I23" s="13"/>
      <c r="J23" s="4"/>
      <c r="K23" s="53"/>
      <c r="L23" s="54"/>
      <c r="M23" s="55"/>
      <c r="N23" s="18">
        <f t="array" ref="N23">IF(SUMPRODUCT(COUNTIF(E23,'DANH MỤC'!$B$2:$B$17))+SUMPRODUCT(COUNTIF(G23,'DANH MỤC'!$B$2:$B$17))+SUMPRODUCT(COUNTIF(I23,'DANH MỤC'!$B$2:$B$17))&gt;=1,1,0)</f>
        <v>0</v>
      </c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 ht="32.25" customHeight="1">
      <c r="A24" s="19">
        <v>6.0</v>
      </c>
      <c r="B24" s="20" t="s">
        <v>101</v>
      </c>
      <c r="C24" s="24" t="s">
        <v>180</v>
      </c>
      <c r="D24" s="15" t="s">
        <v>33</v>
      </c>
      <c r="E24" s="34" t="s">
        <v>25</v>
      </c>
      <c r="F24" s="14"/>
      <c r="G24" s="20"/>
      <c r="H24" s="14"/>
      <c r="I24" s="20"/>
      <c r="J24" s="4"/>
      <c r="K24" s="9" t="s">
        <v>102</v>
      </c>
      <c r="L24" s="9" t="s">
        <v>103</v>
      </c>
      <c r="M24" s="56" t="s">
        <v>17</v>
      </c>
      <c r="N24" s="18">
        <f t="array" ref="N24">IF(SUMPRODUCT(COUNTIF(E24,'DANH MỤC'!$B$2:$B$17))+SUMPRODUCT(COUNTIF(G24,'DANH MỤC'!$B$2:$B$17))+SUMPRODUCT(COUNTIF(I24,'DANH MỤC'!$B$2:$B$17))&gt;=1,1,0)</f>
        <v>1</v>
      </c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 ht="32.25" customHeight="1">
      <c r="A25" s="12">
        <v>7.0</v>
      </c>
      <c r="B25" s="13" t="s">
        <v>105</v>
      </c>
      <c r="C25" s="12"/>
      <c r="D25" s="14"/>
      <c r="E25" s="13"/>
      <c r="F25" s="14"/>
      <c r="G25" s="13"/>
      <c r="H25" s="14"/>
      <c r="I25" s="13"/>
      <c r="J25" s="4"/>
      <c r="K25" s="57" t="s">
        <v>26</v>
      </c>
      <c r="L25" s="13">
        <f t="shared" ref="L25:L28" si="3">COUNTIF($E$3:$E$17,K25)+COUNTIF($G$3:$G$17,K25)+COUNTIF($I$3:$I$17,K25)+COUNTIF($E$19:$E$29,K25)+COUNTIF($G$19:$G$29,K25)+COUNTIF($I$19:$I$29,K25)</f>
        <v>0</v>
      </c>
      <c r="M25" s="58">
        <f t="shared" ref="M25:M29" si="4">IF(SUM($L$25:$L$29)=0,0,L25/SUM($L$25:$L$29))</f>
        <v>0</v>
      </c>
      <c r="N25" s="18">
        <f t="array" ref="N25">IF(SUMPRODUCT(COUNTIF(E25,'DANH MỤC'!$B$2:$B$17))+SUMPRODUCT(COUNTIF(G25,'DANH MỤC'!$B$2:$B$17))+SUMPRODUCT(COUNTIF(I25,'DANH MỤC'!$B$2:$B$17))&gt;=1,1,0)</f>
        <v>0</v>
      </c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 ht="32.25" customHeight="1">
      <c r="A26" s="19">
        <v>8.0</v>
      </c>
      <c r="B26" s="20" t="s">
        <v>106</v>
      </c>
      <c r="C26" s="19"/>
      <c r="D26" s="14"/>
      <c r="E26" s="20"/>
      <c r="F26" s="14"/>
      <c r="G26" s="20"/>
      <c r="H26" s="14"/>
      <c r="I26" s="20"/>
      <c r="J26" s="4"/>
      <c r="K26" s="59" t="s">
        <v>34</v>
      </c>
      <c r="L26" s="13">
        <f t="shared" si="3"/>
        <v>0</v>
      </c>
      <c r="M26" s="58">
        <f t="shared" si="4"/>
        <v>0</v>
      </c>
      <c r="N26" s="18">
        <f t="array" ref="N26">IF(SUMPRODUCT(COUNTIF(E26,'DANH MỤC'!$B$2:$B$17))+SUMPRODUCT(COUNTIF(G26,'DANH MỤC'!$B$2:$B$17))+SUMPRODUCT(COUNTIF(I26,'DANH MỤC'!$B$2:$B$17))&gt;=1,1,0)</f>
        <v>0</v>
      </c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 ht="32.25" customHeight="1">
      <c r="A27" s="12">
        <v>9.0</v>
      </c>
      <c r="B27" s="13" t="s">
        <v>107</v>
      </c>
      <c r="C27" s="12"/>
      <c r="D27" s="14"/>
      <c r="E27" s="13"/>
      <c r="F27" s="14"/>
      <c r="G27" s="13"/>
      <c r="H27" s="14"/>
      <c r="I27" s="13"/>
      <c r="J27" s="4"/>
      <c r="K27" s="60" t="s">
        <v>40</v>
      </c>
      <c r="L27" s="13">
        <f t="shared" si="3"/>
        <v>0</v>
      </c>
      <c r="M27" s="58">
        <f t="shared" si="4"/>
        <v>0</v>
      </c>
      <c r="N27" s="18">
        <f t="array" ref="N27">IF(SUMPRODUCT(COUNTIF(E27,'DANH MỤC'!$B$2:$B$17))+SUMPRODUCT(COUNTIF(G27,'DANH MỤC'!$B$2:$B$17))+SUMPRODUCT(COUNTIF(I27,'DANH MỤC'!$B$2:$B$17))&gt;=1,1,0)</f>
        <v>0</v>
      </c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 ht="32.25" customHeight="1">
      <c r="A28" s="19">
        <v>10.0</v>
      </c>
      <c r="B28" s="20" t="s">
        <v>108</v>
      </c>
      <c r="C28" s="19"/>
      <c r="D28" s="14"/>
      <c r="E28" s="20"/>
      <c r="F28" s="14"/>
      <c r="G28" s="20"/>
      <c r="H28" s="14"/>
      <c r="I28" s="20"/>
      <c r="J28" s="4"/>
      <c r="K28" s="61" t="s">
        <v>43</v>
      </c>
      <c r="L28" s="13">
        <f t="shared" si="3"/>
        <v>3</v>
      </c>
      <c r="M28" s="58">
        <f t="shared" si="4"/>
        <v>0.2307692308</v>
      </c>
      <c r="N28" s="18">
        <f t="array" ref="N28">IF(SUMPRODUCT(COUNTIF(E28,'DANH MỤC'!$B$2:$B$17))+SUMPRODUCT(COUNTIF(G28,'DANH MỤC'!$B$2:$B$17))+SUMPRODUCT(COUNTIF(I28,'DANH MỤC'!$B$2:$B$17))&gt;=1,1,0)</f>
        <v>0</v>
      </c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 ht="32.25" customHeight="1">
      <c r="A29" s="12"/>
      <c r="B29" s="13"/>
      <c r="C29" s="12"/>
      <c r="D29" s="10"/>
      <c r="E29" s="13"/>
      <c r="F29" s="10"/>
      <c r="G29" s="13"/>
      <c r="H29" s="10"/>
      <c r="I29" s="13"/>
      <c r="J29" s="4"/>
      <c r="K29" s="62" t="s">
        <v>18</v>
      </c>
      <c r="L29" s="63">
        <f>P2</f>
        <v>10</v>
      </c>
      <c r="M29" s="64">
        <f t="shared" si="4"/>
        <v>0.7692307692</v>
      </c>
      <c r="N29" s="18">
        <f t="array" ref="N29">IF(SUMPRODUCT(COUNTIF(E29,'DANH MỤC'!$B$2:$B$17))+SUMPRODUCT(COUNTIF(G29,'DANH MỤC'!$B$2:$B$17))+SUMPRODUCT(COUNTIF(I29,'DANH MỤC'!$B$2:$B$17))&gt;=1,1,0)</f>
        <v>0</v>
      </c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 ht="32.25" customHeight="1">
      <c r="A30" s="4"/>
      <c r="B30" s="4"/>
      <c r="C30" s="4"/>
      <c r="D30" s="4"/>
      <c r="E30" s="4"/>
      <c r="F30" s="4"/>
      <c r="G30" s="4"/>
      <c r="H30" s="4"/>
      <c r="I30" s="4"/>
      <c r="J30" s="4"/>
      <c r="K30" s="65" t="s">
        <v>110</v>
      </c>
      <c r="L30" s="66">
        <f>MAX(0,COUNTA($B$3:$B$29)-SUM($L$25:$L$29))</f>
        <v>12</v>
      </c>
      <c r="M30" s="67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 ht="32.25" customHeight="1">
      <c r="A31" s="68" t="s">
        <v>111</v>
      </c>
      <c r="B31" s="2"/>
      <c r="C31" s="2"/>
      <c r="D31" s="2"/>
      <c r="E31" s="2"/>
      <c r="F31" s="2"/>
      <c r="G31" s="2"/>
      <c r="H31" s="2"/>
      <c r="I31" s="3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 ht="32.25" customHeight="1">
      <c r="A32" s="9" t="s">
        <v>6</v>
      </c>
      <c r="B32" s="9" t="s">
        <v>7</v>
      </c>
      <c r="C32" s="9" t="s">
        <v>8</v>
      </c>
      <c r="D32" s="9" t="s">
        <v>112</v>
      </c>
      <c r="E32" s="9" t="s">
        <v>15</v>
      </c>
      <c r="F32" s="9" t="s">
        <v>113</v>
      </c>
      <c r="G32" s="69" t="s">
        <v>114</v>
      </c>
      <c r="H32" s="2"/>
      <c r="I32" s="26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 ht="32.25" customHeight="1">
      <c r="A33" s="12">
        <v>1.0</v>
      </c>
      <c r="B33" s="34" t="s">
        <v>44</v>
      </c>
      <c r="C33" s="24" t="s">
        <v>289</v>
      </c>
      <c r="D33" s="82" t="s">
        <v>125</v>
      </c>
      <c r="E33" s="34" t="s">
        <v>25</v>
      </c>
      <c r="F33" s="129">
        <v>5.0</v>
      </c>
      <c r="G33" s="70"/>
      <c r="H33" s="70"/>
      <c r="I33" s="70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 ht="32.25" customHeight="1">
      <c r="A34" s="71">
        <v>2.0</v>
      </c>
      <c r="B34" s="72"/>
      <c r="C34" s="71"/>
      <c r="D34" s="73"/>
      <c r="E34" s="72"/>
      <c r="F34" s="72"/>
      <c r="G34" s="75"/>
      <c r="H34" s="75"/>
      <c r="I34" s="75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 ht="32.25" customHeight="1">
      <c r="A35" s="12">
        <v>3.0</v>
      </c>
      <c r="B35" s="13"/>
      <c r="C35" s="12"/>
      <c r="D35" s="10"/>
      <c r="E35" s="13"/>
      <c r="F35" s="13"/>
      <c r="G35" s="70"/>
      <c r="H35" s="70"/>
      <c r="I35" s="70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 ht="32.25" customHeight="1">
      <c r="A36" s="71">
        <v>4.0</v>
      </c>
      <c r="B36" s="72"/>
      <c r="C36" s="71"/>
      <c r="D36" s="73"/>
      <c r="E36" s="72"/>
      <c r="F36" s="72"/>
      <c r="G36" s="75"/>
      <c r="H36" s="75"/>
      <c r="I36" s="75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 ht="32.25" customHeight="1">
      <c r="A37" s="12">
        <v>5.0</v>
      </c>
      <c r="B37" s="13"/>
      <c r="C37" s="12"/>
      <c r="D37" s="10"/>
      <c r="E37" s="13"/>
      <c r="F37" s="13"/>
      <c r="G37" s="70"/>
      <c r="H37" s="70"/>
      <c r="I37" s="70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 ht="32.25" customHeight="1">
      <c r="A38" s="71">
        <v>6.0</v>
      </c>
      <c r="B38" s="72"/>
      <c r="C38" s="71"/>
      <c r="D38" s="73"/>
      <c r="E38" s="72"/>
      <c r="F38" s="72"/>
      <c r="G38" s="75"/>
      <c r="H38" s="75"/>
      <c r="I38" s="75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 ht="32.25" customHeight="1">
      <c r="A39" s="12">
        <v>7.0</v>
      </c>
      <c r="B39" s="13"/>
      <c r="C39" s="12"/>
      <c r="D39" s="10"/>
      <c r="E39" s="13"/>
      <c r="F39" s="13"/>
      <c r="G39" s="70"/>
      <c r="H39" s="70"/>
      <c r="I39" s="70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 ht="32.25" customHeight="1">
      <c r="A40" s="71">
        <v>8.0</v>
      </c>
      <c r="B40" s="72"/>
      <c r="C40" s="71"/>
      <c r="D40" s="73"/>
      <c r="E40" s="72"/>
      <c r="F40" s="72"/>
      <c r="G40" s="75"/>
      <c r="H40" s="75"/>
      <c r="I40" s="75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 ht="32.25" customHeight="1">
      <c r="A41" s="76" t="s">
        <v>116</v>
      </c>
      <c r="B41" s="2"/>
      <c r="C41" s="2"/>
      <c r="D41" s="2"/>
      <c r="E41" s="3"/>
      <c r="F41" s="77">
        <f>SUM(F33:F40)</f>
        <v>5</v>
      </c>
      <c r="G41" s="78"/>
      <c r="H41" s="78"/>
      <c r="I41" s="78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 ht="32.25" customHeight="1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 ht="32.25" customHeight="1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 ht="32.25" customHeight="1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 ht="32.25" customHeight="1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 ht="32.25" customHeight="1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 ht="32.25" customHeight="1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 ht="32.25" customHeight="1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 ht="32.25" customHeight="1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 ht="32.25" customHeight="1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 ht="32.25" customHeight="1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 ht="32.25" customHeight="1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 ht="32.25" customHeight="1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 ht="32.25" customHeight="1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 ht="32.25" customHeight="1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 ht="32.25" customHeight="1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 ht="32.25" customHeight="1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 ht="32.25" customHeight="1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 ht="32.25" customHeight="1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 ht="32.25" customHeight="1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 ht="32.25" customHeight="1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 ht="32.25" customHeight="1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 ht="32.25" customHeight="1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 ht="32.25" customHeight="1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 ht="32.25" customHeight="1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 ht="32.25" customHeight="1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 ht="32.25" customHeight="1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 ht="32.25" customHeight="1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 ht="32.25" customHeight="1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 ht="32.25" customHeight="1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 ht="32.25" customHeight="1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 ht="32.25" customHeight="1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 ht="32.25" customHeight="1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 ht="32.25" customHeight="1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 ht="32.25" customHeight="1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 ht="32.25" customHeight="1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 ht="32.25" customHeight="1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 ht="32.25" customHeight="1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 ht="32.25" customHeight="1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 ht="32.25" customHeight="1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 ht="32.25" customHeight="1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 ht="32.25" customHeight="1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 ht="32.25" customHeight="1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 ht="32.25" customHeight="1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 ht="32.25" customHeight="1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 ht="32.25" customHeight="1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 ht="32.25" customHeight="1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 ht="32.25" customHeight="1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 ht="32.25" customHeight="1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 ht="32.25" customHeight="1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 ht="32.25" customHeight="1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 ht="32.25" customHeight="1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 ht="32.25" customHeight="1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 ht="32.25" customHeight="1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 ht="32.25" customHeight="1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 ht="32.25" customHeight="1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 ht="32.25" customHeight="1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 ht="32.25" customHeight="1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 ht="32.25" customHeight="1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 ht="32.25" customHeight="1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 ht="32.25" customHeight="1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 ht="32.25" customHeight="1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 ht="32.25" customHeight="1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 ht="32.25" customHeight="1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 ht="32.25" customHeight="1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 ht="32.25" customHeight="1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 ht="32.25" customHeight="1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 ht="32.25" customHeight="1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 ht="32.25" customHeight="1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 ht="32.25" customHeight="1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 ht="32.25" customHeight="1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 ht="32.25" customHeight="1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 ht="32.25" customHeight="1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 ht="32.25" customHeight="1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 ht="32.25" customHeight="1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 ht="32.25" customHeight="1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 ht="32.25" customHeight="1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 ht="32.25" customHeight="1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 ht="32.25" customHeight="1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 ht="32.25" customHeight="1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 ht="32.25" customHeight="1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 ht="32.25" customHeight="1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 ht="32.25" customHeight="1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 ht="32.25" customHeight="1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 ht="32.25" customHeight="1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 ht="32.25" customHeight="1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 ht="32.25" customHeight="1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 ht="32.25" customHeight="1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 ht="32.25" customHeight="1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 ht="32.25" customHeight="1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 ht="32.25" customHeight="1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 ht="32.25" customHeight="1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 ht="32.25" customHeight="1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 ht="32.25" customHeight="1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 ht="32.25" customHeight="1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 ht="32.25" customHeight="1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 ht="32.25" customHeight="1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 ht="32.25" customHeight="1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 ht="32.25" customHeight="1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 ht="32.25" customHeight="1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 ht="32.25" customHeight="1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 ht="32.25" customHeight="1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 ht="32.25" customHeight="1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 ht="32.25" customHeight="1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 ht="32.25" customHeight="1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 ht="32.25" customHeight="1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 ht="32.25" customHeight="1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 ht="32.25" customHeight="1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 ht="32.25" customHeight="1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 ht="32.25" customHeight="1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 ht="32.25" customHeight="1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 ht="32.25" customHeight="1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 ht="32.25" customHeight="1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 ht="32.25" customHeight="1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 ht="32.25" customHeight="1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 ht="32.25" customHeight="1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 ht="32.25" customHeight="1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 ht="32.25" customHeight="1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 ht="32.25" customHeight="1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 ht="32.25" customHeight="1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 ht="32.25" customHeight="1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 ht="32.25" customHeight="1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 ht="32.25" customHeight="1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 ht="32.25" customHeight="1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 ht="32.25" customHeight="1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 ht="32.25" customHeight="1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 ht="32.25" customHeight="1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 ht="32.25" customHeight="1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 ht="32.25" customHeight="1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 ht="32.25" customHeight="1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 ht="32.25" customHeight="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 ht="32.25" customHeight="1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 ht="32.25" customHeight="1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 ht="32.25" customHeight="1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 ht="32.25" customHeight="1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 ht="32.25" customHeight="1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 ht="32.25" customHeight="1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 ht="32.25" customHeight="1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 ht="32.25" customHeight="1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 ht="32.25" customHeight="1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 ht="32.25" customHeight="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 ht="32.25" customHeight="1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 ht="32.25" customHeight="1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 ht="32.25" customHeight="1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 ht="32.25" customHeight="1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 ht="32.25" customHeight="1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 ht="32.25" customHeight="1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 ht="32.25" customHeight="1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 ht="32.25" customHeight="1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 ht="32.25" customHeight="1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 ht="32.25" customHeight="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 ht="32.25" customHeight="1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 ht="32.25" customHeight="1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 ht="32.25" customHeight="1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 ht="32.25" customHeight="1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 ht="32.25" customHeight="1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 ht="32.25" customHeight="1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 ht="32.25" customHeight="1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 ht="32.25" customHeight="1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 ht="32.25" customHeight="1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 ht="32.25" customHeight="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 ht="32.25" customHeight="1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 ht="32.25" customHeight="1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 ht="32.25" customHeight="1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 ht="32.25" customHeight="1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 ht="32.25" customHeight="1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 ht="32.25" customHeight="1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 ht="32.25" customHeight="1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 ht="32.25" customHeight="1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 ht="32.25" customHeight="1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 ht="32.25" customHeight="1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 ht="32.25" customHeight="1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 ht="32.25" customHeight="1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 ht="32.25" customHeight="1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 ht="32.25" customHeight="1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 ht="32.25" customHeight="1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 ht="32.25" customHeight="1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 ht="32.25" customHeight="1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 ht="32.25" customHeight="1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 ht="32.25" customHeight="1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 ht="32.25" customHeight="1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 ht="32.25" customHeight="1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 ht="32.25" customHeight="1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 ht="32.25" customHeight="1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 ht="32.25" customHeight="1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 ht="32.25" customHeight="1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 ht="32.25" customHeight="1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 ht="32.25" customHeight="1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 ht="32.25" customHeight="1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 ht="32.25" customHeight="1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 ht="32.25" customHeight="1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 ht="32.25" customHeight="1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 ht="32.25" customHeight="1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 ht="32.25" customHeight="1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 ht="32.25" customHeight="1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 ht="32.25" customHeight="1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 ht="32.25" customHeight="1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 ht="32.25" customHeight="1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 ht="32.25" customHeight="1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 ht="32.25" customHeight="1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 ht="32.25" customHeight="1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 ht="32.25" customHeight="1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 ht="32.25" customHeight="1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 ht="32.25" customHeight="1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 ht="32.25" customHeight="1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 ht="32.25" customHeight="1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r="247" ht="32.25" customHeight="1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r="248" ht="32.25" customHeight="1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</row>
    <row r="249" ht="32.25" customHeight="1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 ht="32.25" customHeight="1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</row>
    <row r="251" ht="32.25" customHeight="1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</row>
    <row r="252" ht="32.25" customHeight="1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 ht="32.25" customHeight="1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</row>
    <row r="254" ht="32.25" customHeight="1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</row>
    <row r="255" ht="32.25" customHeight="1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</row>
    <row r="256" ht="32.25" customHeight="1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</row>
    <row r="257" ht="32.25" customHeight="1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</row>
    <row r="258" ht="32.25" customHeight="1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</row>
    <row r="259" ht="32.25" customHeight="1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</row>
    <row r="260" ht="32.25" customHeight="1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</row>
    <row r="261" ht="32.25" customHeight="1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</row>
    <row r="262" ht="32.25" customHeight="1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</row>
    <row r="263" ht="32.25" customHeight="1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</row>
    <row r="264" ht="32.25" customHeight="1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</row>
    <row r="265" ht="32.25" customHeight="1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</row>
    <row r="266" ht="32.25" customHeight="1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</row>
    <row r="267" ht="32.25" customHeight="1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</row>
    <row r="268" ht="32.25" customHeight="1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</row>
    <row r="269" ht="32.25" customHeight="1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</row>
    <row r="270" ht="32.25" customHeight="1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</row>
    <row r="271" ht="32.25" customHeight="1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</row>
    <row r="272" ht="32.25" customHeight="1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</row>
    <row r="273" ht="32.25" customHeight="1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</row>
    <row r="274" ht="32.25" customHeight="1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</row>
    <row r="275" ht="32.25" customHeight="1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</row>
    <row r="276" ht="32.25" customHeight="1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</row>
    <row r="277" ht="32.25" customHeight="1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</row>
    <row r="278" ht="32.25" customHeight="1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</row>
    <row r="279" ht="32.25" customHeight="1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</row>
    <row r="280" ht="32.25" customHeight="1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</row>
    <row r="281" ht="32.25" customHeight="1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</row>
    <row r="282" ht="32.25" customHeight="1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</row>
    <row r="283" ht="32.25" customHeight="1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</row>
    <row r="284" ht="32.25" customHeight="1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</row>
    <row r="285" ht="32.25" customHeight="1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</row>
    <row r="286" ht="32.25" customHeight="1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</row>
    <row r="287" ht="32.25" customHeight="1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</row>
    <row r="288" ht="32.25" customHeight="1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</row>
    <row r="289" ht="32.25" customHeight="1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</row>
    <row r="290" ht="32.25" customHeight="1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</row>
    <row r="291" ht="32.25" customHeight="1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</row>
    <row r="292" ht="32.25" customHeight="1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</row>
    <row r="293" ht="32.25" customHeight="1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</row>
    <row r="294" ht="32.25" customHeight="1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</row>
    <row r="295" ht="32.25" customHeight="1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</row>
    <row r="296" ht="32.25" customHeight="1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</row>
    <row r="297" ht="32.25" customHeight="1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</row>
    <row r="298" ht="32.25" customHeight="1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</row>
    <row r="299" ht="32.25" customHeight="1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</row>
    <row r="300" ht="32.25" customHeight="1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</row>
    <row r="301" ht="32.25" customHeight="1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</row>
    <row r="302" ht="32.25" customHeight="1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</row>
    <row r="303" ht="32.25" customHeight="1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</row>
    <row r="304" ht="32.25" customHeight="1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</row>
    <row r="305" ht="32.25" customHeight="1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</row>
    <row r="306" ht="32.25" customHeight="1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</row>
    <row r="307" ht="32.25" customHeight="1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</row>
    <row r="308" ht="32.25" customHeight="1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</row>
    <row r="309" ht="32.25" customHeight="1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</row>
    <row r="310" ht="32.25" customHeight="1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</row>
    <row r="311" ht="32.25" customHeight="1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</row>
    <row r="312" ht="32.25" customHeight="1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</row>
    <row r="313" ht="32.25" customHeight="1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</row>
    <row r="314" ht="32.25" customHeight="1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</row>
    <row r="315" ht="32.25" customHeight="1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</row>
    <row r="316" ht="32.25" customHeight="1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</row>
    <row r="317" ht="32.25" customHeight="1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</row>
    <row r="318" ht="32.25" customHeight="1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</row>
    <row r="319" ht="32.25" customHeight="1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</row>
    <row r="320" ht="32.25" customHeight="1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</row>
    <row r="321" ht="32.25" customHeight="1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</row>
    <row r="322" ht="32.25" customHeight="1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</row>
    <row r="323" ht="32.25" customHeight="1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</row>
    <row r="324" ht="32.25" customHeight="1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</row>
    <row r="325" ht="32.25" customHeight="1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</row>
    <row r="326" ht="32.25" customHeight="1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</row>
    <row r="327" ht="32.25" customHeight="1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</row>
    <row r="328" ht="32.25" customHeight="1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</row>
    <row r="329" ht="32.25" customHeight="1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</row>
    <row r="330" ht="32.25" customHeight="1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</row>
    <row r="331" ht="32.25" customHeight="1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</row>
    <row r="332" ht="32.25" customHeight="1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</row>
    <row r="333" ht="32.25" customHeight="1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</row>
    <row r="334" ht="32.25" customHeight="1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</row>
    <row r="335" ht="32.25" customHeight="1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</row>
    <row r="336" ht="32.25" customHeight="1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</row>
    <row r="337" ht="32.25" customHeight="1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</row>
    <row r="338" ht="32.25" customHeight="1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</row>
    <row r="339" ht="32.25" customHeight="1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</row>
    <row r="340" ht="32.25" customHeight="1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</row>
    <row r="341" ht="32.25" customHeight="1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</row>
    <row r="342" ht="32.25" customHeight="1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</row>
    <row r="343" ht="32.25" customHeight="1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</row>
    <row r="344" ht="32.25" customHeight="1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</row>
    <row r="345" ht="32.25" customHeight="1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</row>
    <row r="346" ht="32.25" customHeight="1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</row>
    <row r="347" ht="32.25" customHeight="1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</row>
    <row r="348" ht="32.25" customHeight="1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</row>
    <row r="349" ht="32.25" customHeight="1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</row>
    <row r="350" ht="32.25" customHeight="1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</row>
    <row r="351" ht="32.25" customHeight="1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</row>
    <row r="352" ht="32.25" customHeight="1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</row>
    <row r="353" ht="32.25" customHeight="1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</row>
    <row r="354" ht="32.25" customHeight="1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</row>
    <row r="355" ht="32.25" customHeight="1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</row>
    <row r="356" ht="32.25" customHeight="1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</row>
    <row r="357" ht="32.25" customHeight="1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</row>
    <row r="358" ht="32.25" customHeight="1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</row>
    <row r="359" ht="32.25" customHeight="1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</row>
    <row r="360" ht="32.25" customHeight="1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</row>
    <row r="361" ht="32.25" customHeight="1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</row>
    <row r="362" ht="32.25" customHeight="1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</row>
    <row r="363" ht="32.25" customHeight="1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</row>
    <row r="364" ht="32.25" customHeight="1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</row>
    <row r="365" ht="32.25" customHeight="1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</row>
    <row r="366" ht="32.25" customHeight="1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</row>
    <row r="367" ht="32.25" customHeight="1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</row>
    <row r="368" ht="32.25" customHeight="1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</row>
    <row r="369" ht="32.25" customHeight="1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</row>
    <row r="370" ht="32.25" customHeight="1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</row>
    <row r="371" ht="32.25" customHeight="1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</row>
    <row r="372" ht="32.25" customHeight="1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</row>
    <row r="373" ht="32.25" customHeight="1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</row>
    <row r="374" ht="32.25" customHeight="1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</row>
    <row r="375" ht="32.25" customHeight="1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</row>
    <row r="376" ht="32.25" customHeight="1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</row>
    <row r="377" ht="32.25" customHeight="1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</row>
    <row r="378" ht="32.25" customHeight="1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</row>
    <row r="379" ht="32.25" customHeight="1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</row>
    <row r="380" ht="32.25" customHeight="1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</row>
    <row r="381" ht="32.25" customHeight="1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</row>
    <row r="382" ht="32.25" customHeight="1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</row>
    <row r="383" ht="32.25" customHeight="1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</row>
    <row r="384" ht="32.25" customHeight="1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</row>
    <row r="385" ht="32.25" customHeight="1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</row>
    <row r="386" ht="32.25" customHeight="1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</row>
    <row r="387" ht="32.25" customHeight="1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</row>
    <row r="388" ht="32.25" customHeight="1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</row>
    <row r="389" ht="32.25" customHeight="1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</row>
    <row r="390" ht="32.25" customHeight="1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</row>
    <row r="391" ht="32.25" customHeight="1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</row>
    <row r="392" ht="32.25" customHeight="1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</row>
    <row r="393" ht="32.25" customHeight="1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</row>
    <row r="394" ht="32.25" customHeight="1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</row>
    <row r="395" ht="32.25" customHeight="1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</row>
    <row r="396" ht="32.25" customHeight="1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</row>
    <row r="397" ht="32.25" customHeight="1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</row>
    <row r="398" ht="32.25" customHeight="1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</row>
    <row r="399" ht="32.25" customHeight="1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</row>
    <row r="400" ht="32.25" customHeight="1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</row>
    <row r="401" ht="32.25" customHeight="1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</row>
    <row r="402" ht="32.25" customHeight="1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</row>
    <row r="403" ht="32.25" customHeight="1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</row>
    <row r="404" ht="32.25" customHeight="1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</row>
    <row r="405" ht="32.25" customHeight="1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</row>
    <row r="406" ht="32.25" customHeight="1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</row>
    <row r="407" ht="32.25" customHeight="1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</row>
    <row r="408" ht="32.25" customHeight="1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</row>
    <row r="409" ht="32.25" customHeight="1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</row>
    <row r="410" ht="32.25" customHeight="1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</row>
    <row r="411" ht="32.25" customHeight="1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</row>
    <row r="412" ht="32.25" customHeight="1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</row>
    <row r="413" ht="32.25" customHeight="1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</row>
    <row r="414" ht="32.25" customHeight="1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</row>
    <row r="415" ht="32.25" customHeight="1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</row>
    <row r="416" ht="32.25" customHeight="1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</row>
    <row r="417" ht="32.25" customHeight="1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</row>
    <row r="418" ht="32.25" customHeight="1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</row>
    <row r="419" ht="32.25" customHeight="1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</row>
    <row r="420" ht="32.25" customHeight="1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</row>
    <row r="421" ht="32.25" customHeight="1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</row>
    <row r="422" ht="32.25" customHeight="1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</row>
    <row r="423" ht="32.25" customHeight="1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</row>
    <row r="424" ht="32.25" customHeight="1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</row>
    <row r="425" ht="32.25" customHeight="1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</row>
    <row r="426" ht="32.25" customHeight="1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</row>
    <row r="427" ht="32.25" customHeight="1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</row>
    <row r="428" ht="32.25" customHeight="1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</row>
    <row r="429" ht="32.25" customHeight="1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</row>
    <row r="430" ht="32.25" customHeight="1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</row>
    <row r="431" ht="32.25" customHeight="1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</row>
    <row r="432" ht="32.25" customHeight="1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</row>
    <row r="433" ht="32.25" customHeight="1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</row>
    <row r="434" ht="32.25" customHeight="1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</row>
    <row r="435" ht="32.25" customHeight="1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</row>
    <row r="436" ht="32.25" customHeight="1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</row>
    <row r="437" ht="32.25" customHeight="1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</row>
    <row r="438" ht="32.25" customHeight="1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</row>
    <row r="439" ht="32.25" customHeight="1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</row>
    <row r="440" ht="32.25" customHeight="1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</row>
    <row r="441" ht="32.25" customHeight="1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</row>
    <row r="442" ht="32.25" customHeight="1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</row>
    <row r="443" ht="32.25" customHeight="1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</row>
    <row r="444" ht="32.25" customHeight="1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</row>
    <row r="445" ht="32.25" customHeight="1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</row>
    <row r="446" ht="32.25" customHeight="1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</row>
    <row r="447" ht="32.25" customHeight="1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</row>
    <row r="448" ht="32.25" customHeight="1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</row>
    <row r="449" ht="32.25" customHeight="1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</row>
    <row r="450" ht="32.25" customHeight="1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</row>
    <row r="451" ht="32.25" customHeight="1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</row>
    <row r="452" ht="32.25" customHeight="1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</row>
    <row r="453" ht="32.25" customHeight="1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</row>
    <row r="454" ht="32.25" customHeight="1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</row>
    <row r="455" ht="32.25" customHeight="1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</row>
    <row r="456" ht="32.25" customHeight="1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</row>
    <row r="457" ht="32.25" customHeight="1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</row>
    <row r="458" ht="32.25" customHeight="1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</row>
    <row r="459" ht="32.25" customHeight="1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</row>
    <row r="460" ht="32.25" customHeight="1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</row>
    <row r="461" ht="32.25" customHeight="1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</row>
    <row r="462" ht="32.25" customHeight="1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</row>
    <row r="463" ht="32.25" customHeight="1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</row>
    <row r="464" ht="32.25" customHeight="1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</row>
    <row r="465" ht="32.25" customHeight="1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</row>
    <row r="466" ht="32.25" customHeight="1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</row>
    <row r="467" ht="32.25" customHeight="1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</row>
    <row r="468" ht="32.25" customHeight="1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</row>
    <row r="469" ht="32.25" customHeight="1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</row>
    <row r="470" ht="32.25" customHeight="1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</row>
    <row r="471" ht="32.25" customHeight="1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</row>
    <row r="472" ht="32.25" customHeight="1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</row>
    <row r="473" ht="32.25" customHeight="1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</row>
    <row r="474" ht="32.25" customHeight="1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</row>
    <row r="475" ht="32.25" customHeight="1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</row>
    <row r="476" ht="32.25" customHeight="1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</row>
    <row r="477" ht="32.25" customHeight="1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</row>
    <row r="478" ht="32.25" customHeight="1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</row>
    <row r="479" ht="32.25" customHeight="1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</row>
    <row r="480" ht="32.25" customHeight="1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</row>
    <row r="481" ht="32.25" customHeight="1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</row>
    <row r="482" ht="32.25" customHeight="1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</row>
    <row r="483" ht="32.25" customHeight="1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</row>
    <row r="484" ht="32.25" customHeight="1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</row>
    <row r="485" ht="32.25" customHeight="1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</row>
    <row r="486" ht="32.25" customHeight="1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</row>
    <row r="487" ht="32.25" customHeight="1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</row>
    <row r="488" ht="32.25" customHeight="1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</row>
    <row r="489" ht="32.25" customHeight="1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</row>
    <row r="490" ht="32.25" customHeight="1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</row>
    <row r="491" ht="32.25" customHeight="1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</row>
    <row r="492" ht="32.25" customHeight="1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</row>
    <row r="493" ht="32.25" customHeight="1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</row>
    <row r="494" ht="32.25" customHeight="1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</row>
    <row r="495" ht="32.25" customHeight="1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</row>
    <row r="496" ht="32.25" customHeight="1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</row>
    <row r="497" ht="32.25" customHeight="1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</row>
    <row r="498" ht="32.25" customHeight="1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</row>
    <row r="499" ht="32.25" customHeight="1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</row>
    <row r="500" ht="32.25" customHeight="1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</row>
    <row r="501" ht="32.25" customHeight="1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</row>
    <row r="502" ht="32.25" customHeight="1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</row>
    <row r="503" ht="32.25" customHeight="1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</row>
    <row r="504" ht="32.25" customHeight="1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</row>
    <row r="505" ht="32.25" customHeight="1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</row>
    <row r="506" ht="32.25" customHeight="1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</row>
    <row r="507" ht="32.25" customHeight="1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</row>
    <row r="508" ht="32.25" customHeight="1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</row>
    <row r="509" ht="32.25" customHeight="1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</row>
    <row r="510" ht="32.25" customHeight="1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</row>
    <row r="511" ht="32.25" customHeight="1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</row>
    <row r="512" ht="32.25" customHeight="1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</row>
    <row r="513" ht="32.25" customHeight="1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</row>
    <row r="514" ht="32.25" customHeight="1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</row>
    <row r="515" ht="32.25" customHeight="1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</row>
    <row r="516" ht="32.25" customHeight="1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</row>
    <row r="517" ht="32.25" customHeight="1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</row>
    <row r="518" ht="32.25" customHeight="1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</row>
    <row r="519" ht="32.25" customHeight="1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</row>
    <row r="520" ht="32.25" customHeight="1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</row>
    <row r="521" ht="32.25" customHeight="1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</row>
    <row r="522" ht="32.25" customHeight="1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</row>
    <row r="523" ht="32.25" customHeight="1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</row>
    <row r="524" ht="32.25" customHeight="1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</row>
    <row r="525" ht="32.25" customHeight="1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</row>
    <row r="526" ht="32.25" customHeight="1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</row>
    <row r="527" ht="32.25" customHeight="1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</row>
    <row r="528" ht="32.25" customHeight="1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</row>
    <row r="529" ht="32.25" customHeight="1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</row>
    <row r="530" ht="32.25" customHeight="1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</row>
    <row r="531" ht="32.25" customHeight="1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</row>
    <row r="532" ht="32.25" customHeight="1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</row>
    <row r="533" ht="32.25" customHeight="1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</row>
    <row r="534" ht="32.25" customHeight="1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</row>
    <row r="535" ht="32.25" customHeight="1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</row>
    <row r="536" ht="32.25" customHeight="1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</row>
    <row r="537" ht="32.25" customHeight="1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</row>
    <row r="538" ht="32.25" customHeight="1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</row>
    <row r="539" ht="32.25" customHeight="1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</row>
    <row r="540" ht="32.25" customHeight="1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</row>
    <row r="541" ht="32.25" customHeight="1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</row>
    <row r="542" ht="32.25" customHeight="1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</row>
    <row r="543" ht="32.25" customHeight="1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</row>
    <row r="544" ht="32.25" customHeight="1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</row>
    <row r="545" ht="32.25" customHeight="1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</row>
    <row r="546" ht="32.25" customHeight="1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</row>
    <row r="547" ht="32.25" customHeight="1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</row>
    <row r="548" ht="32.25" customHeight="1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</row>
    <row r="549" ht="32.25" customHeight="1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</row>
    <row r="550" ht="32.25" customHeight="1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</row>
    <row r="551" ht="32.25" customHeight="1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</row>
    <row r="552" ht="32.25" customHeight="1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</row>
    <row r="553" ht="32.25" customHeight="1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</row>
    <row r="554" ht="32.25" customHeight="1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</row>
    <row r="555" ht="32.25" customHeight="1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</row>
    <row r="556" ht="32.25" customHeight="1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</row>
    <row r="557" ht="32.25" customHeight="1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</row>
    <row r="558" ht="32.25" customHeight="1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</row>
    <row r="559" ht="32.25" customHeight="1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</row>
    <row r="560" ht="32.25" customHeight="1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</row>
    <row r="561" ht="32.25" customHeight="1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</row>
    <row r="562" ht="32.25" customHeight="1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</row>
    <row r="563" ht="32.25" customHeight="1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</row>
    <row r="564" ht="32.25" customHeight="1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</row>
    <row r="565" ht="32.25" customHeight="1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</row>
    <row r="566" ht="32.25" customHeight="1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</row>
    <row r="567" ht="32.25" customHeight="1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</row>
    <row r="568" ht="32.25" customHeight="1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</row>
    <row r="569" ht="32.25" customHeight="1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</row>
    <row r="570" ht="32.25" customHeight="1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</row>
    <row r="571" ht="32.25" customHeight="1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</row>
    <row r="572" ht="32.25" customHeight="1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</row>
    <row r="573" ht="32.25" customHeight="1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</row>
    <row r="574" ht="32.25" customHeight="1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</row>
    <row r="575" ht="32.25" customHeight="1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</row>
    <row r="576" ht="32.25" customHeight="1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</row>
    <row r="577" ht="32.25" customHeight="1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</row>
    <row r="578" ht="32.25" customHeight="1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</row>
    <row r="579" ht="32.25" customHeight="1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</row>
    <row r="580" ht="32.25" customHeight="1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</row>
    <row r="581" ht="32.25" customHeight="1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</row>
    <row r="582" ht="32.25" customHeight="1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</row>
    <row r="583" ht="32.25" customHeight="1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</row>
    <row r="584" ht="32.25" customHeight="1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</row>
    <row r="585" ht="32.25" customHeight="1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</row>
    <row r="586" ht="32.25" customHeight="1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</row>
    <row r="587" ht="32.25" customHeight="1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</row>
    <row r="588" ht="32.25" customHeight="1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</row>
    <row r="589" ht="32.25" customHeight="1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</row>
    <row r="590" ht="32.25" customHeight="1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</row>
    <row r="591" ht="32.25" customHeight="1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</row>
    <row r="592" ht="32.25" customHeight="1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</row>
    <row r="593" ht="32.25" customHeight="1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</row>
    <row r="594" ht="32.25" customHeight="1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</row>
    <row r="595" ht="32.25" customHeight="1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</row>
    <row r="596" ht="32.25" customHeight="1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</row>
    <row r="597" ht="32.25" customHeight="1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</row>
    <row r="598" ht="32.25" customHeight="1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</row>
    <row r="599" ht="32.25" customHeight="1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</row>
    <row r="600" ht="32.25" customHeight="1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</row>
    <row r="601" ht="32.25" customHeight="1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</row>
    <row r="602" ht="32.25" customHeight="1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</row>
    <row r="603" ht="32.25" customHeight="1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</row>
    <row r="604" ht="32.25" customHeight="1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</row>
    <row r="605" ht="32.25" customHeight="1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</row>
    <row r="606" ht="32.25" customHeight="1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</row>
    <row r="607" ht="32.25" customHeight="1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</row>
    <row r="608" ht="32.25" customHeight="1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</row>
    <row r="609" ht="32.25" customHeight="1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</row>
    <row r="610" ht="32.25" customHeight="1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</row>
    <row r="611" ht="32.25" customHeight="1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</row>
    <row r="612" ht="32.25" customHeight="1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</row>
    <row r="613" ht="32.25" customHeight="1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</row>
    <row r="614" ht="32.25" customHeight="1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</row>
    <row r="615" ht="32.25" customHeight="1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</row>
    <row r="616" ht="32.25" customHeight="1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</row>
    <row r="617" ht="32.25" customHeight="1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</row>
    <row r="618" ht="32.25" customHeight="1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</row>
    <row r="619" ht="32.25" customHeight="1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</row>
    <row r="620" ht="32.25" customHeight="1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</row>
    <row r="621" ht="32.25" customHeight="1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</row>
    <row r="622" ht="32.25" customHeight="1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</row>
    <row r="623" ht="32.25" customHeight="1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</row>
    <row r="624" ht="32.25" customHeight="1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</row>
    <row r="625" ht="32.25" customHeight="1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</row>
    <row r="626" ht="32.25" customHeight="1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</row>
    <row r="627" ht="32.25" customHeight="1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</row>
    <row r="628" ht="32.25" customHeight="1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</row>
    <row r="629" ht="32.25" customHeight="1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</row>
    <row r="630" ht="32.25" customHeight="1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</row>
    <row r="631" ht="32.25" customHeight="1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</row>
    <row r="632" ht="32.25" customHeight="1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</row>
    <row r="633" ht="32.25" customHeight="1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</row>
    <row r="634" ht="32.25" customHeight="1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</row>
    <row r="635" ht="32.25" customHeight="1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</row>
    <row r="636" ht="32.25" customHeight="1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</row>
    <row r="637" ht="32.25" customHeight="1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</row>
    <row r="638" ht="32.25" customHeight="1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</row>
    <row r="639" ht="32.25" customHeight="1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</row>
    <row r="640" ht="32.25" customHeight="1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</row>
    <row r="641" ht="32.25" customHeight="1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</row>
    <row r="642" ht="32.25" customHeight="1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</row>
    <row r="643" ht="32.25" customHeight="1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</row>
    <row r="644" ht="32.25" customHeight="1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</row>
    <row r="645" ht="32.25" customHeight="1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</row>
    <row r="646" ht="32.25" customHeight="1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</row>
    <row r="647" ht="32.25" customHeight="1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</row>
    <row r="648" ht="32.25" customHeight="1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</row>
    <row r="649" ht="32.25" customHeight="1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</row>
    <row r="650" ht="32.25" customHeight="1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</row>
    <row r="651" ht="32.25" customHeight="1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</row>
    <row r="652" ht="32.25" customHeight="1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</row>
    <row r="653" ht="32.25" customHeight="1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</row>
    <row r="654" ht="32.25" customHeight="1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</row>
    <row r="655" ht="32.25" customHeight="1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</row>
    <row r="656" ht="32.25" customHeight="1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</row>
    <row r="657" ht="32.25" customHeight="1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</row>
    <row r="658" ht="32.25" customHeight="1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</row>
    <row r="659" ht="32.25" customHeight="1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</row>
    <row r="660" ht="32.25" customHeight="1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</row>
    <row r="661" ht="32.25" customHeight="1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</row>
    <row r="662" ht="32.25" customHeight="1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</row>
    <row r="663" ht="32.25" customHeight="1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</row>
    <row r="664" ht="32.25" customHeight="1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</row>
    <row r="665" ht="32.25" customHeight="1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</row>
    <row r="666" ht="32.25" customHeight="1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</row>
    <row r="667" ht="32.25" customHeight="1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</row>
    <row r="668" ht="32.25" customHeight="1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</row>
    <row r="669" ht="32.25" customHeight="1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</row>
    <row r="670" ht="32.25" customHeight="1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</row>
    <row r="671" ht="32.25" customHeight="1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</row>
    <row r="672" ht="32.25" customHeight="1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</row>
    <row r="673" ht="32.25" customHeight="1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</row>
    <row r="674" ht="32.25" customHeight="1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</row>
    <row r="675" ht="32.25" customHeight="1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</row>
    <row r="676" ht="32.25" customHeight="1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</row>
    <row r="677" ht="32.25" customHeight="1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</row>
    <row r="678" ht="32.25" customHeight="1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</row>
    <row r="679" ht="32.25" customHeight="1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</row>
    <row r="680" ht="32.25" customHeight="1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</row>
    <row r="681" ht="32.25" customHeight="1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</row>
    <row r="682" ht="32.25" customHeight="1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</row>
    <row r="683" ht="32.25" customHeight="1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</row>
    <row r="684" ht="32.25" customHeight="1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</row>
    <row r="685" ht="32.25" customHeight="1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</row>
    <row r="686" ht="32.25" customHeight="1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</row>
    <row r="687" ht="32.25" customHeight="1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</row>
    <row r="688" ht="32.25" customHeight="1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</row>
    <row r="689" ht="32.25" customHeight="1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</row>
    <row r="690" ht="32.25" customHeight="1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</row>
    <row r="691" ht="32.25" customHeight="1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</row>
    <row r="692" ht="32.25" customHeight="1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</row>
    <row r="693" ht="32.25" customHeight="1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</row>
    <row r="694" ht="32.25" customHeight="1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</row>
    <row r="695" ht="32.25" customHeight="1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</row>
    <row r="696" ht="32.25" customHeight="1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</row>
    <row r="697" ht="32.25" customHeight="1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</row>
    <row r="698" ht="32.25" customHeight="1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</row>
    <row r="699" ht="32.25" customHeight="1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</row>
    <row r="700" ht="32.25" customHeight="1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</row>
    <row r="701" ht="32.25" customHeight="1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</row>
    <row r="702" ht="32.25" customHeight="1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</row>
    <row r="703" ht="32.25" customHeight="1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</row>
    <row r="704" ht="32.25" customHeight="1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</row>
    <row r="705" ht="32.25" customHeight="1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</row>
    <row r="706" ht="32.25" customHeight="1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</row>
    <row r="707" ht="32.25" customHeight="1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</row>
    <row r="708" ht="32.25" customHeight="1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</row>
    <row r="709" ht="32.25" customHeight="1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</row>
    <row r="710" ht="32.25" customHeight="1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</row>
    <row r="711" ht="32.25" customHeight="1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</row>
    <row r="712" ht="32.25" customHeight="1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</row>
    <row r="713" ht="32.25" customHeight="1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</row>
    <row r="714" ht="32.25" customHeight="1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</row>
    <row r="715" ht="32.25" customHeight="1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</row>
    <row r="716" ht="32.25" customHeight="1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</row>
    <row r="717" ht="32.25" customHeight="1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</row>
    <row r="718" ht="32.25" customHeight="1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</row>
    <row r="719" ht="32.25" customHeight="1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</row>
    <row r="720" ht="32.25" customHeight="1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</row>
    <row r="721" ht="32.25" customHeight="1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</row>
    <row r="722" ht="32.25" customHeight="1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</row>
    <row r="723" ht="32.25" customHeight="1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</row>
    <row r="724" ht="32.25" customHeight="1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</row>
    <row r="725" ht="32.25" customHeight="1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</row>
    <row r="726" ht="32.25" customHeight="1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</row>
    <row r="727" ht="32.25" customHeight="1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</row>
    <row r="728" ht="32.25" customHeight="1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</row>
    <row r="729" ht="32.25" customHeight="1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</row>
    <row r="730" ht="32.25" customHeight="1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</row>
    <row r="731" ht="32.25" customHeight="1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</row>
    <row r="732" ht="32.25" customHeight="1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</row>
    <row r="733" ht="32.25" customHeight="1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</row>
    <row r="734" ht="32.25" customHeight="1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</row>
    <row r="735" ht="32.25" customHeight="1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</row>
    <row r="736" ht="32.25" customHeight="1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</row>
    <row r="737" ht="32.25" customHeight="1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</row>
    <row r="738" ht="32.25" customHeight="1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</row>
    <row r="739" ht="32.25" customHeight="1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</row>
    <row r="740" ht="32.25" customHeight="1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</row>
    <row r="741" ht="32.25" customHeight="1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</row>
    <row r="742" ht="32.25" customHeight="1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</row>
    <row r="743" ht="32.25" customHeight="1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</row>
    <row r="744" ht="32.25" customHeight="1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</row>
    <row r="745" ht="32.25" customHeight="1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</row>
    <row r="746" ht="32.25" customHeight="1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</row>
    <row r="747" ht="32.25" customHeight="1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</row>
    <row r="748" ht="32.25" customHeight="1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</row>
    <row r="749" ht="32.25" customHeight="1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</row>
    <row r="750" ht="32.25" customHeight="1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</row>
    <row r="751" ht="32.25" customHeight="1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</row>
    <row r="752" ht="32.25" customHeight="1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</row>
    <row r="753" ht="32.25" customHeight="1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</row>
    <row r="754" ht="32.25" customHeight="1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</row>
    <row r="755" ht="32.25" customHeight="1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</row>
    <row r="756" ht="32.25" customHeight="1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</row>
    <row r="757" ht="32.25" customHeight="1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</row>
    <row r="758" ht="32.25" customHeight="1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</row>
    <row r="759" ht="32.25" customHeight="1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</row>
    <row r="760" ht="32.25" customHeight="1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</row>
    <row r="761" ht="32.25" customHeight="1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</row>
    <row r="762" ht="32.25" customHeight="1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</row>
    <row r="763" ht="32.25" customHeight="1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</row>
    <row r="764" ht="32.25" customHeight="1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</row>
    <row r="765" ht="32.25" customHeight="1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</row>
    <row r="766" ht="32.25" customHeight="1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</row>
    <row r="767" ht="32.25" customHeight="1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</row>
    <row r="768" ht="32.25" customHeight="1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</row>
    <row r="769" ht="32.25" customHeight="1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</row>
    <row r="770" ht="32.25" customHeight="1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</row>
    <row r="771" ht="32.25" customHeight="1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</row>
    <row r="772" ht="32.25" customHeight="1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</row>
    <row r="773" ht="32.25" customHeight="1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</row>
    <row r="774" ht="32.25" customHeight="1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</row>
    <row r="775" ht="32.25" customHeight="1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</row>
    <row r="776" ht="32.25" customHeight="1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</row>
    <row r="777" ht="32.25" customHeight="1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</row>
    <row r="778" ht="32.25" customHeight="1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</row>
    <row r="779" ht="32.25" customHeight="1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</row>
    <row r="780" ht="32.25" customHeight="1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</row>
    <row r="781" ht="32.25" customHeight="1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</row>
    <row r="782" ht="32.25" customHeight="1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</row>
    <row r="783" ht="32.25" customHeight="1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</row>
    <row r="784" ht="32.25" customHeight="1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</row>
    <row r="785" ht="32.25" customHeight="1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</row>
    <row r="786" ht="32.25" customHeight="1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</row>
    <row r="787" ht="32.25" customHeight="1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</row>
    <row r="788" ht="32.25" customHeight="1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</row>
    <row r="789" ht="32.25" customHeight="1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</row>
    <row r="790" ht="32.25" customHeight="1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</row>
    <row r="791" ht="32.25" customHeight="1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</row>
    <row r="792" ht="32.25" customHeight="1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</row>
    <row r="793" ht="32.25" customHeight="1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</row>
    <row r="794" ht="32.25" customHeight="1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</row>
    <row r="795" ht="32.25" customHeight="1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</row>
    <row r="796" ht="32.25" customHeight="1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</row>
    <row r="797" ht="32.25" customHeight="1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</row>
    <row r="798" ht="32.25" customHeight="1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</row>
    <row r="799" ht="32.25" customHeight="1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</row>
    <row r="800" ht="32.25" customHeight="1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</row>
    <row r="801" ht="32.25" customHeight="1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</row>
    <row r="802" ht="32.25" customHeight="1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</row>
    <row r="803" ht="32.25" customHeight="1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</row>
    <row r="804" ht="32.25" customHeight="1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</row>
    <row r="805" ht="32.25" customHeight="1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</row>
    <row r="806" ht="32.25" customHeight="1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</row>
    <row r="807" ht="32.25" customHeight="1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</row>
    <row r="808" ht="32.25" customHeight="1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</row>
    <row r="809" ht="32.25" customHeight="1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</row>
    <row r="810" ht="32.25" customHeight="1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</row>
    <row r="811" ht="32.25" customHeight="1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</row>
    <row r="812" ht="32.25" customHeight="1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</row>
    <row r="813" ht="32.25" customHeight="1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</row>
    <row r="814" ht="32.25" customHeight="1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</row>
    <row r="815" ht="32.25" customHeight="1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</row>
    <row r="816" ht="32.25" customHeight="1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</row>
    <row r="817" ht="32.25" customHeight="1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</row>
    <row r="818" ht="32.25" customHeight="1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</row>
    <row r="819" ht="32.25" customHeight="1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</row>
    <row r="820" ht="32.25" customHeight="1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</row>
    <row r="821" ht="32.25" customHeight="1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</row>
    <row r="822" ht="32.25" customHeight="1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</row>
    <row r="823" ht="32.25" customHeight="1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</row>
    <row r="824" ht="32.25" customHeight="1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</row>
    <row r="825" ht="32.25" customHeight="1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</row>
    <row r="826" ht="32.25" customHeight="1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</row>
    <row r="827" ht="32.25" customHeight="1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</row>
    <row r="828" ht="32.25" customHeight="1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</row>
    <row r="829" ht="32.25" customHeight="1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</row>
    <row r="830" ht="32.25" customHeight="1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</row>
    <row r="831" ht="32.25" customHeight="1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</row>
    <row r="832" ht="32.25" customHeight="1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</row>
    <row r="833" ht="32.25" customHeight="1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</row>
    <row r="834" ht="32.25" customHeight="1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</row>
    <row r="835" ht="32.25" customHeight="1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</row>
    <row r="836" ht="32.25" customHeight="1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</row>
    <row r="837" ht="32.25" customHeight="1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</row>
    <row r="838" ht="32.25" customHeight="1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</row>
    <row r="839" ht="32.25" customHeight="1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</row>
    <row r="840" ht="32.25" customHeight="1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</row>
    <row r="841" ht="32.25" customHeight="1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</row>
    <row r="842" ht="32.25" customHeight="1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</row>
    <row r="843" ht="32.25" customHeight="1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</row>
    <row r="844" ht="32.25" customHeight="1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</row>
    <row r="845" ht="32.25" customHeight="1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</row>
    <row r="846" ht="32.25" customHeight="1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</row>
    <row r="847" ht="32.25" customHeight="1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</row>
    <row r="848" ht="32.25" customHeight="1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</row>
    <row r="849" ht="32.25" customHeight="1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</row>
    <row r="850" ht="32.25" customHeight="1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</row>
    <row r="851" ht="32.25" customHeight="1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</row>
    <row r="852" ht="32.25" customHeight="1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</row>
    <row r="853" ht="32.25" customHeight="1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</row>
    <row r="854" ht="32.25" customHeight="1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</row>
    <row r="855" ht="32.25" customHeight="1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</row>
    <row r="856" ht="32.25" customHeight="1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</row>
    <row r="857" ht="32.25" customHeight="1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</row>
    <row r="858" ht="32.25" customHeight="1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</row>
    <row r="859" ht="32.25" customHeight="1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</row>
    <row r="860" ht="32.25" customHeight="1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</row>
    <row r="861" ht="32.25" customHeight="1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</row>
    <row r="862" ht="32.25" customHeight="1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</row>
    <row r="863" ht="32.25" customHeight="1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</row>
    <row r="864" ht="32.25" customHeight="1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</row>
    <row r="865" ht="32.25" customHeight="1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</row>
    <row r="866" ht="32.25" customHeight="1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</row>
    <row r="867" ht="32.25" customHeight="1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</row>
    <row r="868" ht="32.25" customHeight="1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</row>
    <row r="869" ht="32.25" customHeight="1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</row>
    <row r="870" ht="32.25" customHeight="1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</row>
    <row r="871" ht="32.25" customHeight="1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</row>
    <row r="872" ht="32.25" customHeight="1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</row>
    <row r="873" ht="32.25" customHeight="1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</row>
    <row r="874" ht="32.25" customHeight="1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</row>
    <row r="875" ht="32.25" customHeight="1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</row>
    <row r="876" ht="32.25" customHeight="1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</row>
    <row r="877" ht="32.25" customHeight="1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</row>
    <row r="878" ht="32.25" customHeight="1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</row>
    <row r="879" ht="32.25" customHeight="1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</row>
    <row r="880" ht="32.25" customHeight="1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</row>
    <row r="881" ht="32.25" customHeight="1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</row>
    <row r="882" ht="32.25" customHeight="1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</row>
    <row r="883" ht="32.25" customHeight="1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</row>
    <row r="884" ht="32.25" customHeight="1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</row>
    <row r="885" ht="32.25" customHeight="1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</row>
    <row r="886" ht="32.25" customHeight="1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</row>
    <row r="887" ht="32.25" customHeight="1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</row>
    <row r="888" ht="32.25" customHeight="1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</row>
    <row r="889" ht="32.25" customHeight="1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</row>
    <row r="890" ht="32.25" customHeight="1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</row>
    <row r="891" ht="32.25" customHeight="1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</row>
    <row r="892" ht="32.25" customHeight="1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</row>
    <row r="893" ht="32.25" customHeight="1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</row>
    <row r="894" ht="32.25" customHeight="1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</row>
    <row r="895" ht="32.25" customHeight="1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</row>
    <row r="896" ht="32.25" customHeight="1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</row>
    <row r="897" ht="32.25" customHeight="1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</row>
    <row r="898" ht="32.25" customHeight="1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</row>
    <row r="899" ht="32.25" customHeight="1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</row>
    <row r="900" ht="32.25" customHeight="1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</row>
    <row r="901" ht="32.25" customHeight="1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</row>
    <row r="902" ht="32.25" customHeight="1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</row>
    <row r="903" ht="32.25" customHeight="1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</row>
    <row r="904" ht="32.25" customHeight="1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</row>
    <row r="905" ht="32.25" customHeight="1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</row>
    <row r="906" ht="32.25" customHeight="1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</row>
    <row r="907" ht="32.25" customHeight="1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</row>
    <row r="908" ht="32.25" customHeight="1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</row>
    <row r="909" ht="32.25" customHeight="1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</row>
    <row r="910" ht="32.25" customHeight="1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</row>
    <row r="911" ht="32.25" customHeight="1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</row>
    <row r="912" ht="32.25" customHeight="1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</row>
    <row r="913" ht="32.25" customHeight="1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</row>
    <row r="914" ht="32.25" customHeight="1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</row>
    <row r="915" ht="32.25" customHeight="1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</row>
    <row r="916" ht="32.25" customHeight="1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</row>
    <row r="917" ht="32.25" customHeight="1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</row>
    <row r="918" ht="32.25" customHeight="1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</row>
    <row r="919" ht="32.25" customHeight="1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</row>
    <row r="920" ht="32.25" customHeight="1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</row>
    <row r="921" ht="32.25" customHeight="1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</row>
    <row r="922" ht="32.25" customHeight="1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</row>
    <row r="923" ht="32.25" customHeight="1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</row>
    <row r="924" ht="32.25" customHeight="1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</row>
    <row r="925" ht="32.25" customHeight="1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</row>
    <row r="926" ht="32.25" customHeight="1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</row>
    <row r="927" ht="32.25" customHeight="1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</row>
    <row r="928" ht="32.25" customHeight="1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</row>
    <row r="929" ht="32.25" customHeight="1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</row>
    <row r="930" ht="32.25" customHeight="1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</row>
    <row r="931" ht="32.25" customHeight="1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</row>
    <row r="932" ht="32.25" customHeight="1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</row>
    <row r="933" ht="32.25" customHeight="1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</row>
    <row r="934" ht="32.25" customHeight="1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</row>
    <row r="935" ht="32.25" customHeight="1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</row>
    <row r="936" ht="32.25" customHeight="1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</row>
    <row r="937" ht="32.25" customHeight="1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</row>
    <row r="938" ht="32.25" customHeight="1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</row>
    <row r="939" ht="32.25" customHeight="1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</row>
    <row r="940" ht="32.25" customHeight="1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</row>
    <row r="941" ht="32.25" customHeight="1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</row>
    <row r="942" ht="32.25" customHeight="1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</row>
    <row r="943" ht="32.25" customHeight="1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</row>
    <row r="944" ht="32.25" customHeight="1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</row>
    <row r="945" ht="32.25" customHeight="1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</row>
    <row r="946" ht="32.25" customHeight="1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</row>
    <row r="947" ht="32.25" customHeight="1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</row>
    <row r="948" ht="32.25" customHeight="1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</row>
    <row r="949" ht="32.25" customHeight="1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</row>
    <row r="950" ht="32.25" customHeight="1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</row>
    <row r="951" ht="32.25" customHeight="1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</row>
    <row r="952" ht="32.25" customHeight="1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</row>
    <row r="953" ht="32.25" customHeight="1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</row>
    <row r="954" ht="32.25" customHeight="1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</row>
    <row r="955" ht="32.25" customHeight="1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</row>
    <row r="956" ht="32.25" customHeight="1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</row>
    <row r="957" ht="32.25" customHeight="1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</row>
    <row r="958" ht="32.25" customHeight="1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</row>
    <row r="959" ht="32.25" customHeight="1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</row>
    <row r="960" ht="32.25" customHeight="1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</row>
    <row r="961" ht="32.25" customHeight="1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</row>
    <row r="962" ht="32.25" customHeight="1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</row>
    <row r="963" ht="32.25" customHeight="1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</row>
    <row r="964" ht="32.25" customHeight="1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</row>
    <row r="965" ht="32.25" customHeight="1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</row>
    <row r="966" ht="32.25" customHeight="1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</row>
    <row r="967" ht="32.25" customHeight="1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</row>
    <row r="968" ht="32.25" customHeight="1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</row>
    <row r="969" ht="32.25" customHeight="1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</row>
    <row r="970" ht="32.25" customHeight="1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</row>
    <row r="971" ht="32.25" customHeight="1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</row>
    <row r="972" ht="32.25" customHeight="1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</row>
    <row r="973" ht="32.25" customHeight="1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</row>
    <row r="974" ht="32.25" customHeight="1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</row>
    <row r="975" ht="32.25" customHeight="1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</row>
    <row r="976" ht="32.25" customHeight="1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</row>
    <row r="977" ht="32.25" customHeight="1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</row>
    <row r="978" ht="32.25" customHeight="1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</row>
    <row r="979" ht="32.25" customHeight="1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</row>
    <row r="980" ht="32.25" customHeight="1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</row>
    <row r="981" ht="32.25" customHeight="1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</row>
    <row r="982" ht="32.25" customHeight="1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</row>
    <row r="983" ht="32.25" customHeight="1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</row>
    <row r="984" ht="32.25" customHeight="1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</row>
    <row r="985" ht="32.25" customHeight="1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</row>
    <row r="986" ht="32.25" customHeight="1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</row>
    <row r="987" ht="32.25" customHeight="1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</row>
    <row r="988" ht="32.25" customHeight="1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</row>
    <row r="989" ht="32.25" customHeight="1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</row>
    <row r="990" ht="32.25" customHeight="1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</row>
    <row r="991" ht="32.25" customHeight="1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</row>
    <row r="992" ht="32.25" customHeight="1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</row>
    <row r="993" ht="32.25" customHeight="1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</row>
    <row r="994" ht="32.25" customHeight="1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</row>
    <row r="995" ht="32.25" customHeight="1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</row>
    <row r="996" ht="32.25" customHeight="1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</row>
    <row r="997" ht="32.25" customHeight="1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</row>
    <row r="998" ht="32.25" customHeight="1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</row>
    <row r="999" ht="32.25" customHeight="1">
      <c r="A999" s="4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</row>
    <row r="1000" ht="32.25" customHeight="1">
      <c r="A1000" s="4"/>
      <c r="B1000" s="4"/>
      <c r="C1000" s="4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</row>
  </sheetData>
  <mergeCells count="8">
    <mergeCell ref="A1:I1"/>
    <mergeCell ref="K1:M1"/>
    <mergeCell ref="A18:I18"/>
    <mergeCell ref="K21:M21"/>
    <mergeCell ref="K22:M23"/>
    <mergeCell ref="A31:I31"/>
    <mergeCell ref="G32:I32"/>
    <mergeCell ref="A41:E41"/>
  </mergeCells>
  <conditionalFormatting sqref="E3:E17 G3:G17 I3:I17 E19:E29 G19:G29 I19:I29 E33:E40">
    <cfRule type="cellIs" dxfId="0" priority="1" operator="equal">
      <formula>"Khai Anh"</formula>
    </cfRule>
  </conditionalFormatting>
  <conditionalFormatting sqref="E3:E17 G3:G17 I3:I17 E19:E29 G19:G29 I19:I29 E33:E40">
    <cfRule type="cellIs" dxfId="1" priority="2" operator="equal">
      <formula>"Kim Bàng"</formula>
    </cfRule>
  </conditionalFormatting>
  <conditionalFormatting sqref="E3:E17 G3:G17 I3:I17 E19:E29 G19:G29 I19:I29 E33:E40">
    <cfRule type="cellIs" dxfId="2" priority="3" operator="equal">
      <formula>"Vưu Đức Phát"</formula>
    </cfRule>
  </conditionalFormatting>
  <conditionalFormatting sqref="E3:E17 G3:G17 I3:I17 E19:E29 G19:G29 I19:I29 E33:E40">
    <cfRule type="cellIs" dxfId="3" priority="4" operator="equal">
      <formula>"Phương Trang"</formula>
    </cfRule>
  </conditionalFormatting>
  <conditionalFormatting sqref="E3:E17 G3:G17 I3:I17 E19:E29 G19:G29 I19:I29 E33:E40">
    <cfRule type="cellIs" dxfId="4" priority="5" operator="equal">
      <formula>"Lúa Vàng"</formula>
    </cfRule>
  </conditionalFormatting>
  <conditionalFormatting sqref="E3:E17 G3:G17 I3:I17 E19:E29 G19:G29 I19:I29 E33:E40">
    <cfRule type="cellIs" dxfId="5" priority="6" operator="equal">
      <formula>"Hồng Nga"</formula>
    </cfRule>
  </conditionalFormatting>
  <conditionalFormatting sqref="E3:E17 G3:G17 I3:I17 E19:E29 G19:G29 I19:I29 E33:E40">
    <cfRule type="cellIs" dxfId="6" priority="7" operator="equal">
      <formula>"Thuận An"</formula>
    </cfRule>
  </conditionalFormatting>
  <conditionalFormatting sqref="E3:E17 G3:G17 I3:I17 E19:E29 G19:G29 I19:I29 E33:E40">
    <cfRule type="cellIs" dxfId="7" priority="8" operator="equal">
      <formula>"SIM"</formula>
    </cfRule>
  </conditionalFormatting>
  <conditionalFormatting sqref="E3:E17 G3:G17 I3:I17 E19:E29 G19:G29 I19:I29 E33:E40">
    <cfRule type="cellIs" dxfId="8" priority="9" operator="equal">
      <formula>"THẢO AN"</formula>
    </cfRule>
  </conditionalFormatting>
  <conditionalFormatting sqref="E3:E17 G3:G17 I3:I17 E19:E29 G19:G29 I19:I29 E33:E40">
    <cfRule type="cellIs" dxfId="9" priority="10" operator="equal">
      <formula>"Emivest"</formula>
    </cfRule>
  </conditionalFormatting>
  <conditionalFormatting sqref="E3:E17 G3:G17 I3:I17 E19:E29 G19:G29 I19:I29 E33:E40">
    <cfRule type="cellIs" dxfId="10" priority="11" operator="equal">
      <formula>"LTP"</formula>
    </cfRule>
  </conditionalFormatting>
  <conditionalFormatting sqref="E3:E17 G3:G17 I3:I17 E19:E29 G19:G29 I19:I29 E33:E40">
    <cfRule type="cellIs" dxfId="11" priority="12" operator="equal">
      <formula>"RICO"</formula>
    </cfRule>
  </conditionalFormatting>
  <conditionalFormatting sqref="E3:E17 G3:G17 I3:I17 E19:E29 G19:G29 I19:I29 E33:E40">
    <cfRule type="cellIs" dxfId="12" priority="13" operator="equal">
      <formula>"Nhất Thành"</formula>
    </cfRule>
  </conditionalFormatting>
  <conditionalFormatting sqref="E3:E17 G3:G17 I3:I17 E19:E29 G19:G29 I19:I29 E33:E40">
    <cfRule type="cellIs" dxfId="13" priority="14" operator="equal">
      <formula>"Hoàng Mạnh Thắng"</formula>
    </cfRule>
  </conditionalFormatting>
  <conditionalFormatting sqref="E3:E17 G3:G17 I3:I17 E19:E29 G19:G29 I19:I29 E33:E40">
    <cfRule type="cellIs" dxfId="14" priority="15" operator="equal">
      <formula>"TRANSIN"</formula>
    </cfRule>
  </conditionalFormatting>
  <conditionalFormatting sqref="E3:E17 G3:G17 I3:I17 E19:E29 G19:G29 I19:I29 E33:E40">
    <cfRule type="cellIs" dxfId="15" priority="16" operator="equal">
      <formula>"HDVL"</formula>
    </cfRule>
  </conditionalFormatting>
  <conditionalFormatting sqref="E3:E17 G3:G17 I3:I17 E19:E29 G19:G29 I19:I29 E33:E40">
    <cfRule type="cellIs" dxfId="16" priority="17" operator="equal">
      <formula>"TRỐNG LỊCH"</formula>
    </cfRule>
  </conditionalFormatting>
  <conditionalFormatting sqref="E3:E17 G3:G17 I3:I17 E19:E29 G19:G29 I19:I29 E33:E40">
    <cfRule type="cellIs" dxfId="0" priority="18" operator="equal">
      <formula>"CHUYỂN ĐIỂM"</formula>
    </cfRule>
  </conditionalFormatting>
  <conditionalFormatting sqref="E3:E17 G3:G17 I3:I17 E19:E29 G19:G29 I19:I29 E33:E40">
    <cfRule type="cellIs" dxfId="17" priority="19" operator="equal">
      <formula>"RỚT NHÀ MÁY"</formula>
    </cfRule>
  </conditionalFormatting>
  <conditionalFormatting sqref="E3:E17 G3:G17 I3:I17 E19:E29 G19:G29 I19:I29 E33:E40">
    <cfRule type="cellIs" dxfId="18" priority="20" operator="equal">
      <formula>"TÀI XẾ NGHỈ"</formula>
    </cfRule>
  </conditionalFormatting>
  <dataValidations>
    <dataValidation type="list" allowBlank="1" sqref="E3:E17 G3:G17 I3:I17 E19:E29 G19:G29 I19:I29 E33:E40">
      <formula1>'DANH MỤC'!$F$2:$F$22</formula1>
    </dataValidation>
    <dataValidation type="list" allowBlank="1" sqref="B33:B40">
      <formula1>'DANH MỤC'!$J$2:$J$16</formula1>
    </dataValidation>
    <dataValidation type="list" allowBlank="1" sqref="D3:D17 F3:F17 H3:H17 D19:D29 F19:F29 H19:H29 D33:D40">
      <formula1>'DANH MỤC'!$H$2:$H$9</formula1>
    </dataValidation>
  </dataValidations>
  <printOptions/>
  <pageMargins bottom="0.2" footer="0.0" header="0.0" left="0.2" right="0.2" top="0.2"/>
  <pageSetup orientation="landscape"/>
  <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showGridLines="0" workbookViewId="0">
      <pane ySplit="2.0" topLeftCell="A3" activePane="bottomLeft" state="frozen"/>
      <selection activeCell="B4" sqref="B4" pane="bottomLeft"/>
    </sheetView>
  </sheetViews>
  <sheetFormatPr customHeight="1" defaultColWidth="14.43" defaultRowHeight="15.0"/>
  <cols>
    <col customWidth="1" min="1" max="1" width="4.43"/>
    <col customWidth="1" min="2" max="2" width="16.71"/>
    <col customWidth="1" min="3" max="3" width="35.86"/>
    <col customWidth="1" min="4" max="4" width="9.0"/>
    <col customWidth="1" min="5" max="5" width="13.0"/>
    <col customWidth="1" min="6" max="6" width="9.0"/>
    <col customWidth="1" min="7" max="7" width="13.0"/>
    <col customWidth="1" min="8" max="9" width="0.43"/>
    <col customWidth="1" min="10" max="10" width="2.0"/>
    <col customWidth="1" min="11" max="11" width="18.0"/>
    <col customWidth="1" min="12" max="12" width="7.0"/>
    <col customWidth="1" min="13" max="13" width="6.0"/>
    <col customWidth="1" hidden="1" min="14" max="14" width="13.0"/>
    <col customWidth="1" min="15" max="15" width="13.0"/>
    <col customWidth="1" min="16" max="16" width="6.0"/>
    <col customWidth="1" min="17" max="26" width="8.71"/>
  </cols>
  <sheetData>
    <row r="1" ht="33.75" customHeight="1">
      <c r="A1" s="1" t="s">
        <v>290</v>
      </c>
      <c r="B1" s="2"/>
      <c r="C1" s="2"/>
      <c r="D1" s="2"/>
      <c r="E1" s="2"/>
      <c r="F1" s="2"/>
      <c r="G1" s="2"/>
      <c r="H1" s="2"/>
      <c r="I1" s="3"/>
      <c r="J1" s="4"/>
      <c r="K1" s="5" t="s">
        <v>3</v>
      </c>
      <c r="L1" s="2"/>
      <c r="M1" s="3"/>
      <c r="N1" s="4"/>
      <c r="O1" s="6" t="s">
        <v>4</v>
      </c>
      <c r="P1" s="6" t="s">
        <v>5</v>
      </c>
      <c r="Q1" s="104"/>
      <c r="R1" s="4"/>
      <c r="S1" s="4"/>
      <c r="T1" s="4"/>
      <c r="U1" s="4"/>
      <c r="V1" s="4"/>
      <c r="W1" s="4"/>
      <c r="X1" s="4"/>
      <c r="Y1" s="4"/>
      <c r="Z1" s="4"/>
    </row>
    <row r="2" ht="33.75" customHeight="1">
      <c r="A2" s="8" t="s">
        <v>6</v>
      </c>
      <c r="B2" s="8" t="s">
        <v>7</v>
      </c>
      <c r="C2" s="8" t="s">
        <v>8</v>
      </c>
      <c r="D2" s="8" t="s">
        <v>9</v>
      </c>
      <c r="E2" s="8" t="s">
        <v>10</v>
      </c>
      <c r="F2" s="8" t="s">
        <v>11</v>
      </c>
      <c r="G2" s="8" t="s">
        <v>12</v>
      </c>
      <c r="H2" s="8" t="s">
        <v>13</v>
      </c>
      <c r="I2" s="8" t="s">
        <v>14</v>
      </c>
      <c r="J2" s="4"/>
      <c r="K2" s="9" t="s">
        <v>15</v>
      </c>
      <c r="L2" s="9" t="s">
        <v>16</v>
      </c>
      <c r="M2" s="9" t="s">
        <v>17</v>
      </c>
      <c r="N2" s="4"/>
      <c r="O2" s="10" t="s">
        <v>18</v>
      </c>
      <c r="P2" s="10">
        <f>SUM(L3:L18)</f>
        <v>19</v>
      </c>
      <c r="Q2" s="105"/>
      <c r="R2" s="4"/>
      <c r="S2" s="4"/>
      <c r="T2" s="4"/>
      <c r="U2" s="4"/>
      <c r="V2" s="4"/>
      <c r="W2" s="4"/>
      <c r="X2" s="4"/>
      <c r="Y2" s="4"/>
      <c r="Z2" s="4"/>
    </row>
    <row r="3" ht="33.75" customHeight="1">
      <c r="A3" s="12">
        <v>1.0</v>
      </c>
      <c r="B3" s="13" t="s">
        <v>19</v>
      </c>
      <c r="C3" s="24" t="s">
        <v>291</v>
      </c>
      <c r="D3" s="15"/>
      <c r="E3" s="34" t="s">
        <v>40</v>
      </c>
      <c r="F3" s="14"/>
      <c r="G3" s="13"/>
      <c r="H3" s="14"/>
      <c r="I3" s="13"/>
      <c r="J3" s="4"/>
      <c r="K3" s="16" t="s">
        <v>25</v>
      </c>
      <c r="L3" s="13">
        <f t="shared" ref="L3:L19" si="1">COUNTIF($E$3:$E$17,K3)+COUNTIF($G$3:$G$17,K3)+COUNTIF($I$3:$I$17,K3)+COUNTIF($E$19:$E$29,K3)+COUNTIF($G$19:$G$29,K3)+COUNTIF($I$19:$I$29,K3)</f>
        <v>17</v>
      </c>
      <c r="M3" s="17">
        <f t="shared" ref="M3:M19" si="2">IF($K$22=0,"",L3/$K$22)</f>
        <v>0.8947368421</v>
      </c>
      <c r="N3" s="18">
        <f t="array" ref="N3">IF(SUMPRODUCT(COUNTIF(E3,'DANH MỤC'!$B$2:$B$17))+SUMPRODUCT(COUNTIF(G3,'DANH MỤC'!$B$2:$B$17))+SUMPRODUCT(COUNTIF(I3,'DANH MỤC'!$B$2:$B$17))&gt;=1,1,0)</f>
        <v>0</v>
      </c>
      <c r="O3" s="10" t="s">
        <v>26</v>
      </c>
      <c r="P3" s="10">
        <f>COUNTIF($E$3:$E$17,"TRỐNG LỊCH")+COUNTIF($G$3:$G$17,"TRỐNG LỊCH")+COUNTIF($I$3:$I$17,"TRỐNG LỊCH")+COUNTIF($E$19:$E$29,"TRỐNG LỊCH")+COUNTIF($G$19:$G$29,"TRỐNG LỊCH")+COUNTIF($I$19:$I$29,"TRỐNG LỊCH")</f>
        <v>0</v>
      </c>
      <c r="Q3" s="105"/>
      <c r="R3" s="4"/>
      <c r="S3" s="4"/>
      <c r="T3" s="4"/>
      <c r="U3" s="4"/>
      <c r="V3" s="4"/>
      <c r="W3" s="4"/>
      <c r="X3" s="4"/>
      <c r="Y3" s="4"/>
      <c r="Z3" s="4"/>
    </row>
    <row r="4" ht="33.75" customHeight="1">
      <c r="A4" s="19">
        <v>2.0</v>
      </c>
      <c r="B4" s="95" t="s">
        <v>27</v>
      </c>
      <c r="C4" s="21" t="s">
        <v>292</v>
      </c>
      <c r="D4" s="14"/>
      <c r="E4" s="48" t="s">
        <v>40</v>
      </c>
      <c r="F4" s="14"/>
      <c r="G4" s="20"/>
      <c r="H4" s="14"/>
      <c r="I4" s="20"/>
      <c r="J4" s="4"/>
      <c r="K4" s="22" t="s">
        <v>31</v>
      </c>
      <c r="L4" s="20">
        <f t="shared" si="1"/>
        <v>0</v>
      </c>
      <c r="M4" s="23">
        <f t="shared" si="2"/>
        <v>0</v>
      </c>
      <c r="N4" s="18">
        <f t="array" ref="N4">IF(SUMPRODUCT(COUNTIF(E4,'DANH MỤC'!$B$2:$B$17))+SUMPRODUCT(COUNTIF(G4,'DANH MỤC'!$B$2:$B$17))+SUMPRODUCT(COUNTIF(I4,'DANH MỤC'!$B$2:$B$17))&gt;=1,1,0)</f>
        <v>0</v>
      </c>
      <c r="O4" s="10" t="s">
        <v>34</v>
      </c>
      <c r="P4" s="10">
        <f>COUNTIF($E$3:$E$17,"CHUYỂN ĐIỂM")+COUNTIF($G$3:$G$17,"CHUYỂN ĐIỂM")+COUNTIF($I$3:$I$17,"CHUYỂN ĐIỂM")+COUNTIF($E$19:$E$29,"CHUYỂN ĐIỂM")+COUNTIF($G$19:$G$29,"CHUYỂN ĐIỂM")+COUNTIF($I$19:$I$29,"CHUYỂN ĐIỂM")</f>
        <v>0</v>
      </c>
      <c r="Q4" s="105"/>
      <c r="R4" s="4"/>
      <c r="S4" s="4"/>
      <c r="T4" s="4"/>
      <c r="U4" s="4"/>
      <c r="V4" s="4"/>
      <c r="W4" s="4"/>
      <c r="X4" s="4"/>
      <c r="Y4" s="4"/>
      <c r="Z4" s="4"/>
    </row>
    <row r="5" ht="33.75" customHeight="1">
      <c r="A5" s="12">
        <v>3.0</v>
      </c>
      <c r="B5" s="95" t="s">
        <v>35</v>
      </c>
      <c r="C5" s="24" t="s">
        <v>176</v>
      </c>
      <c r="D5" s="15" t="s">
        <v>193</v>
      </c>
      <c r="E5" s="34" t="s">
        <v>47</v>
      </c>
      <c r="F5" s="14"/>
      <c r="G5" s="13"/>
      <c r="H5" s="14"/>
      <c r="I5" s="13"/>
      <c r="J5" s="4"/>
      <c r="K5" s="16" t="s">
        <v>39</v>
      </c>
      <c r="L5" s="13">
        <f t="shared" si="1"/>
        <v>1</v>
      </c>
      <c r="M5" s="17">
        <f t="shared" si="2"/>
        <v>0.05263157895</v>
      </c>
      <c r="N5" s="18">
        <f t="array" ref="N5">IF(SUMPRODUCT(COUNTIF(E5,'DANH MỤC'!$B$2:$B$17))+SUMPRODUCT(COUNTIF(G5,'DANH MỤC'!$B$2:$B$17))+SUMPRODUCT(COUNTIF(I5,'DANH MỤC'!$B$2:$B$17))&gt;=1,1,0)</f>
        <v>1</v>
      </c>
      <c r="O5" s="10" t="s">
        <v>40</v>
      </c>
      <c r="P5" s="10">
        <f>COUNTIF($E$3:$E$17,"RỚT NHÀ MÁY")+COUNTIF($G$3:$G$17,"RỚT NHÀ MÁY")+COUNTIF($I$3:$I$17,"RỚT NHÀ MÁY")+COUNTIF($E$19:$E$29,"RỚT NHÀ MÁY")+COUNTIF($G$19:$G$29,"RỚT NHÀ MÁY")+COUNTIF($I$19:$I$29,"RỚT NHÀ MÁY")</f>
        <v>3</v>
      </c>
      <c r="Q5" s="105"/>
      <c r="R5" s="4"/>
      <c r="S5" s="4"/>
      <c r="T5" s="4"/>
      <c r="U5" s="4"/>
      <c r="V5" s="4"/>
      <c r="W5" s="4"/>
      <c r="X5" s="4"/>
      <c r="Y5" s="4"/>
      <c r="Z5" s="4"/>
    </row>
    <row r="6" ht="33.75" customHeight="1">
      <c r="A6" s="19">
        <v>4.0</v>
      </c>
      <c r="B6" s="20" t="s">
        <v>41</v>
      </c>
      <c r="C6" s="19"/>
      <c r="D6" s="14"/>
      <c r="E6" s="48" t="s">
        <v>43</v>
      </c>
      <c r="F6" s="14"/>
      <c r="G6" s="20"/>
      <c r="H6" s="14"/>
      <c r="I6" s="20"/>
      <c r="J6" s="4"/>
      <c r="K6" s="22" t="s">
        <v>42</v>
      </c>
      <c r="L6" s="20">
        <f t="shared" si="1"/>
        <v>0</v>
      </c>
      <c r="M6" s="23">
        <f t="shared" si="2"/>
        <v>0</v>
      </c>
      <c r="N6" s="18">
        <f t="array" ref="N6">IF(SUMPRODUCT(COUNTIF(E6,'DANH MỤC'!$B$2:$B$17))+SUMPRODUCT(COUNTIF(G6,'DANH MỤC'!$B$2:$B$17))+SUMPRODUCT(COUNTIF(I6,'DANH MỤC'!$B$2:$B$17))&gt;=1,1,0)</f>
        <v>0</v>
      </c>
      <c r="O6" s="10" t="s">
        <v>43</v>
      </c>
      <c r="P6" s="10">
        <f>COUNTIF($E$3:$E$17,"TÀI XẾ NGHỈ")+COUNTIF($G$3:$G$17,"TÀI XẾ NGHỈ")+COUNTIF($I$3:$I$17,"TÀI XẾ NGHỈ")+COUNTIF($E$19:$E$29,"TÀI XẾ NGHỈ")+COUNTIF($G$19:$G$29,"TÀI XẾ NGHỈ")+COUNTIF($I$19:$I$29,"TÀI XẾ NGHỈ")</f>
        <v>3</v>
      </c>
      <c r="Q6" s="105"/>
      <c r="R6" s="4"/>
      <c r="S6" s="4"/>
      <c r="T6" s="4"/>
      <c r="U6" s="4"/>
      <c r="V6" s="4"/>
      <c r="W6" s="4"/>
      <c r="X6" s="4"/>
      <c r="Y6" s="4"/>
      <c r="Z6" s="4"/>
    </row>
    <row r="7" ht="33.75" customHeight="1">
      <c r="A7" s="12">
        <v>5.0</v>
      </c>
      <c r="B7" s="13" t="s">
        <v>44</v>
      </c>
      <c r="C7" s="24" t="s">
        <v>252</v>
      </c>
      <c r="D7" s="15" t="s">
        <v>125</v>
      </c>
      <c r="E7" s="34" t="s">
        <v>25</v>
      </c>
      <c r="F7" s="14"/>
      <c r="G7" s="13"/>
      <c r="H7" s="14"/>
      <c r="I7" s="13"/>
      <c r="J7" s="4"/>
      <c r="K7" s="16" t="s">
        <v>23</v>
      </c>
      <c r="L7" s="13">
        <f t="shared" si="1"/>
        <v>0</v>
      </c>
      <c r="M7" s="17">
        <f t="shared" si="2"/>
        <v>0</v>
      </c>
      <c r="N7" s="18">
        <f t="array" ref="N7">IF(SUMPRODUCT(COUNTIF(E7,'DANH MỤC'!$B$2:$B$17))+SUMPRODUCT(COUNTIF(G7,'DANH MỤC'!$B$2:$B$17))+SUMPRODUCT(COUNTIF(I7,'DANH MỤC'!$B$2:$B$17))&gt;=1,1,0)</f>
        <v>1</v>
      </c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 ht="33.75" customHeight="1">
      <c r="A8" s="19">
        <v>6.0</v>
      </c>
      <c r="B8" s="95" t="s">
        <v>48</v>
      </c>
      <c r="C8" s="21" t="s">
        <v>293</v>
      </c>
      <c r="D8" s="15"/>
      <c r="E8" s="48" t="s">
        <v>40</v>
      </c>
      <c r="F8" s="14"/>
      <c r="G8" s="20"/>
      <c r="H8" s="14"/>
      <c r="I8" s="20"/>
      <c r="J8" s="4"/>
      <c r="K8" s="22" t="s">
        <v>51</v>
      </c>
      <c r="L8" s="20">
        <f t="shared" si="1"/>
        <v>0</v>
      </c>
      <c r="M8" s="23">
        <f t="shared" si="2"/>
        <v>0</v>
      </c>
      <c r="N8" s="18">
        <f t="array" ref="N8">IF(SUMPRODUCT(COUNTIF(E8,'DANH MỤC'!$B$2:$B$17))+SUMPRODUCT(COUNTIF(G8,'DANH MỤC'!$B$2:$B$17))+SUMPRODUCT(COUNTIF(I8,'DANH MỤC'!$B$2:$B$17))&gt;=1,1,0)</f>
        <v>0</v>
      </c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 ht="33.75" customHeight="1">
      <c r="A9" s="12">
        <v>7.0</v>
      </c>
      <c r="B9" s="13" t="s">
        <v>68</v>
      </c>
      <c r="C9" s="12"/>
      <c r="D9" s="14"/>
      <c r="E9" s="48" t="s">
        <v>43</v>
      </c>
      <c r="F9" s="14"/>
      <c r="G9" s="13"/>
      <c r="H9" s="14"/>
      <c r="I9" s="13"/>
      <c r="J9" s="4"/>
      <c r="K9" s="16" t="s">
        <v>47</v>
      </c>
      <c r="L9" s="13">
        <f t="shared" si="1"/>
        <v>1</v>
      </c>
      <c r="M9" s="17">
        <f t="shared" si="2"/>
        <v>0.05263157895</v>
      </c>
      <c r="N9" s="18">
        <f t="array" ref="N9">IF(SUMPRODUCT(COUNTIF(E9,'DANH MỤC'!$B$2:$B$17))+SUMPRODUCT(COUNTIF(G9,'DANH MỤC'!$B$2:$B$17))+SUMPRODUCT(COUNTIF(I9,'DANH MỤC'!$B$2:$B$17))&gt;=1,1,0)</f>
        <v>0</v>
      </c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 ht="33.75" customHeight="1">
      <c r="A10" s="19">
        <v>8.0</v>
      </c>
      <c r="B10" s="95" t="s">
        <v>70</v>
      </c>
      <c r="C10" s="24" t="s">
        <v>133</v>
      </c>
      <c r="D10" s="15" t="s">
        <v>38</v>
      </c>
      <c r="E10" s="34" t="s">
        <v>25</v>
      </c>
      <c r="F10" s="14"/>
      <c r="G10" s="20"/>
      <c r="H10" s="14"/>
      <c r="I10" s="20"/>
      <c r="J10" s="4"/>
      <c r="K10" s="22" t="s">
        <v>58</v>
      </c>
      <c r="L10" s="20">
        <f t="shared" si="1"/>
        <v>0</v>
      </c>
      <c r="M10" s="23">
        <f t="shared" si="2"/>
        <v>0</v>
      </c>
      <c r="N10" s="18">
        <f t="array" ref="N10">IF(SUMPRODUCT(COUNTIF(E10,'DANH MỤC'!$B$2:$B$17))+SUMPRODUCT(COUNTIF(G10,'DANH MỤC'!$B$2:$B$17))+SUMPRODUCT(COUNTIF(I10,'DANH MỤC'!$B$2:$B$17))&gt;=1,1,0)</f>
        <v>1</v>
      </c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 ht="33.75" customHeight="1">
      <c r="A11" s="12">
        <v>9.0</v>
      </c>
      <c r="B11" s="95" t="s">
        <v>71</v>
      </c>
      <c r="C11" s="21" t="s">
        <v>143</v>
      </c>
      <c r="D11" s="15" t="s">
        <v>125</v>
      </c>
      <c r="E11" s="48" t="s">
        <v>25</v>
      </c>
      <c r="F11" s="14"/>
      <c r="G11" s="13"/>
      <c r="H11" s="14"/>
      <c r="I11" s="13"/>
      <c r="J11" s="4"/>
      <c r="K11" s="16" t="s">
        <v>59</v>
      </c>
      <c r="L11" s="13">
        <f t="shared" si="1"/>
        <v>0</v>
      </c>
      <c r="M11" s="17">
        <f t="shared" si="2"/>
        <v>0</v>
      </c>
      <c r="N11" s="18">
        <f t="array" ref="N11">IF(SUMPRODUCT(COUNTIF(E11,'DANH MỤC'!$B$2:$B$17))+SUMPRODUCT(COUNTIF(G11,'DANH MỤC'!$B$2:$B$17))+SUMPRODUCT(COUNTIF(I11,'DANH MỤC'!$B$2:$B$17))&gt;=1,1,0)</f>
        <v>1</v>
      </c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 ht="33.75" customHeight="1">
      <c r="A12" s="19">
        <v>10.0</v>
      </c>
      <c r="B12" s="95" t="s">
        <v>74</v>
      </c>
      <c r="C12" s="24" t="s">
        <v>252</v>
      </c>
      <c r="D12" s="15" t="s">
        <v>125</v>
      </c>
      <c r="E12" s="34" t="s">
        <v>25</v>
      </c>
      <c r="F12" s="14"/>
      <c r="G12" s="20"/>
      <c r="H12" s="14"/>
      <c r="I12" s="20"/>
      <c r="J12" s="4"/>
      <c r="K12" s="22" t="s">
        <v>60</v>
      </c>
      <c r="L12" s="20">
        <f t="shared" si="1"/>
        <v>0</v>
      </c>
      <c r="M12" s="23">
        <f t="shared" si="2"/>
        <v>0</v>
      </c>
      <c r="N12" s="18">
        <f t="array" ref="N12">IF(SUMPRODUCT(COUNTIF(E12,'DANH MỤC'!$B$2:$B$17))+SUMPRODUCT(COUNTIF(G12,'DANH MỤC'!$B$2:$B$17))+SUMPRODUCT(COUNTIF(I12,'DANH MỤC'!$B$2:$B$17))&gt;=1,1,0)</f>
        <v>1</v>
      </c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 ht="33.75" customHeight="1">
      <c r="A13" s="12">
        <v>11.0</v>
      </c>
      <c r="B13" s="95" t="s">
        <v>76</v>
      </c>
      <c r="C13" s="24" t="s">
        <v>252</v>
      </c>
      <c r="D13" s="15" t="s">
        <v>125</v>
      </c>
      <c r="E13" s="34" t="s">
        <v>25</v>
      </c>
      <c r="F13" s="14"/>
      <c r="G13" s="13"/>
      <c r="H13" s="14"/>
      <c r="I13" s="13"/>
      <c r="J13" s="4"/>
      <c r="K13" s="16" t="s">
        <v>61</v>
      </c>
      <c r="L13" s="13">
        <f t="shared" si="1"/>
        <v>0</v>
      </c>
      <c r="M13" s="17">
        <f t="shared" si="2"/>
        <v>0</v>
      </c>
      <c r="N13" s="18">
        <f t="array" ref="N13">IF(SUMPRODUCT(COUNTIF(E13,'DANH MỤC'!$B$2:$B$17))+SUMPRODUCT(COUNTIF(G13,'DANH MỤC'!$B$2:$B$17))+SUMPRODUCT(COUNTIF(I13,'DANH MỤC'!$B$2:$B$17))&gt;=1,1,0)</f>
        <v>1</v>
      </c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 ht="33.75" customHeight="1">
      <c r="A14" s="19">
        <v>12.0</v>
      </c>
      <c r="B14" s="95" t="s">
        <v>78</v>
      </c>
      <c r="C14" s="24" t="s">
        <v>252</v>
      </c>
      <c r="D14" s="15" t="s">
        <v>125</v>
      </c>
      <c r="E14" s="34" t="s">
        <v>25</v>
      </c>
      <c r="F14" s="14"/>
      <c r="G14" s="20"/>
      <c r="H14" s="14"/>
      <c r="I14" s="20"/>
      <c r="J14" s="4"/>
      <c r="K14" s="22" t="s">
        <v>62</v>
      </c>
      <c r="L14" s="20">
        <f t="shared" si="1"/>
        <v>0</v>
      </c>
      <c r="M14" s="23">
        <f t="shared" si="2"/>
        <v>0</v>
      </c>
      <c r="N14" s="18">
        <f t="array" ref="N14">IF(SUMPRODUCT(COUNTIF(E14,'DANH MỤC'!$B$2:$B$17))+SUMPRODUCT(COUNTIF(G14,'DANH MỤC'!$B$2:$B$17))+SUMPRODUCT(COUNTIF(I14,'DANH MỤC'!$B$2:$B$17))&gt;=1,1,0)</f>
        <v>1</v>
      </c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 ht="33.75" customHeight="1">
      <c r="A15" s="12">
        <v>13.0</v>
      </c>
      <c r="B15" s="95" t="s">
        <v>80</v>
      </c>
      <c r="C15" s="21" t="s">
        <v>143</v>
      </c>
      <c r="D15" s="15" t="s">
        <v>125</v>
      </c>
      <c r="E15" s="48" t="s">
        <v>25</v>
      </c>
      <c r="F15" s="14"/>
      <c r="G15" s="13"/>
      <c r="H15" s="14"/>
      <c r="I15" s="13"/>
      <c r="J15" s="4"/>
      <c r="K15" s="16" t="s">
        <v>63</v>
      </c>
      <c r="L15" s="13">
        <f t="shared" si="1"/>
        <v>0</v>
      </c>
      <c r="M15" s="17">
        <f t="shared" si="2"/>
        <v>0</v>
      </c>
      <c r="N15" s="18">
        <f t="array" ref="N15">IF(SUMPRODUCT(COUNTIF(E15,'DANH MỤC'!$B$2:$B$17))+SUMPRODUCT(COUNTIF(G15,'DANH MỤC'!$B$2:$B$17))+SUMPRODUCT(COUNTIF(I15,'DANH MỤC'!$B$2:$B$17))&gt;=1,1,0)</f>
        <v>1</v>
      </c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 ht="33.75" customHeight="1">
      <c r="A16" s="19">
        <v>14.0</v>
      </c>
      <c r="B16" s="20" t="s">
        <v>83</v>
      </c>
      <c r="C16" s="21" t="s">
        <v>206</v>
      </c>
      <c r="D16" s="15" t="s">
        <v>33</v>
      </c>
      <c r="E16" s="48" t="s">
        <v>25</v>
      </c>
      <c r="F16" s="14"/>
      <c r="G16" s="20"/>
      <c r="H16" s="14"/>
      <c r="I16" s="20"/>
      <c r="J16" s="4"/>
      <c r="K16" s="22" t="s">
        <v>30</v>
      </c>
      <c r="L16" s="20">
        <f t="shared" si="1"/>
        <v>0</v>
      </c>
      <c r="M16" s="23">
        <f t="shared" si="2"/>
        <v>0</v>
      </c>
      <c r="N16" s="18">
        <f t="array" ref="N16">IF(SUMPRODUCT(COUNTIF(E16,'DANH MỤC'!$B$2:$B$17))+SUMPRODUCT(COUNTIF(G16,'DANH MỤC'!$B$2:$B$17))+SUMPRODUCT(COUNTIF(I16,'DANH MỤC'!$B$2:$B$17))&gt;=1,1,0)</f>
        <v>1</v>
      </c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 ht="33.75" customHeight="1">
      <c r="A17" s="12">
        <v>15.0</v>
      </c>
      <c r="B17" s="13" t="s">
        <v>85</v>
      </c>
      <c r="C17" s="24" t="s">
        <v>180</v>
      </c>
      <c r="D17" s="15" t="s">
        <v>22</v>
      </c>
      <c r="E17" s="34" t="s">
        <v>25</v>
      </c>
      <c r="F17" s="14"/>
      <c r="G17" s="13"/>
      <c r="H17" s="14"/>
      <c r="I17" s="13"/>
      <c r="J17" s="4"/>
      <c r="K17" s="16" t="s">
        <v>64</v>
      </c>
      <c r="L17" s="13">
        <f t="shared" si="1"/>
        <v>0</v>
      </c>
      <c r="M17" s="17">
        <f t="shared" si="2"/>
        <v>0</v>
      </c>
      <c r="N17" s="18">
        <f t="array" ref="N17">IF(SUMPRODUCT(COUNTIF(E17,'DANH MỤC'!$B$2:$B$17))+SUMPRODUCT(COUNTIF(G17,'DANH MỤC'!$B$2:$B$17))+SUMPRODUCT(COUNTIF(I17,'DANH MỤC'!$B$2:$B$17))&gt;=1,1,0)</f>
        <v>1</v>
      </c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 ht="33.75" customHeight="1">
      <c r="A18" s="47" t="s">
        <v>294</v>
      </c>
      <c r="B18" s="2"/>
      <c r="C18" s="2"/>
      <c r="D18" s="2"/>
      <c r="E18" s="2"/>
      <c r="F18" s="2"/>
      <c r="G18" s="2"/>
      <c r="H18" s="2"/>
      <c r="I18" s="3"/>
      <c r="J18" s="4"/>
      <c r="K18" s="22" t="s">
        <v>24</v>
      </c>
      <c r="L18" s="20">
        <f t="shared" si="1"/>
        <v>0</v>
      </c>
      <c r="M18" s="23">
        <f t="shared" si="2"/>
        <v>0</v>
      </c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 ht="33.75" customHeight="1">
      <c r="A19" s="12">
        <v>1.0</v>
      </c>
      <c r="B19" s="13" t="s">
        <v>87</v>
      </c>
      <c r="C19" s="24" t="s">
        <v>295</v>
      </c>
      <c r="D19" s="14"/>
      <c r="E19" s="48" t="s">
        <v>43</v>
      </c>
      <c r="F19" s="14"/>
      <c r="G19" s="13"/>
      <c r="H19" s="14"/>
      <c r="I19" s="13"/>
      <c r="J19" s="4"/>
      <c r="K19" s="16" t="s">
        <v>89</v>
      </c>
      <c r="L19" s="13">
        <f t="shared" si="1"/>
        <v>0</v>
      </c>
      <c r="M19" s="17">
        <f t="shared" si="2"/>
        <v>0</v>
      </c>
      <c r="N19" s="18">
        <f t="array" ref="N19">IF(SUMPRODUCT(COUNTIF(E19,'DANH MỤC'!$B$2:$B$17))+SUMPRODUCT(COUNTIF(G19,'DANH MỤC'!$B$2:$B$17))+SUMPRODUCT(COUNTIF(I19,'DANH MỤC'!$B$2:$B$17))&gt;=1,1,0)</f>
        <v>0</v>
      </c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 ht="33.75" customHeight="1">
      <c r="A20" s="19">
        <v>2.0</v>
      </c>
      <c r="B20" s="95" t="s">
        <v>94</v>
      </c>
      <c r="C20" s="21" t="s">
        <v>143</v>
      </c>
      <c r="D20" s="15" t="s">
        <v>22</v>
      </c>
      <c r="E20" s="48" t="s">
        <v>25</v>
      </c>
      <c r="F20" s="14"/>
      <c r="G20" s="20"/>
      <c r="H20" s="14"/>
      <c r="I20" s="20"/>
      <c r="J20" s="4"/>
      <c r="K20" s="4"/>
      <c r="L20" s="4"/>
      <c r="M20" s="4"/>
      <c r="N20" s="18">
        <f t="array" ref="N20">IF(SUMPRODUCT(COUNTIF(E20,'DANH MỤC'!$B$2:$B$17))+SUMPRODUCT(COUNTIF(G20,'DANH MỤC'!$B$2:$B$17))+SUMPRODUCT(COUNTIF(I20,'DANH MỤC'!$B$2:$B$17))&gt;=1,1,0)</f>
        <v>1</v>
      </c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 ht="33.75" customHeight="1">
      <c r="A21" s="12">
        <v>3.0</v>
      </c>
      <c r="B21" s="95" t="s">
        <v>95</v>
      </c>
      <c r="C21" s="24" t="s">
        <v>180</v>
      </c>
      <c r="D21" s="15" t="s">
        <v>22</v>
      </c>
      <c r="E21" s="34" t="s">
        <v>25</v>
      </c>
      <c r="F21" s="14"/>
      <c r="G21" s="13"/>
      <c r="H21" s="14"/>
      <c r="I21" s="13"/>
      <c r="J21" s="4"/>
      <c r="K21" s="49" t="s">
        <v>96</v>
      </c>
      <c r="L21" s="2"/>
      <c r="M21" s="26"/>
      <c r="N21" s="18">
        <f t="array" ref="N21">IF(SUMPRODUCT(COUNTIF(E21,'DANH MỤC'!$B$2:$B$17))+SUMPRODUCT(COUNTIF(G21,'DANH MỤC'!$B$2:$B$17))+SUMPRODUCT(COUNTIF(I21,'DANH MỤC'!$B$2:$B$17))&gt;=1,1,0)</f>
        <v>1</v>
      </c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 ht="33.75" customHeight="1">
      <c r="A22" s="19">
        <v>4.0</v>
      </c>
      <c r="B22" s="95" t="s">
        <v>97</v>
      </c>
      <c r="C22" s="24" t="s">
        <v>180</v>
      </c>
      <c r="D22" s="15" t="s">
        <v>22</v>
      </c>
      <c r="E22" s="34" t="s">
        <v>25</v>
      </c>
      <c r="F22" s="14"/>
      <c r="G22" s="20"/>
      <c r="H22" s="14"/>
      <c r="I22" s="20"/>
      <c r="J22" s="4"/>
      <c r="K22" s="50">
        <f>SUM(L3:L18)</f>
        <v>19</v>
      </c>
      <c r="L22" s="51"/>
      <c r="M22" s="52"/>
      <c r="N22" s="18">
        <f t="array" ref="N22">IF(SUMPRODUCT(COUNTIF(E22,'DANH MỤC'!$B$2:$B$17))+SUMPRODUCT(COUNTIF(G22,'DANH MỤC'!$B$2:$B$17))+SUMPRODUCT(COUNTIF(I22,'DANH MỤC'!$B$2:$B$17))&gt;=1,1,0)</f>
        <v>1</v>
      </c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 ht="33.75" customHeight="1">
      <c r="A23" s="12">
        <v>5.0</v>
      </c>
      <c r="B23" s="95" t="s">
        <v>98</v>
      </c>
      <c r="C23" s="21" t="s">
        <v>283</v>
      </c>
      <c r="D23" s="15" t="s">
        <v>33</v>
      </c>
      <c r="E23" s="48" t="s">
        <v>25</v>
      </c>
      <c r="F23" s="14"/>
      <c r="G23" s="13"/>
      <c r="H23" s="14"/>
      <c r="I23" s="13"/>
      <c r="J23" s="4"/>
      <c r="K23" s="53"/>
      <c r="L23" s="54"/>
      <c r="M23" s="55"/>
      <c r="N23" s="18">
        <f t="array" ref="N23">IF(SUMPRODUCT(COUNTIF(E23,'DANH MỤC'!$B$2:$B$17))+SUMPRODUCT(COUNTIF(G23,'DANH MỤC'!$B$2:$B$17))+SUMPRODUCT(COUNTIF(I23,'DANH MỤC'!$B$2:$B$17))&gt;=1,1,0)</f>
        <v>1</v>
      </c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 ht="33.75" customHeight="1">
      <c r="A24" s="19">
        <v>6.0</v>
      </c>
      <c r="B24" s="95" t="s">
        <v>101</v>
      </c>
      <c r="C24" s="24" t="s">
        <v>229</v>
      </c>
      <c r="D24" s="15" t="s">
        <v>22</v>
      </c>
      <c r="E24" s="34" t="s">
        <v>39</v>
      </c>
      <c r="F24" s="14"/>
      <c r="G24" s="20"/>
      <c r="H24" s="14"/>
      <c r="I24" s="20"/>
      <c r="J24" s="4"/>
      <c r="K24" s="9" t="s">
        <v>102</v>
      </c>
      <c r="L24" s="9" t="s">
        <v>103</v>
      </c>
      <c r="M24" s="56" t="s">
        <v>17</v>
      </c>
      <c r="N24" s="18">
        <f t="array" ref="N24">IF(SUMPRODUCT(COUNTIF(E24,'DANH MỤC'!$B$2:$B$17))+SUMPRODUCT(COUNTIF(G24,'DANH MỤC'!$B$2:$B$17))+SUMPRODUCT(COUNTIF(I24,'DANH MỤC'!$B$2:$B$17))&gt;=1,1,0)</f>
        <v>1</v>
      </c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 ht="33.75" customHeight="1">
      <c r="A25" s="12">
        <v>7.0</v>
      </c>
      <c r="B25" s="95" t="s">
        <v>105</v>
      </c>
      <c r="C25" s="21" t="s">
        <v>185</v>
      </c>
      <c r="D25" s="15" t="s">
        <v>38</v>
      </c>
      <c r="E25" s="48" t="s">
        <v>25</v>
      </c>
      <c r="F25" s="14"/>
      <c r="G25" s="13"/>
      <c r="H25" s="14"/>
      <c r="I25" s="13"/>
      <c r="J25" s="4"/>
      <c r="K25" s="57" t="s">
        <v>26</v>
      </c>
      <c r="L25" s="13">
        <f t="shared" ref="L25:L28" si="3">COUNTIF($E$3:$E$17,K25)+COUNTIF($G$3:$G$17,K25)+COUNTIF($I$3:$I$17,K25)+COUNTIF($E$19:$E$29,K25)+COUNTIF($G$19:$G$29,K25)+COUNTIF($I$19:$I$29,K25)</f>
        <v>0</v>
      </c>
      <c r="M25" s="58">
        <f t="shared" ref="M25:M29" si="4">IF(SUM($L$25:$L$29)=0,0,L25/SUM($L$25:$L$29))</f>
        <v>0</v>
      </c>
      <c r="N25" s="18">
        <f t="array" ref="N25">IF(SUMPRODUCT(COUNTIF(E25,'DANH MỤC'!$B$2:$B$17))+SUMPRODUCT(COUNTIF(G25,'DANH MỤC'!$B$2:$B$17))+SUMPRODUCT(COUNTIF(I25,'DANH MỤC'!$B$2:$B$17))&gt;=1,1,0)</f>
        <v>1</v>
      </c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 ht="33.75" customHeight="1">
      <c r="A26" s="19">
        <v>8.0</v>
      </c>
      <c r="B26" s="95" t="s">
        <v>106</v>
      </c>
      <c r="C26" s="21" t="s">
        <v>143</v>
      </c>
      <c r="D26" s="15" t="s">
        <v>22</v>
      </c>
      <c r="E26" s="48" t="s">
        <v>25</v>
      </c>
      <c r="F26" s="14"/>
      <c r="G26" s="20"/>
      <c r="H26" s="14"/>
      <c r="I26" s="20"/>
      <c r="J26" s="4"/>
      <c r="K26" s="59" t="s">
        <v>34</v>
      </c>
      <c r="L26" s="13">
        <f t="shared" si="3"/>
        <v>0</v>
      </c>
      <c r="M26" s="58">
        <f t="shared" si="4"/>
        <v>0</v>
      </c>
      <c r="N26" s="18">
        <f t="array" ref="N26">IF(SUMPRODUCT(COUNTIF(E26,'DANH MỤC'!$B$2:$B$17))+SUMPRODUCT(COUNTIF(G26,'DANH MỤC'!$B$2:$B$17))+SUMPRODUCT(COUNTIF(I26,'DANH MỤC'!$B$2:$B$17))&gt;=1,1,0)</f>
        <v>1</v>
      </c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 ht="33.75" customHeight="1">
      <c r="A27" s="12">
        <v>9.0</v>
      </c>
      <c r="B27" s="95" t="s">
        <v>107</v>
      </c>
      <c r="C27" s="21" t="s">
        <v>143</v>
      </c>
      <c r="D27" s="15" t="s">
        <v>22</v>
      </c>
      <c r="E27" s="48" t="s">
        <v>25</v>
      </c>
      <c r="F27" s="14"/>
      <c r="G27" s="13"/>
      <c r="H27" s="14"/>
      <c r="I27" s="13"/>
      <c r="J27" s="4"/>
      <c r="K27" s="60" t="s">
        <v>40</v>
      </c>
      <c r="L27" s="13">
        <f t="shared" si="3"/>
        <v>3</v>
      </c>
      <c r="M27" s="58">
        <f t="shared" si="4"/>
        <v>0.12</v>
      </c>
      <c r="N27" s="18">
        <f t="array" ref="N27">IF(SUMPRODUCT(COUNTIF(E27,'DANH MỤC'!$B$2:$B$17))+SUMPRODUCT(COUNTIF(G27,'DANH MỤC'!$B$2:$B$17))+SUMPRODUCT(COUNTIF(I27,'DANH MỤC'!$B$2:$B$17))&gt;=1,1,0)</f>
        <v>1</v>
      </c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 ht="33.75" customHeight="1">
      <c r="A28" s="19">
        <v>10.0</v>
      </c>
      <c r="B28" s="95" t="s">
        <v>108</v>
      </c>
      <c r="C28" s="21" t="s">
        <v>283</v>
      </c>
      <c r="D28" s="15" t="s">
        <v>22</v>
      </c>
      <c r="E28" s="48" t="s">
        <v>25</v>
      </c>
      <c r="F28" s="14"/>
      <c r="G28" s="20"/>
      <c r="H28" s="14"/>
      <c r="I28" s="20"/>
      <c r="J28" s="4"/>
      <c r="K28" s="61" t="s">
        <v>43</v>
      </c>
      <c r="L28" s="13">
        <f t="shared" si="3"/>
        <v>3</v>
      </c>
      <c r="M28" s="58">
        <f t="shared" si="4"/>
        <v>0.12</v>
      </c>
      <c r="N28" s="18">
        <f t="array" ref="N28">IF(SUMPRODUCT(COUNTIF(E28,'DANH MỤC'!$B$2:$B$17))+SUMPRODUCT(COUNTIF(G28,'DANH MỤC'!$B$2:$B$17))+SUMPRODUCT(COUNTIF(I28,'DANH MỤC'!$B$2:$B$17))&gt;=1,1,0)</f>
        <v>1</v>
      </c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 ht="33.75" customHeight="1">
      <c r="A29" s="12"/>
      <c r="B29" s="13"/>
      <c r="C29" s="12"/>
      <c r="D29" s="10"/>
      <c r="E29" s="13"/>
      <c r="F29" s="10"/>
      <c r="G29" s="13"/>
      <c r="H29" s="10"/>
      <c r="I29" s="13"/>
      <c r="J29" s="4"/>
      <c r="K29" s="62" t="s">
        <v>18</v>
      </c>
      <c r="L29" s="63">
        <f>P2</f>
        <v>19</v>
      </c>
      <c r="M29" s="64">
        <f t="shared" si="4"/>
        <v>0.76</v>
      </c>
      <c r="N29" s="18">
        <f t="array" ref="N29">IF(SUMPRODUCT(COUNTIF(E29,'DANH MỤC'!$B$2:$B$17))+SUMPRODUCT(COUNTIF(G29,'DANH MỤC'!$B$2:$B$17))+SUMPRODUCT(COUNTIF(I29,'DANH MỤC'!$B$2:$B$17))&gt;=1,1,0)</f>
        <v>0</v>
      </c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 ht="33.75" customHeight="1">
      <c r="A30" s="4"/>
      <c r="B30" s="4"/>
      <c r="C30" s="4"/>
      <c r="D30" s="4"/>
      <c r="E30" s="4"/>
      <c r="F30" s="4"/>
      <c r="G30" s="4"/>
      <c r="H30" s="4"/>
      <c r="I30" s="4"/>
      <c r="J30" s="4"/>
      <c r="K30" s="65" t="s">
        <v>110</v>
      </c>
      <c r="L30" s="66">
        <f>MAX(0,COUNTA($B$3:$B$29)-SUM($L$25:$L$29))</f>
        <v>0</v>
      </c>
      <c r="M30" s="67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 ht="33.75" customHeight="1">
      <c r="A31" s="68" t="s">
        <v>111</v>
      </c>
      <c r="B31" s="2"/>
      <c r="C31" s="2"/>
      <c r="D31" s="2"/>
      <c r="E31" s="2"/>
      <c r="F31" s="2"/>
      <c r="G31" s="2"/>
      <c r="H31" s="2"/>
      <c r="I31" s="3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 ht="33.75" customHeight="1">
      <c r="A32" s="9" t="s">
        <v>6</v>
      </c>
      <c r="B32" s="9" t="s">
        <v>7</v>
      </c>
      <c r="C32" s="9" t="s">
        <v>8</v>
      </c>
      <c r="D32" s="9" t="s">
        <v>112</v>
      </c>
      <c r="E32" s="9" t="s">
        <v>15</v>
      </c>
      <c r="F32" s="9" t="s">
        <v>113</v>
      </c>
      <c r="G32" s="69" t="s">
        <v>114</v>
      </c>
      <c r="H32" s="2"/>
      <c r="I32" s="26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 ht="33.75" customHeight="1">
      <c r="A33" s="12">
        <v>1.0</v>
      </c>
      <c r="B33" s="34" t="s">
        <v>44</v>
      </c>
      <c r="C33" s="24" t="s">
        <v>289</v>
      </c>
      <c r="D33" s="82" t="s">
        <v>125</v>
      </c>
      <c r="E33" s="34" t="s">
        <v>25</v>
      </c>
      <c r="F33" s="129">
        <v>4.0</v>
      </c>
      <c r="G33" s="70"/>
      <c r="H33" s="70"/>
      <c r="I33" s="70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 ht="33.75" customHeight="1">
      <c r="A34" s="71">
        <v>2.0</v>
      </c>
      <c r="B34" s="74" t="s">
        <v>70</v>
      </c>
      <c r="C34" s="99" t="s">
        <v>297</v>
      </c>
      <c r="D34" s="100" t="s">
        <v>38</v>
      </c>
      <c r="E34" s="74" t="s">
        <v>25</v>
      </c>
      <c r="F34" s="74">
        <v>4.0</v>
      </c>
      <c r="G34" s="75"/>
      <c r="H34" s="75"/>
      <c r="I34" s="75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 ht="33.75" customHeight="1">
      <c r="A35" s="12">
        <v>3.0</v>
      </c>
      <c r="B35" s="34" t="s">
        <v>35</v>
      </c>
      <c r="C35" s="24" t="s">
        <v>297</v>
      </c>
      <c r="D35" s="82" t="s">
        <v>38</v>
      </c>
      <c r="E35" s="34" t="s">
        <v>25</v>
      </c>
      <c r="F35" s="34">
        <v>5.0</v>
      </c>
      <c r="G35" s="70"/>
      <c r="H35" s="70"/>
      <c r="I35" s="70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 ht="33.75" customHeight="1">
      <c r="A36" s="71">
        <v>4.0</v>
      </c>
      <c r="B36" s="74" t="s">
        <v>80</v>
      </c>
      <c r="C36" s="99" t="s">
        <v>297</v>
      </c>
      <c r="D36" s="100" t="s">
        <v>38</v>
      </c>
      <c r="E36" s="74" t="s">
        <v>25</v>
      </c>
      <c r="F36" s="74">
        <v>3.0</v>
      </c>
      <c r="G36" s="75"/>
      <c r="H36" s="75"/>
      <c r="I36" s="75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 ht="33.75" customHeight="1">
      <c r="A37" s="12">
        <v>5.0</v>
      </c>
      <c r="B37" s="34" t="s">
        <v>71</v>
      </c>
      <c r="C37" s="24" t="s">
        <v>297</v>
      </c>
      <c r="D37" s="82" t="s">
        <v>38</v>
      </c>
      <c r="E37" s="34" t="s">
        <v>25</v>
      </c>
      <c r="F37" s="34">
        <v>5.0</v>
      </c>
      <c r="G37" s="70"/>
      <c r="H37" s="70"/>
      <c r="I37" s="70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 ht="33.75" customHeight="1">
      <c r="A38" s="71">
        <v>6.0</v>
      </c>
      <c r="B38" s="72"/>
      <c r="C38" s="71"/>
      <c r="D38" s="73"/>
      <c r="E38" s="72"/>
      <c r="F38" s="72"/>
      <c r="G38" s="75"/>
      <c r="H38" s="75"/>
      <c r="I38" s="75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 ht="33.75" customHeight="1">
      <c r="A39" s="12">
        <v>7.0</v>
      </c>
      <c r="B39" s="13"/>
      <c r="C39" s="12"/>
      <c r="D39" s="10"/>
      <c r="E39" s="13"/>
      <c r="F39" s="13"/>
      <c r="G39" s="70"/>
      <c r="H39" s="70"/>
      <c r="I39" s="70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 ht="33.75" customHeight="1">
      <c r="A40" s="71">
        <v>8.0</v>
      </c>
      <c r="B40" s="72"/>
      <c r="C40" s="71"/>
      <c r="D40" s="73"/>
      <c r="E40" s="72"/>
      <c r="F40" s="72"/>
      <c r="G40" s="75"/>
      <c r="H40" s="75"/>
      <c r="I40" s="75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 ht="33.75" customHeight="1">
      <c r="A41" s="76" t="s">
        <v>116</v>
      </c>
      <c r="B41" s="2"/>
      <c r="C41" s="2"/>
      <c r="D41" s="2"/>
      <c r="E41" s="3"/>
      <c r="F41" s="77">
        <f>SUM(F33:F40)</f>
        <v>21</v>
      </c>
      <c r="G41" s="78"/>
      <c r="H41" s="78"/>
      <c r="I41" s="78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 ht="33.75" customHeight="1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 ht="33.75" customHeight="1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 ht="33.75" customHeight="1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 ht="33.75" customHeight="1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 ht="33.75" customHeight="1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 ht="33.75" customHeight="1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 ht="33.75" customHeight="1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 ht="33.75" customHeight="1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 ht="33.75" customHeight="1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 ht="33.75" customHeight="1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 ht="33.75" customHeight="1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 ht="33.75" customHeight="1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 ht="33.75" customHeight="1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 ht="33.75" customHeight="1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 ht="33.75" customHeight="1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 ht="33.75" customHeight="1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 ht="33.75" customHeight="1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 ht="33.75" customHeight="1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 ht="33.75" customHeight="1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 ht="33.75" customHeight="1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 ht="33.75" customHeight="1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 ht="33.75" customHeight="1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 ht="33.75" customHeight="1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 ht="33.75" customHeight="1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 ht="33.75" customHeight="1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 ht="33.75" customHeight="1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 ht="33.75" customHeight="1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 ht="33.75" customHeight="1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 ht="33.75" customHeight="1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 ht="33.75" customHeight="1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 ht="33.75" customHeight="1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 ht="33.75" customHeight="1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 ht="33.75" customHeight="1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 ht="33.75" customHeight="1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 ht="33.75" customHeight="1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 ht="33.75" customHeight="1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 ht="33.75" customHeight="1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 ht="33.75" customHeight="1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 ht="33.75" customHeight="1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 ht="33.75" customHeight="1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 ht="33.75" customHeight="1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 ht="33.75" customHeight="1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 ht="33.75" customHeight="1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 ht="33.75" customHeight="1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 ht="33.75" customHeight="1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 ht="33.75" customHeight="1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 ht="33.75" customHeight="1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 ht="33.75" customHeight="1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 ht="33.75" customHeight="1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 ht="33.75" customHeight="1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 ht="33.75" customHeight="1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 ht="33.75" customHeight="1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 ht="33.75" customHeight="1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 ht="33.75" customHeight="1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 ht="33.75" customHeight="1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 ht="33.75" customHeight="1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 ht="33.75" customHeight="1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 ht="33.75" customHeight="1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 ht="33.75" customHeight="1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 ht="33.75" customHeight="1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 ht="33.75" customHeight="1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 ht="33.75" customHeight="1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 ht="33.75" customHeight="1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 ht="33.75" customHeight="1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 ht="33.75" customHeight="1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 ht="33.75" customHeight="1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 ht="33.75" customHeight="1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 ht="33.75" customHeight="1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 ht="33.75" customHeight="1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 ht="33.75" customHeight="1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 ht="33.75" customHeight="1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 ht="33.75" customHeight="1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 ht="33.75" customHeight="1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 ht="33.75" customHeight="1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 ht="33.75" customHeight="1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 ht="33.75" customHeight="1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 ht="33.75" customHeight="1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 ht="33.75" customHeight="1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 ht="33.75" customHeight="1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 ht="33.75" customHeight="1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 ht="33.75" customHeight="1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 ht="33.75" customHeight="1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 ht="33.75" customHeight="1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 ht="33.75" customHeight="1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 ht="33.75" customHeight="1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 ht="33.75" customHeight="1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 ht="33.75" customHeight="1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 ht="33.75" customHeight="1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 ht="33.75" customHeight="1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 ht="33.75" customHeight="1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 ht="33.75" customHeight="1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 ht="33.75" customHeight="1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 ht="33.75" customHeight="1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 ht="33.75" customHeight="1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 ht="33.75" customHeight="1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 ht="33.75" customHeight="1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 ht="33.75" customHeight="1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 ht="33.75" customHeight="1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 ht="33.75" customHeight="1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 ht="33.75" customHeight="1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 ht="33.75" customHeight="1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 ht="33.75" customHeight="1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 ht="33.75" customHeight="1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 ht="33.75" customHeight="1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 ht="33.75" customHeight="1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 ht="33.75" customHeight="1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 ht="33.75" customHeight="1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 ht="33.75" customHeight="1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 ht="33.75" customHeight="1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 ht="33.75" customHeight="1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 ht="33.75" customHeight="1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 ht="33.75" customHeight="1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 ht="33.75" customHeight="1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 ht="33.75" customHeight="1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 ht="33.75" customHeight="1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 ht="33.75" customHeight="1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 ht="33.75" customHeight="1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 ht="33.75" customHeight="1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 ht="33.75" customHeight="1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 ht="33.75" customHeight="1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 ht="33.75" customHeight="1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 ht="33.75" customHeight="1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 ht="33.75" customHeight="1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 ht="33.75" customHeight="1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 ht="33.75" customHeight="1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 ht="33.75" customHeight="1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 ht="33.75" customHeight="1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 ht="33.75" customHeight="1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 ht="33.75" customHeight="1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 ht="33.75" customHeight="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 ht="33.75" customHeight="1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 ht="33.75" customHeight="1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 ht="33.75" customHeight="1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 ht="33.75" customHeight="1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 ht="33.75" customHeight="1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 ht="33.75" customHeight="1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 ht="33.75" customHeight="1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 ht="33.75" customHeight="1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 ht="33.75" customHeight="1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 ht="33.75" customHeight="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 ht="33.75" customHeight="1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 ht="33.75" customHeight="1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 ht="33.75" customHeight="1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 ht="33.75" customHeight="1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 ht="33.75" customHeight="1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 ht="33.75" customHeight="1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 ht="33.75" customHeight="1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 ht="33.75" customHeight="1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 ht="33.75" customHeight="1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 ht="33.75" customHeight="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 ht="33.75" customHeight="1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 ht="33.75" customHeight="1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 ht="33.75" customHeight="1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 ht="33.75" customHeight="1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 ht="33.75" customHeight="1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 ht="33.75" customHeight="1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 ht="33.75" customHeight="1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 ht="33.75" customHeight="1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 ht="33.75" customHeight="1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 ht="33.75" customHeight="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 ht="33.75" customHeight="1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 ht="33.75" customHeight="1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 ht="33.75" customHeight="1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 ht="33.75" customHeight="1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 ht="33.75" customHeight="1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 ht="33.75" customHeight="1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 ht="33.75" customHeight="1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 ht="33.75" customHeight="1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 ht="33.75" customHeight="1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 ht="33.75" customHeight="1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 ht="33.75" customHeight="1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 ht="33.75" customHeight="1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 ht="33.75" customHeight="1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 ht="33.75" customHeight="1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 ht="33.75" customHeight="1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 ht="33.75" customHeight="1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 ht="33.75" customHeight="1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 ht="33.75" customHeight="1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 ht="33.75" customHeight="1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 ht="33.75" customHeight="1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 ht="33.75" customHeight="1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 ht="33.75" customHeight="1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 ht="33.75" customHeight="1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 ht="33.75" customHeight="1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 ht="33.75" customHeight="1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 ht="33.75" customHeight="1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 ht="33.75" customHeight="1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 ht="33.75" customHeight="1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 ht="33.75" customHeight="1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 ht="33.75" customHeight="1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 ht="33.75" customHeight="1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 ht="33.75" customHeight="1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 ht="33.75" customHeight="1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 ht="33.75" customHeight="1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 ht="33.75" customHeight="1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 ht="33.75" customHeight="1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 ht="33.75" customHeight="1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 ht="33.75" customHeight="1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 ht="33.75" customHeight="1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 ht="33.75" customHeight="1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 ht="33.75" customHeight="1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 ht="33.75" customHeight="1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 ht="33.75" customHeight="1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 ht="33.75" customHeight="1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 ht="33.75" customHeight="1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r="247" ht="33.75" customHeight="1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r="248" ht="33.75" customHeight="1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</row>
    <row r="249" ht="33.75" customHeight="1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 ht="33.75" customHeight="1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</row>
    <row r="251" ht="33.75" customHeight="1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</row>
    <row r="252" ht="33.75" customHeight="1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 ht="33.75" customHeight="1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</row>
    <row r="254" ht="33.75" customHeight="1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</row>
    <row r="255" ht="33.75" customHeight="1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</row>
    <row r="256" ht="33.75" customHeight="1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</row>
    <row r="257" ht="33.75" customHeight="1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</row>
    <row r="258" ht="33.75" customHeight="1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</row>
    <row r="259" ht="33.75" customHeight="1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</row>
    <row r="260" ht="33.75" customHeight="1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</row>
    <row r="261" ht="33.75" customHeight="1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</row>
    <row r="262" ht="33.75" customHeight="1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</row>
    <row r="263" ht="33.75" customHeight="1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</row>
    <row r="264" ht="33.75" customHeight="1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</row>
    <row r="265" ht="33.75" customHeight="1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</row>
    <row r="266" ht="33.75" customHeight="1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</row>
    <row r="267" ht="33.75" customHeight="1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</row>
    <row r="268" ht="33.75" customHeight="1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</row>
    <row r="269" ht="33.75" customHeight="1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</row>
    <row r="270" ht="33.75" customHeight="1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</row>
    <row r="271" ht="33.75" customHeight="1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</row>
    <row r="272" ht="33.75" customHeight="1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</row>
    <row r="273" ht="33.75" customHeight="1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</row>
    <row r="274" ht="33.75" customHeight="1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</row>
    <row r="275" ht="33.75" customHeight="1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</row>
    <row r="276" ht="33.75" customHeight="1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</row>
    <row r="277" ht="33.75" customHeight="1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</row>
    <row r="278" ht="33.75" customHeight="1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</row>
    <row r="279" ht="33.75" customHeight="1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</row>
    <row r="280" ht="33.75" customHeight="1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</row>
    <row r="281" ht="33.75" customHeight="1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</row>
    <row r="282" ht="33.75" customHeight="1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</row>
    <row r="283" ht="33.75" customHeight="1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</row>
    <row r="284" ht="33.75" customHeight="1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</row>
    <row r="285" ht="33.75" customHeight="1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</row>
    <row r="286" ht="33.75" customHeight="1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</row>
    <row r="287" ht="33.75" customHeight="1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</row>
    <row r="288" ht="33.75" customHeight="1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</row>
    <row r="289" ht="33.75" customHeight="1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</row>
    <row r="290" ht="33.75" customHeight="1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</row>
    <row r="291" ht="33.75" customHeight="1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</row>
    <row r="292" ht="33.75" customHeight="1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</row>
    <row r="293" ht="33.75" customHeight="1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</row>
    <row r="294" ht="33.75" customHeight="1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</row>
    <row r="295" ht="33.75" customHeight="1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</row>
    <row r="296" ht="33.75" customHeight="1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</row>
    <row r="297" ht="33.75" customHeight="1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</row>
    <row r="298" ht="33.75" customHeight="1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</row>
    <row r="299" ht="33.75" customHeight="1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</row>
    <row r="300" ht="33.75" customHeight="1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</row>
    <row r="301" ht="33.75" customHeight="1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</row>
    <row r="302" ht="33.75" customHeight="1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</row>
    <row r="303" ht="33.75" customHeight="1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</row>
    <row r="304" ht="33.75" customHeight="1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</row>
    <row r="305" ht="33.75" customHeight="1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</row>
    <row r="306" ht="33.75" customHeight="1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</row>
    <row r="307" ht="33.75" customHeight="1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</row>
    <row r="308" ht="33.75" customHeight="1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</row>
    <row r="309" ht="33.75" customHeight="1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</row>
    <row r="310" ht="33.75" customHeight="1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</row>
    <row r="311" ht="33.75" customHeight="1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</row>
    <row r="312" ht="33.75" customHeight="1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</row>
    <row r="313" ht="33.75" customHeight="1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</row>
    <row r="314" ht="33.75" customHeight="1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</row>
    <row r="315" ht="33.75" customHeight="1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</row>
    <row r="316" ht="33.75" customHeight="1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</row>
    <row r="317" ht="33.75" customHeight="1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</row>
    <row r="318" ht="33.75" customHeight="1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</row>
    <row r="319" ht="33.75" customHeight="1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</row>
    <row r="320" ht="33.75" customHeight="1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</row>
    <row r="321" ht="33.75" customHeight="1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</row>
    <row r="322" ht="33.75" customHeight="1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</row>
    <row r="323" ht="33.75" customHeight="1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</row>
    <row r="324" ht="33.75" customHeight="1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</row>
    <row r="325" ht="33.75" customHeight="1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</row>
    <row r="326" ht="33.75" customHeight="1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</row>
    <row r="327" ht="33.75" customHeight="1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</row>
    <row r="328" ht="33.75" customHeight="1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</row>
    <row r="329" ht="33.75" customHeight="1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</row>
    <row r="330" ht="33.75" customHeight="1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</row>
    <row r="331" ht="33.75" customHeight="1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</row>
    <row r="332" ht="33.75" customHeight="1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</row>
    <row r="333" ht="33.75" customHeight="1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</row>
    <row r="334" ht="33.75" customHeight="1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</row>
    <row r="335" ht="33.75" customHeight="1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</row>
    <row r="336" ht="33.75" customHeight="1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</row>
    <row r="337" ht="33.75" customHeight="1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</row>
    <row r="338" ht="33.75" customHeight="1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</row>
    <row r="339" ht="33.75" customHeight="1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</row>
    <row r="340" ht="33.75" customHeight="1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</row>
    <row r="341" ht="33.75" customHeight="1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</row>
    <row r="342" ht="33.75" customHeight="1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</row>
    <row r="343" ht="33.75" customHeight="1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</row>
    <row r="344" ht="33.75" customHeight="1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</row>
    <row r="345" ht="33.75" customHeight="1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</row>
    <row r="346" ht="33.75" customHeight="1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</row>
    <row r="347" ht="33.75" customHeight="1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</row>
    <row r="348" ht="33.75" customHeight="1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</row>
    <row r="349" ht="33.75" customHeight="1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</row>
    <row r="350" ht="33.75" customHeight="1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</row>
    <row r="351" ht="33.75" customHeight="1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</row>
    <row r="352" ht="33.75" customHeight="1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</row>
    <row r="353" ht="33.75" customHeight="1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</row>
    <row r="354" ht="33.75" customHeight="1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</row>
    <row r="355" ht="33.75" customHeight="1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</row>
    <row r="356" ht="33.75" customHeight="1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</row>
    <row r="357" ht="33.75" customHeight="1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</row>
    <row r="358" ht="33.75" customHeight="1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</row>
    <row r="359" ht="33.75" customHeight="1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</row>
    <row r="360" ht="33.75" customHeight="1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</row>
    <row r="361" ht="33.75" customHeight="1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</row>
    <row r="362" ht="33.75" customHeight="1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</row>
    <row r="363" ht="33.75" customHeight="1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</row>
    <row r="364" ht="33.75" customHeight="1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</row>
    <row r="365" ht="33.75" customHeight="1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</row>
    <row r="366" ht="33.75" customHeight="1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</row>
    <row r="367" ht="33.75" customHeight="1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</row>
    <row r="368" ht="33.75" customHeight="1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</row>
    <row r="369" ht="33.75" customHeight="1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</row>
    <row r="370" ht="33.75" customHeight="1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</row>
    <row r="371" ht="33.75" customHeight="1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</row>
    <row r="372" ht="33.75" customHeight="1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</row>
    <row r="373" ht="33.75" customHeight="1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</row>
    <row r="374" ht="33.75" customHeight="1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</row>
    <row r="375" ht="33.75" customHeight="1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</row>
    <row r="376" ht="33.75" customHeight="1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</row>
    <row r="377" ht="33.75" customHeight="1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</row>
    <row r="378" ht="33.75" customHeight="1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</row>
    <row r="379" ht="33.75" customHeight="1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</row>
    <row r="380" ht="33.75" customHeight="1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</row>
    <row r="381" ht="33.75" customHeight="1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</row>
    <row r="382" ht="33.75" customHeight="1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</row>
    <row r="383" ht="33.75" customHeight="1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</row>
    <row r="384" ht="33.75" customHeight="1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</row>
    <row r="385" ht="33.75" customHeight="1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</row>
    <row r="386" ht="33.75" customHeight="1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</row>
    <row r="387" ht="33.75" customHeight="1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</row>
    <row r="388" ht="33.75" customHeight="1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</row>
    <row r="389" ht="33.75" customHeight="1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</row>
    <row r="390" ht="33.75" customHeight="1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</row>
    <row r="391" ht="33.75" customHeight="1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</row>
    <row r="392" ht="33.75" customHeight="1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</row>
    <row r="393" ht="33.75" customHeight="1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</row>
    <row r="394" ht="33.75" customHeight="1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</row>
    <row r="395" ht="33.75" customHeight="1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</row>
    <row r="396" ht="33.75" customHeight="1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</row>
    <row r="397" ht="33.75" customHeight="1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</row>
    <row r="398" ht="33.75" customHeight="1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</row>
    <row r="399" ht="33.75" customHeight="1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</row>
    <row r="400" ht="33.75" customHeight="1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</row>
    <row r="401" ht="33.75" customHeight="1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</row>
    <row r="402" ht="33.75" customHeight="1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</row>
    <row r="403" ht="33.75" customHeight="1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</row>
    <row r="404" ht="33.75" customHeight="1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</row>
    <row r="405" ht="33.75" customHeight="1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</row>
    <row r="406" ht="33.75" customHeight="1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</row>
    <row r="407" ht="33.75" customHeight="1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</row>
    <row r="408" ht="33.75" customHeight="1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</row>
    <row r="409" ht="33.75" customHeight="1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</row>
    <row r="410" ht="33.75" customHeight="1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</row>
    <row r="411" ht="33.75" customHeight="1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</row>
    <row r="412" ht="33.75" customHeight="1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</row>
    <row r="413" ht="33.75" customHeight="1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</row>
    <row r="414" ht="33.75" customHeight="1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</row>
    <row r="415" ht="33.75" customHeight="1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</row>
    <row r="416" ht="33.75" customHeight="1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</row>
    <row r="417" ht="33.75" customHeight="1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</row>
    <row r="418" ht="33.75" customHeight="1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</row>
    <row r="419" ht="33.75" customHeight="1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</row>
    <row r="420" ht="33.75" customHeight="1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</row>
    <row r="421" ht="33.75" customHeight="1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</row>
    <row r="422" ht="33.75" customHeight="1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</row>
    <row r="423" ht="33.75" customHeight="1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</row>
    <row r="424" ht="33.75" customHeight="1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</row>
    <row r="425" ht="33.75" customHeight="1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</row>
    <row r="426" ht="33.75" customHeight="1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</row>
    <row r="427" ht="33.75" customHeight="1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</row>
    <row r="428" ht="33.75" customHeight="1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</row>
    <row r="429" ht="33.75" customHeight="1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</row>
    <row r="430" ht="33.75" customHeight="1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</row>
    <row r="431" ht="33.75" customHeight="1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</row>
    <row r="432" ht="33.75" customHeight="1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</row>
    <row r="433" ht="33.75" customHeight="1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</row>
    <row r="434" ht="33.75" customHeight="1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</row>
    <row r="435" ht="33.75" customHeight="1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</row>
    <row r="436" ht="33.75" customHeight="1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</row>
    <row r="437" ht="33.75" customHeight="1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</row>
    <row r="438" ht="33.75" customHeight="1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</row>
    <row r="439" ht="33.75" customHeight="1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</row>
    <row r="440" ht="33.75" customHeight="1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</row>
    <row r="441" ht="33.75" customHeight="1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</row>
    <row r="442" ht="33.75" customHeight="1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</row>
    <row r="443" ht="33.75" customHeight="1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</row>
    <row r="444" ht="33.75" customHeight="1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</row>
    <row r="445" ht="33.75" customHeight="1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</row>
    <row r="446" ht="33.75" customHeight="1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</row>
    <row r="447" ht="33.75" customHeight="1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</row>
    <row r="448" ht="33.75" customHeight="1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</row>
    <row r="449" ht="33.75" customHeight="1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</row>
    <row r="450" ht="33.75" customHeight="1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</row>
    <row r="451" ht="33.75" customHeight="1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</row>
    <row r="452" ht="33.75" customHeight="1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</row>
    <row r="453" ht="33.75" customHeight="1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</row>
    <row r="454" ht="33.75" customHeight="1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</row>
    <row r="455" ht="33.75" customHeight="1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</row>
    <row r="456" ht="33.75" customHeight="1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</row>
    <row r="457" ht="33.75" customHeight="1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</row>
    <row r="458" ht="33.75" customHeight="1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</row>
    <row r="459" ht="33.75" customHeight="1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</row>
    <row r="460" ht="33.75" customHeight="1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</row>
    <row r="461" ht="33.75" customHeight="1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</row>
    <row r="462" ht="33.75" customHeight="1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</row>
    <row r="463" ht="33.75" customHeight="1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</row>
    <row r="464" ht="33.75" customHeight="1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</row>
    <row r="465" ht="33.75" customHeight="1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</row>
    <row r="466" ht="33.75" customHeight="1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</row>
    <row r="467" ht="33.75" customHeight="1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</row>
    <row r="468" ht="33.75" customHeight="1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</row>
    <row r="469" ht="33.75" customHeight="1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</row>
    <row r="470" ht="33.75" customHeight="1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</row>
    <row r="471" ht="33.75" customHeight="1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</row>
    <row r="472" ht="33.75" customHeight="1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</row>
    <row r="473" ht="33.75" customHeight="1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</row>
    <row r="474" ht="33.75" customHeight="1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</row>
    <row r="475" ht="33.75" customHeight="1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</row>
    <row r="476" ht="33.75" customHeight="1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</row>
    <row r="477" ht="33.75" customHeight="1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</row>
    <row r="478" ht="33.75" customHeight="1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</row>
    <row r="479" ht="33.75" customHeight="1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</row>
    <row r="480" ht="33.75" customHeight="1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</row>
    <row r="481" ht="33.75" customHeight="1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</row>
    <row r="482" ht="33.75" customHeight="1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</row>
    <row r="483" ht="33.75" customHeight="1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</row>
    <row r="484" ht="33.75" customHeight="1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</row>
    <row r="485" ht="33.75" customHeight="1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</row>
    <row r="486" ht="33.75" customHeight="1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</row>
    <row r="487" ht="33.75" customHeight="1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</row>
    <row r="488" ht="33.75" customHeight="1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</row>
    <row r="489" ht="33.75" customHeight="1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</row>
    <row r="490" ht="33.75" customHeight="1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</row>
    <row r="491" ht="33.75" customHeight="1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</row>
    <row r="492" ht="33.75" customHeight="1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</row>
    <row r="493" ht="33.75" customHeight="1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</row>
    <row r="494" ht="33.75" customHeight="1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</row>
    <row r="495" ht="33.75" customHeight="1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</row>
    <row r="496" ht="33.75" customHeight="1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</row>
    <row r="497" ht="33.75" customHeight="1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</row>
    <row r="498" ht="33.75" customHeight="1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</row>
    <row r="499" ht="33.75" customHeight="1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</row>
    <row r="500" ht="33.75" customHeight="1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</row>
    <row r="501" ht="33.75" customHeight="1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</row>
    <row r="502" ht="33.75" customHeight="1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</row>
    <row r="503" ht="33.75" customHeight="1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</row>
    <row r="504" ht="33.75" customHeight="1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</row>
    <row r="505" ht="33.75" customHeight="1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</row>
    <row r="506" ht="33.75" customHeight="1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</row>
    <row r="507" ht="33.75" customHeight="1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</row>
    <row r="508" ht="33.75" customHeight="1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</row>
    <row r="509" ht="33.75" customHeight="1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</row>
    <row r="510" ht="33.75" customHeight="1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</row>
    <row r="511" ht="33.75" customHeight="1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</row>
    <row r="512" ht="33.75" customHeight="1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</row>
    <row r="513" ht="33.75" customHeight="1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</row>
    <row r="514" ht="33.75" customHeight="1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</row>
    <row r="515" ht="33.75" customHeight="1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</row>
    <row r="516" ht="33.75" customHeight="1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</row>
    <row r="517" ht="33.75" customHeight="1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</row>
    <row r="518" ht="33.75" customHeight="1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</row>
    <row r="519" ht="33.75" customHeight="1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</row>
    <row r="520" ht="33.75" customHeight="1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</row>
    <row r="521" ht="33.75" customHeight="1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</row>
    <row r="522" ht="33.75" customHeight="1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</row>
    <row r="523" ht="33.75" customHeight="1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</row>
    <row r="524" ht="33.75" customHeight="1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</row>
    <row r="525" ht="33.75" customHeight="1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</row>
    <row r="526" ht="33.75" customHeight="1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</row>
    <row r="527" ht="33.75" customHeight="1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</row>
    <row r="528" ht="33.75" customHeight="1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</row>
    <row r="529" ht="33.75" customHeight="1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</row>
    <row r="530" ht="33.75" customHeight="1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</row>
    <row r="531" ht="33.75" customHeight="1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</row>
    <row r="532" ht="33.75" customHeight="1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</row>
    <row r="533" ht="33.75" customHeight="1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</row>
    <row r="534" ht="33.75" customHeight="1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</row>
    <row r="535" ht="33.75" customHeight="1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</row>
    <row r="536" ht="33.75" customHeight="1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</row>
    <row r="537" ht="33.75" customHeight="1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</row>
    <row r="538" ht="33.75" customHeight="1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</row>
    <row r="539" ht="33.75" customHeight="1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</row>
    <row r="540" ht="33.75" customHeight="1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</row>
    <row r="541" ht="33.75" customHeight="1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</row>
    <row r="542" ht="33.75" customHeight="1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</row>
    <row r="543" ht="33.75" customHeight="1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</row>
    <row r="544" ht="33.75" customHeight="1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</row>
    <row r="545" ht="33.75" customHeight="1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</row>
    <row r="546" ht="33.75" customHeight="1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</row>
    <row r="547" ht="33.75" customHeight="1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</row>
    <row r="548" ht="33.75" customHeight="1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</row>
    <row r="549" ht="33.75" customHeight="1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</row>
    <row r="550" ht="33.75" customHeight="1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</row>
    <row r="551" ht="33.75" customHeight="1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</row>
    <row r="552" ht="33.75" customHeight="1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</row>
    <row r="553" ht="33.75" customHeight="1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</row>
    <row r="554" ht="33.75" customHeight="1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</row>
    <row r="555" ht="33.75" customHeight="1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</row>
    <row r="556" ht="33.75" customHeight="1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</row>
    <row r="557" ht="33.75" customHeight="1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</row>
    <row r="558" ht="33.75" customHeight="1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</row>
    <row r="559" ht="33.75" customHeight="1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</row>
    <row r="560" ht="33.75" customHeight="1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</row>
    <row r="561" ht="33.75" customHeight="1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</row>
    <row r="562" ht="33.75" customHeight="1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</row>
    <row r="563" ht="33.75" customHeight="1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</row>
    <row r="564" ht="33.75" customHeight="1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</row>
    <row r="565" ht="33.75" customHeight="1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</row>
    <row r="566" ht="33.75" customHeight="1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</row>
    <row r="567" ht="33.75" customHeight="1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</row>
    <row r="568" ht="33.75" customHeight="1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</row>
    <row r="569" ht="33.75" customHeight="1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</row>
    <row r="570" ht="33.75" customHeight="1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</row>
    <row r="571" ht="33.75" customHeight="1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</row>
    <row r="572" ht="33.75" customHeight="1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</row>
    <row r="573" ht="33.75" customHeight="1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</row>
    <row r="574" ht="33.75" customHeight="1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</row>
    <row r="575" ht="33.75" customHeight="1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</row>
    <row r="576" ht="33.75" customHeight="1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</row>
    <row r="577" ht="33.75" customHeight="1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</row>
    <row r="578" ht="33.75" customHeight="1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</row>
    <row r="579" ht="33.75" customHeight="1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</row>
    <row r="580" ht="33.75" customHeight="1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</row>
    <row r="581" ht="33.75" customHeight="1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</row>
    <row r="582" ht="33.75" customHeight="1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</row>
    <row r="583" ht="33.75" customHeight="1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</row>
    <row r="584" ht="33.75" customHeight="1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</row>
    <row r="585" ht="33.75" customHeight="1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</row>
    <row r="586" ht="33.75" customHeight="1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</row>
    <row r="587" ht="33.75" customHeight="1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</row>
    <row r="588" ht="33.75" customHeight="1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</row>
    <row r="589" ht="33.75" customHeight="1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</row>
    <row r="590" ht="33.75" customHeight="1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</row>
    <row r="591" ht="33.75" customHeight="1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</row>
    <row r="592" ht="33.75" customHeight="1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</row>
    <row r="593" ht="33.75" customHeight="1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</row>
    <row r="594" ht="33.75" customHeight="1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</row>
    <row r="595" ht="33.75" customHeight="1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</row>
    <row r="596" ht="33.75" customHeight="1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</row>
    <row r="597" ht="33.75" customHeight="1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</row>
    <row r="598" ht="33.75" customHeight="1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</row>
    <row r="599" ht="33.75" customHeight="1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</row>
    <row r="600" ht="33.75" customHeight="1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</row>
    <row r="601" ht="33.75" customHeight="1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</row>
    <row r="602" ht="33.75" customHeight="1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</row>
    <row r="603" ht="33.75" customHeight="1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</row>
    <row r="604" ht="33.75" customHeight="1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</row>
    <row r="605" ht="33.75" customHeight="1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</row>
    <row r="606" ht="33.75" customHeight="1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</row>
    <row r="607" ht="33.75" customHeight="1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</row>
    <row r="608" ht="33.75" customHeight="1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</row>
    <row r="609" ht="33.75" customHeight="1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</row>
    <row r="610" ht="33.75" customHeight="1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</row>
    <row r="611" ht="33.75" customHeight="1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</row>
    <row r="612" ht="33.75" customHeight="1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</row>
    <row r="613" ht="33.75" customHeight="1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</row>
    <row r="614" ht="33.75" customHeight="1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</row>
    <row r="615" ht="33.75" customHeight="1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</row>
    <row r="616" ht="33.75" customHeight="1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</row>
    <row r="617" ht="33.75" customHeight="1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</row>
    <row r="618" ht="33.75" customHeight="1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</row>
    <row r="619" ht="33.75" customHeight="1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</row>
    <row r="620" ht="33.75" customHeight="1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</row>
    <row r="621" ht="33.75" customHeight="1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</row>
    <row r="622" ht="33.75" customHeight="1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</row>
    <row r="623" ht="33.75" customHeight="1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</row>
    <row r="624" ht="33.75" customHeight="1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</row>
    <row r="625" ht="33.75" customHeight="1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</row>
    <row r="626" ht="33.75" customHeight="1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</row>
    <row r="627" ht="33.75" customHeight="1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</row>
    <row r="628" ht="33.75" customHeight="1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</row>
    <row r="629" ht="33.75" customHeight="1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</row>
    <row r="630" ht="33.75" customHeight="1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</row>
    <row r="631" ht="33.75" customHeight="1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</row>
    <row r="632" ht="33.75" customHeight="1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</row>
    <row r="633" ht="33.75" customHeight="1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</row>
    <row r="634" ht="33.75" customHeight="1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</row>
    <row r="635" ht="33.75" customHeight="1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</row>
    <row r="636" ht="33.75" customHeight="1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</row>
    <row r="637" ht="33.75" customHeight="1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</row>
    <row r="638" ht="33.75" customHeight="1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</row>
    <row r="639" ht="33.75" customHeight="1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</row>
    <row r="640" ht="33.75" customHeight="1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</row>
    <row r="641" ht="33.75" customHeight="1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</row>
    <row r="642" ht="33.75" customHeight="1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</row>
    <row r="643" ht="33.75" customHeight="1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</row>
    <row r="644" ht="33.75" customHeight="1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</row>
    <row r="645" ht="33.75" customHeight="1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</row>
    <row r="646" ht="33.75" customHeight="1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</row>
    <row r="647" ht="33.75" customHeight="1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</row>
    <row r="648" ht="33.75" customHeight="1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</row>
    <row r="649" ht="33.75" customHeight="1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</row>
    <row r="650" ht="33.75" customHeight="1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</row>
    <row r="651" ht="33.75" customHeight="1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</row>
    <row r="652" ht="33.75" customHeight="1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</row>
    <row r="653" ht="33.75" customHeight="1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</row>
    <row r="654" ht="33.75" customHeight="1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</row>
    <row r="655" ht="33.75" customHeight="1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</row>
    <row r="656" ht="33.75" customHeight="1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</row>
    <row r="657" ht="33.75" customHeight="1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</row>
    <row r="658" ht="33.75" customHeight="1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</row>
    <row r="659" ht="33.75" customHeight="1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</row>
    <row r="660" ht="33.75" customHeight="1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</row>
    <row r="661" ht="33.75" customHeight="1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</row>
    <row r="662" ht="33.75" customHeight="1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</row>
    <row r="663" ht="33.75" customHeight="1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</row>
    <row r="664" ht="33.75" customHeight="1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</row>
    <row r="665" ht="33.75" customHeight="1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</row>
    <row r="666" ht="33.75" customHeight="1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</row>
    <row r="667" ht="33.75" customHeight="1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</row>
    <row r="668" ht="33.75" customHeight="1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</row>
    <row r="669" ht="33.75" customHeight="1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</row>
    <row r="670" ht="33.75" customHeight="1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</row>
    <row r="671" ht="33.75" customHeight="1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</row>
    <row r="672" ht="33.75" customHeight="1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</row>
    <row r="673" ht="33.75" customHeight="1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</row>
    <row r="674" ht="33.75" customHeight="1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</row>
    <row r="675" ht="33.75" customHeight="1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</row>
    <row r="676" ht="33.75" customHeight="1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</row>
    <row r="677" ht="33.75" customHeight="1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</row>
    <row r="678" ht="33.75" customHeight="1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</row>
    <row r="679" ht="33.75" customHeight="1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</row>
    <row r="680" ht="33.75" customHeight="1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</row>
    <row r="681" ht="33.75" customHeight="1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</row>
    <row r="682" ht="33.75" customHeight="1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</row>
    <row r="683" ht="33.75" customHeight="1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</row>
    <row r="684" ht="33.75" customHeight="1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</row>
    <row r="685" ht="33.75" customHeight="1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</row>
    <row r="686" ht="33.75" customHeight="1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</row>
    <row r="687" ht="33.75" customHeight="1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</row>
    <row r="688" ht="33.75" customHeight="1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</row>
    <row r="689" ht="33.75" customHeight="1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</row>
    <row r="690" ht="33.75" customHeight="1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</row>
    <row r="691" ht="33.75" customHeight="1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</row>
    <row r="692" ht="33.75" customHeight="1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</row>
    <row r="693" ht="33.75" customHeight="1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</row>
    <row r="694" ht="33.75" customHeight="1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</row>
    <row r="695" ht="33.75" customHeight="1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</row>
    <row r="696" ht="33.75" customHeight="1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</row>
    <row r="697" ht="33.75" customHeight="1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</row>
    <row r="698" ht="33.75" customHeight="1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</row>
    <row r="699" ht="33.75" customHeight="1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</row>
    <row r="700" ht="33.75" customHeight="1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</row>
    <row r="701" ht="33.75" customHeight="1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</row>
    <row r="702" ht="33.75" customHeight="1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</row>
    <row r="703" ht="33.75" customHeight="1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</row>
    <row r="704" ht="33.75" customHeight="1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</row>
    <row r="705" ht="33.75" customHeight="1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</row>
    <row r="706" ht="33.75" customHeight="1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</row>
    <row r="707" ht="33.75" customHeight="1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</row>
    <row r="708" ht="33.75" customHeight="1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</row>
    <row r="709" ht="33.75" customHeight="1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</row>
    <row r="710" ht="33.75" customHeight="1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</row>
    <row r="711" ht="33.75" customHeight="1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</row>
    <row r="712" ht="33.75" customHeight="1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</row>
    <row r="713" ht="33.75" customHeight="1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</row>
    <row r="714" ht="33.75" customHeight="1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</row>
    <row r="715" ht="33.75" customHeight="1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</row>
    <row r="716" ht="33.75" customHeight="1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</row>
    <row r="717" ht="33.75" customHeight="1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</row>
    <row r="718" ht="33.75" customHeight="1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</row>
    <row r="719" ht="33.75" customHeight="1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</row>
    <row r="720" ht="33.75" customHeight="1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</row>
    <row r="721" ht="33.75" customHeight="1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</row>
    <row r="722" ht="33.75" customHeight="1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</row>
    <row r="723" ht="33.75" customHeight="1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</row>
    <row r="724" ht="33.75" customHeight="1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</row>
    <row r="725" ht="33.75" customHeight="1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</row>
    <row r="726" ht="33.75" customHeight="1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</row>
    <row r="727" ht="33.75" customHeight="1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</row>
    <row r="728" ht="33.75" customHeight="1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</row>
    <row r="729" ht="33.75" customHeight="1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</row>
    <row r="730" ht="33.75" customHeight="1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</row>
    <row r="731" ht="33.75" customHeight="1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</row>
    <row r="732" ht="33.75" customHeight="1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</row>
    <row r="733" ht="33.75" customHeight="1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</row>
    <row r="734" ht="33.75" customHeight="1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</row>
    <row r="735" ht="33.75" customHeight="1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</row>
    <row r="736" ht="33.75" customHeight="1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</row>
    <row r="737" ht="33.75" customHeight="1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</row>
    <row r="738" ht="33.75" customHeight="1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</row>
    <row r="739" ht="33.75" customHeight="1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</row>
    <row r="740" ht="33.75" customHeight="1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</row>
    <row r="741" ht="33.75" customHeight="1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</row>
    <row r="742" ht="33.75" customHeight="1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</row>
    <row r="743" ht="33.75" customHeight="1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</row>
    <row r="744" ht="33.75" customHeight="1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</row>
    <row r="745" ht="33.75" customHeight="1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</row>
    <row r="746" ht="33.75" customHeight="1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</row>
    <row r="747" ht="33.75" customHeight="1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</row>
    <row r="748" ht="33.75" customHeight="1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</row>
    <row r="749" ht="33.75" customHeight="1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</row>
    <row r="750" ht="33.75" customHeight="1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</row>
    <row r="751" ht="33.75" customHeight="1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</row>
    <row r="752" ht="33.75" customHeight="1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</row>
    <row r="753" ht="33.75" customHeight="1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</row>
    <row r="754" ht="33.75" customHeight="1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</row>
    <row r="755" ht="33.75" customHeight="1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</row>
    <row r="756" ht="33.75" customHeight="1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</row>
    <row r="757" ht="33.75" customHeight="1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</row>
    <row r="758" ht="33.75" customHeight="1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</row>
    <row r="759" ht="33.75" customHeight="1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</row>
    <row r="760" ht="33.75" customHeight="1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</row>
    <row r="761" ht="33.75" customHeight="1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</row>
    <row r="762" ht="33.75" customHeight="1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</row>
    <row r="763" ht="33.75" customHeight="1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</row>
    <row r="764" ht="33.75" customHeight="1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</row>
    <row r="765" ht="33.75" customHeight="1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</row>
    <row r="766" ht="33.75" customHeight="1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</row>
    <row r="767" ht="33.75" customHeight="1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</row>
    <row r="768" ht="33.75" customHeight="1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</row>
    <row r="769" ht="33.75" customHeight="1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</row>
    <row r="770" ht="33.75" customHeight="1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</row>
    <row r="771" ht="33.75" customHeight="1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</row>
    <row r="772" ht="33.75" customHeight="1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</row>
    <row r="773" ht="33.75" customHeight="1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</row>
    <row r="774" ht="33.75" customHeight="1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</row>
    <row r="775" ht="33.75" customHeight="1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</row>
    <row r="776" ht="33.75" customHeight="1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</row>
    <row r="777" ht="33.75" customHeight="1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</row>
    <row r="778" ht="33.75" customHeight="1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</row>
    <row r="779" ht="33.75" customHeight="1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</row>
    <row r="780" ht="33.75" customHeight="1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</row>
    <row r="781" ht="33.75" customHeight="1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</row>
    <row r="782" ht="33.75" customHeight="1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</row>
    <row r="783" ht="33.75" customHeight="1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</row>
    <row r="784" ht="33.75" customHeight="1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</row>
    <row r="785" ht="33.75" customHeight="1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</row>
    <row r="786" ht="33.75" customHeight="1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</row>
    <row r="787" ht="33.75" customHeight="1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</row>
    <row r="788" ht="33.75" customHeight="1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</row>
    <row r="789" ht="33.75" customHeight="1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</row>
    <row r="790" ht="33.75" customHeight="1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</row>
    <row r="791" ht="33.75" customHeight="1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</row>
    <row r="792" ht="33.75" customHeight="1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</row>
    <row r="793" ht="33.75" customHeight="1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</row>
    <row r="794" ht="33.75" customHeight="1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</row>
    <row r="795" ht="33.75" customHeight="1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</row>
    <row r="796" ht="33.75" customHeight="1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</row>
    <row r="797" ht="33.75" customHeight="1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</row>
    <row r="798" ht="33.75" customHeight="1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</row>
    <row r="799" ht="33.75" customHeight="1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</row>
    <row r="800" ht="33.75" customHeight="1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</row>
    <row r="801" ht="33.75" customHeight="1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</row>
    <row r="802" ht="33.75" customHeight="1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</row>
    <row r="803" ht="33.75" customHeight="1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</row>
    <row r="804" ht="33.75" customHeight="1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</row>
    <row r="805" ht="33.75" customHeight="1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</row>
    <row r="806" ht="33.75" customHeight="1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</row>
    <row r="807" ht="33.75" customHeight="1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</row>
    <row r="808" ht="33.75" customHeight="1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</row>
    <row r="809" ht="33.75" customHeight="1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</row>
    <row r="810" ht="33.75" customHeight="1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</row>
    <row r="811" ht="33.75" customHeight="1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</row>
    <row r="812" ht="33.75" customHeight="1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</row>
    <row r="813" ht="33.75" customHeight="1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</row>
    <row r="814" ht="33.75" customHeight="1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</row>
    <row r="815" ht="33.75" customHeight="1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</row>
    <row r="816" ht="33.75" customHeight="1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</row>
    <row r="817" ht="33.75" customHeight="1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</row>
    <row r="818" ht="33.75" customHeight="1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</row>
    <row r="819" ht="33.75" customHeight="1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</row>
    <row r="820" ht="33.75" customHeight="1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</row>
    <row r="821" ht="33.75" customHeight="1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</row>
    <row r="822" ht="33.75" customHeight="1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</row>
    <row r="823" ht="33.75" customHeight="1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</row>
    <row r="824" ht="33.75" customHeight="1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</row>
    <row r="825" ht="33.75" customHeight="1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</row>
    <row r="826" ht="33.75" customHeight="1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</row>
    <row r="827" ht="33.75" customHeight="1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</row>
    <row r="828" ht="33.75" customHeight="1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</row>
    <row r="829" ht="33.75" customHeight="1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</row>
    <row r="830" ht="33.75" customHeight="1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</row>
    <row r="831" ht="33.75" customHeight="1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</row>
    <row r="832" ht="33.75" customHeight="1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</row>
    <row r="833" ht="33.75" customHeight="1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</row>
    <row r="834" ht="33.75" customHeight="1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</row>
    <row r="835" ht="33.75" customHeight="1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</row>
    <row r="836" ht="33.75" customHeight="1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</row>
    <row r="837" ht="33.75" customHeight="1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</row>
    <row r="838" ht="33.75" customHeight="1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</row>
    <row r="839" ht="33.75" customHeight="1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</row>
    <row r="840" ht="33.75" customHeight="1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</row>
    <row r="841" ht="33.75" customHeight="1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</row>
    <row r="842" ht="33.75" customHeight="1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</row>
    <row r="843" ht="33.75" customHeight="1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</row>
    <row r="844" ht="33.75" customHeight="1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</row>
    <row r="845" ht="33.75" customHeight="1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</row>
    <row r="846" ht="33.75" customHeight="1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</row>
    <row r="847" ht="33.75" customHeight="1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</row>
    <row r="848" ht="33.75" customHeight="1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</row>
    <row r="849" ht="33.75" customHeight="1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</row>
    <row r="850" ht="33.75" customHeight="1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</row>
    <row r="851" ht="33.75" customHeight="1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</row>
    <row r="852" ht="33.75" customHeight="1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</row>
    <row r="853" ht="33.75" customHeight="1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</row>
    <row r="854" ht="33.75" customHeight="1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</row>
    <row r="855" ht="33.75" customHeight="1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</row>
    <row r="856" ht="33.75" customHeight="1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</row>
    <row r="857" ht="33.75" customHeight="1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</row>
    <row r="858" ht="33.75" customHeight="1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</row>
    <row r="859" ht="33.75" customHeight="1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</row>
    <row r="860" ht="33.75" customHeight="1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</row>
    <row r="861" ht="33.75" customHeight="1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</row>
    <row r="862" ht="33.75" customHeight="1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</row>
    <row r="863" ht="33.75" customHeight="1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</row>
    <row r="864" ht="33.75" customHeight="1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</row>
    <row r="865" ht="33.75" customHeight="1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</row>
    <row r="866" ht="33.75" customHeight="1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</row>
    <row r="867" ht="33.75" customHeight="1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</row>
    <row r="868" ht="33.75" customHeight="1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</row>
    <row r="869" ht="33.75" customHeight="1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</row>
    <row r="870" ht="33.75" customHeight="1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</row>
    <row r="871" ht="33.75" customHeight="1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</row>
    <row r="872" ht="33.75" customHeight="1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</row>
    <row r="873" ht="33.75" customHeight="1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</row>
    <row r="874" ht="33.75" customHeight="1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</row>
    <row r="875" ht="33.75" customHeight="1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</row>
    <row r="876" ht="33.75" customHeight="1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</row>
    <row r="877" ht="33.75" customHeight="1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</row>
    <row r="878" ht="33.75" customHeight="1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</row>
    <row r="879" ht="33.75" customHeight="1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</row>
    <row r="880" ht="33.75" customHeight="1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</row>
    <row r="881" ht="33.75" customHeight="1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</row>
    <row r="882" ht="33.75" customHeight="1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</row>
    <row r="883" ht="33.75" customHeight="1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</row>
    <row r="884" ht="33.75" customHeight="1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</row>
    <row r="885" ht="33.75" customHeight="1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</row>
    <row r="886" ht="33.75" customHeight="1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</row>
    <row r="887" ht="33.75" customHeight="1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</row>
    <row r="888" ht="33.75" customHeight="1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</row>
    <row r="889" ht="33.75" customHeight="1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</row>
    <row r="890" ht="33.75" customHeight="1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</row>
    <row r="891" ht="33.75" customHeight="1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</row>
    <row r="892" ht="33.75" customHeight="1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</row>
    <row r="893" ht="33.75" customHeight="1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</row>
    <row r="894" ht="33.75" customHeight="1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</row>
    <row r="895" ht="33.75" customHeight="1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</row>
    <row r="896" ht="33.75" customHeight="1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</row>
    <row r="897" ht="33.75" customHeight="1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</row>
    <row r="898" ht="33.75" customHeight="1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</row>
    <row r="899" ht="33.75" customHeight="1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</row>
    <row r="900" ht="33.75" customHeight="1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</row>
    <row r="901" ht="33.75" customHeight="1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</row>
    <row r="902" ht="33.75" customHeight="1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</row>
    <row r="903" ht="33.75" customHeight="1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</row>
    <row r="904" ht="33.75" customHeight="1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</row>
    <row r="905" ht="33.75" customHeight="1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</row>
    <row r="906" ht="33.75" customHeight="1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</row>
    <row r="907" ht="33.75" customHeight="1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</row>
    <row r="908" ht="33.75" customHeight="1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</row>
    <row r="909" ht="33.75" customHeight="1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</row>
    <row r="910" ht="33.75" customHeight="1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</row>
    <row r="911" ht="33.75" customHeight="1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</row>
    <row r="912" ht="33.75" customHeight="1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</row>
    <row r="913" ht="33.75" customHeight="1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</row>
    <row r="914" ht="33.75" customHeight="1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</row>
    <row r="915" ht="33.75" customHeight="1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</row>
    <row r="916" ht="33.75" customHeight="1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</row>
    <row r="917" ht="33.75" customHeight="1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</row>
    <row r="918" ht="33.75" customHeight="1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</row>
    <row r="919" ht="33.75" customHeight="1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</row>
    <row r="920" ht="33.75" customHeight="1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</row>
    <row r="921" ht="33.75" customHeight="1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</row>
    <row r="922" ht="33.75" customHeight="1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</row>
    <row r="923" ht="33.75" customHeight="1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</row>
    <row r="924" ht="33.75" customHeight="1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</row>
    <row r="925" ht="33.75" customHeight="1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</row>
    <row r="926" ht="33.75" customHeight="1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</row>
    <row r="927" ht="33.75" customHeight="1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</row>
    <row r="928" ht="33.75" customHeight="1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</row>
    <row r="929" ht="33.75" customHeight="1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</row>
    <row r="930" ht="33.75" customHeight="1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</row>
    <row r="931" ht="33.75" customHeight="1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</row>
    <row r="932" ht="33.75" customHeight="1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</row>
    <row r="933" ht="33.75" customHeight="1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</row>
    <row r="934" ht="33.75" customHeight="1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</row>
    <row r="935" ht="33.75" customHeight="1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</row>
    <row r="936" ht="33.75" customHeight="1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</row>
    <row r="937" ht="33.75" customHeight="1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</row>
    <row r="938" ht="33.75" customHeight="1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</row>
    <row r="939" ht="33.75" customHeight="1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</row>
    <row r="940" ht="33.75" customHeight="1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</row>
    <row r="941" ht="33.75" customHeight="1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</row>
    <row r="942" ht="33.75" customHeight="1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</row>
    <row r="943" ht="33.75" customHeight="1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</row>
    <row r="944" ht="33.75" customHeight="1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</row>
    <row r="945" ht="33.75" customHeight="1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</row>
    <row r="946" ht="33.75" customHeight="1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</row>
    <row r="947" ht="33.75" customHeight="1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</row>
    <row r="948" ht="33.75" customHeight="1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</row>
    <row r="949" ht="33.75" customHeight="1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</row>
    <row r="950" ht="33.75" customHeight="1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</row>
    <row r="951" ht="33.75" customHeight="1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</row>
    <row r="952" ht="33.75" customHeight="1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</row>
    <row r="953" ht="33.75" customHeight="1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</row>
    <row r="954" ht="33.75" customHeight="1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</row>
    <row r="955" ht="33.75" customHeight="1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</row>
    <row r="956" ht="33.75" customHeight="1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</row>
    <row r="957" ht="33.75" customHeight="1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</row>
    <row r="958" ht="33.75" customHeight="1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</row>
    <row r="959" ht="33.75" customHeight="1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</row>
    <row r="960" ht="33.75" customHeight="1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</row>
    <row r="961" ht="33.75" customHeight="1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</row>
    <row r="962" ht="33.75" customHeight="1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</row>
    <row r="963" ht="33.75" customHeight="1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</row>
    <row r="964" ht="33.75" customHeight="1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</row>
    <row r="965" ht="33.75" customHeight="1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</row>
    <row r="966" ht="33.75" customHeight="1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</row>
    <row r="967" ht="33.75" customHeight="1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</row>
    <row r="968" ht="33.75" customHeight="1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</row>
    <row r="969" ht="33.75" customHeight="1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</row>
    <row r="970" ht="33.75" customHeight="1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</row>
    <row r="971" ht="33.75" customHeight="1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</row>
    <row r="972" ht="33.75" customHeight="1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</row>
    <row r="973" ht="33.75" customHeight="1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</row>
    <row r="974" ht="33.75" customHeight="1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</row>
    <row r="975" ht="33.75" customHeight="1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</row>
    <row r="976" ht="33.75" customHeight="1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</row>
    <row r="977" ht="33.75" customHeight="1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</row>
    <row r="978" ht="33.75" customHeight="1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</row>
    <row r="979" ht="33.75" customHeight="1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</row>
    <row r="980" ht="33.75" customHeight="1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</row>
    <row r="981" ht="33.75" customHeight="1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</row>
    <row r="982" ht="33.75" customHeight="1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</row>
    <row r="983" ht="33.75" customHeight="1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</row>
    <row r="984" ht="33.75" customHeight="1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</row>
    <row r="985" ht="33.75" customHeight="1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</row>
    <row r="986" ht="33.75" customHeight="1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</row>
    <row r="987" ht="33.75" customHeight="1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</row>
    <row r="988" ht="33.75" customHeight="1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</row>
    <row r="989" ht="33.75" customHeight="1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</row>
    <row r="990" ht="33.75" customHeight="1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</row>
    <row r="991" ht="33.75" customHeight="1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</row>
    <row r="992" ht="33.75" customHeight="1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</row>
    <row r="993" ht="33.75" customHeight="1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</row>
    <row r="994" ht="33.75" customHeight="1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</row>
    <row r="995" ht="33.75" customHeight="1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</row>
    <row r="996" ht="33.75" customHeight="1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</row>
    <row r="997" ht="33.75" customHeight="1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</row>
    <row r="998" ht="33.75" customHeight="1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</row>
    <row r="999" ht="33.75" customHeight="1">
      <c r="A999" s="4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</row>
    <row r="1000" ht="33.75" customHeight="1">
      <c r="A1000" s="4"/>
      <c r="B1000" s="4"/>
      <c r="C1000" s="4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</row>
  </sheetData>
  <mergeCells count="8">
    <mergeCell ref="A1:I1"/>
    <mergeCell ref="K1:M1"/>
    <mergeCell ref="A18:I18"/>
    <mergeCell ref="K21:M21"/>
    <mergeCell ref="K22:M23"/>
    <mergeCell ref="A31:I31"/>
    <mergeCell ref="G32:I32"/>
    <mergeCell ref="A41:E41"/>
  </mergeCells>
  <conditionalFormatting sqref="E3:E17 G3:G17 I3:I17 E19:E29 G19:G29 I19:I29 E33:E40">
    <cfRule type="cellIs" dxfId="0" priority="1" operator="equal">
      <formula>"Khai Anh"</formula>
    </cfRule>
  </conditionalFormatting>
  <conditionalFormatting sqref="E3:E17 G3:G17 I3:I17 E19:E29 G19:G29 I19:I29 E33:E40">
    <cfRule type="cellIs" dxfId="1" priority="2" operator="equal">
      <formula>"Kim Bàng"</formula>
    </cfRule>
  </conditionalFormatting>
  <conditionalFormatting sqref="E3:E17 G3:G17 I3:I17 E19:E29 G19:G29 I19:I29 E33:E40">
    <cfRule type="cellIs" dxfId="2" priority="3" operator="equal">
      <formula>"Vưu Đức Phát"</formula>
    </cfRule>
  </conditionalFormatting>
  <conditionalFormatting sqref="E3:E17 G3:G17 I3:I17 E19:E29 G19:G29 I19:I29 E33:E40">
    <cfRule type="cellIs" dxfId="3" priority="4" operator="equal">
      <formula>"Phương Trang"</formula>
    </cfRule>
  </conditionalFormatting>
  <conditionalFormatting sqref="E3:E17 G3:G17 I3:I17 E19:E29 G19:G29 I19:I29 E33:E40">
    <cfRule type="cellIs" dxfId="4" priority="5" operator="equal">
      <formula>"Lúa Vàng"</formula>
    </cfRule>
  </conditionalFormatting>
  <conditionalFormatting sqref="E3:E17 G3:G17 I3:I17 E19:E29 G19:G29 I19:I29 E33:E40">
    <cfRule type="cellIs" dxfId="5" priority="6" operator="equal">
      <formula>"Hồng Nga"</formula>
    </cfRule>
  </conditionalFormatting>
  <conditionalFormatting sqref="E3:E17 G3:G17 I3:I17 E19:E29 G19:G29 I19:I29 E33:E40">
    <cfRule type="cellIs" dxfId="6" priority="7" operator="equal">
      <formula>"Thuận An"</formula>
    </cfRule>
  </conditionalFormatting>
  <conditionalFormatting sqref="E3:E17 G3:G17 I3:I17 E19:E29 G19:G29 I19:I29 E33:E40">
    <cfRule type="cellIs" dxfId="7" priority="8" operator="equal">
      <formula>"SIM"</formula>
    </cfRule>
  </conditionalFormatting>
  <conditionalFormatting sqref="E3:E17 G3:G17 I3:I17 E19:E29 G19:G29 I19:I29 E33:E40">
    <cfRule type="cellIs" dxfId="8" priority="9" operator="equal">
      <formula>"THẢO AN"</formula>
    </cfRule>
  </conditionalFormatting>
  <conditionalFormatting sqref="E3:E17 G3:G17 I3:I17 E19:E29 G19:G29 I19:I29 E33:E40">
    <cfRule type="cellIs" dxfId="9" priority="10" operator="equal">
      <formula>"Emivest"</formula>
    </cfRule>
  </conditionalFormatting>
  <conditionalFormatting sqref="E3:E17 G3:G17 I3:I17 E19:E29 G19:G29 I19:I29 E33:E40">
    <cfRule type="cellIs" dxfId="10" priority="11" operator="equal">
      <formula>"LTP"</formula>
    </cfRule>
  </conditionalFormatting>
  <conditionalFormatting sqref="E3:E17 G3:G17 I3:I17 E19:E29 G19:G29 I19:I29 E33:E40">
    <cfRule type="cellIs" dxfId="11" priority="12" operator="equal">
      <formula>"RICO"</formula>
    </cfRule>
  </conditionalFormatting>
  <conditionalFormatting sqref="E3:E17 G3:G17 I3:I17 E19:E29 G19:G29 I19:I29 E33:E40">
    <cfRule type="cellIs" dxfId="12" priority="13" operator="equal">
      <formula>"Nhất Thành"</formula>
    </cfRule>
  </conditionalFormatting>
  <conditionalFormatting sqref="E3:E17 G3:G17 I3:I17 E19:E29 G19:G29 I19:I29 E33:E40">
    <cfRule type="cellIs" dxfId="13" priority="14" operator="equal">
      <formula>"Hoàng Mạnh Thắng"</formula>
    </cfRule>
  </conditionalFormatting>
  <conditionalFormatting sqref="E3:E17 G3:G17 I3:I17 E19:E29 G19:G29 I19:I29 E33:E40">
    <cfRule type="cellIs" dxfId="14" priority="15" operator="equal">
      <formula>"TRANSIN"</formula>
    </cfRule>
  </conditionalFormatting>
  <conditionalFormatting sqref="E3:E17 G3:G17 I3:I17 E19:E29 G19:G29 I19:I29 E33:E40">
    <cfRule type="cellIs" dxfId="15" priority="16" operator="equal">
      <formula>"HDVL"</formula>
    </cfRule>
  </conditionalFormatting>
  <conditionalFormatting sqref="E3:E17 G3:G17 I3:I17 E19:E29 G19:G29 I19:I29 E33:E40">
    <cfRule type="cellIs" dxfId="16" priority="17" operator="equal">
      <formula>"TRỐNG LỊCH"</formula>
    </cfRule>
  </conditionalFormatting>
  <conditionalFormatting sqref="E3:E17 G3:G17 I3:I17 E19:E29 G19:G29 I19:I29 E33:E40">
    <cfRule type="cellIs" dxfId="0" priority="18" operator="equal">
      <formula>"CHUYỂN ĐIỂM"</formula>
    </cfRule>
  </conditionalFormatting>
  <conditionalFormatting sqref="E3:E17 G3:G17 I3:I17 E19:E29 G19:G29 I19:I29 E33:E40">
    <cfRule type="cellIs" dxfId="17" priority="19" operator="equal">
      <formula>"RỚT NHÀ MÁY"</formula>
    </cfRule>
  </conditionalFormatting>
  <conditionalFormatting sqref="E3:E17 G3:G17 I3:I17 E19:E29 G19:G29 I19:I29 E33:E40">
    <cfRule type="cellIs" dxfId="18" priority="20" operator="equal">
      <formula>"TÀI XẾ NGHỈ"</formula>
    </cfRule>
  </conditionalFormatting>
  <dataValidations>
    <dataValidation type="list" allowBlank="1" sqref="E3:E5 E7:E8 E10:E17 G3:G17 I3:I17 E20:E29 G19:G29 I19:I29 E34:E40">
      <formula1>'DANH MỤC'!$F$2:$F$22</formula1>
    </dataValidation>
    <dataValidation type="list" allowBlank="1" sqref="E6 E9 E19 E33">
      <formula1>'DANH MỤC'!$F$2:$F$22</formula1>
    </dataValidation>
    <dataValidation type="list" allowBlank="1" sqref="B34:B40">
      <formula1>'DANH MỤC'!$J$2:$J$16</formula1>
    </dataValidation>
    <dataValidation type="list" allowBlank="1" sqref="B33">
      <formula1>'DANH MỤC'!$J$2:$J$16</formula1>
    </dataValidation>
    <dataValidation type="list" allowBlank="1" sqref="D3:D17 F3:F17 H3:H17 D19:D29 F19:F29 H19:H29 D33:D40">
      <formula1>'DANH MỤC'!$H$2:$H$9</formula1>
    </dataValidation>
  </dataValidations>
  <printOptions/>
  <pageMargins bottom="0.2" footer="0.0" header="0.0" left="0.2" right="0.2" top="0.2"/>
  <pageSetup orientation="landscape"/>
  <drawing r:id="rId1"/>
</worksheet>
</file>

<file path=xl/worksheets/sheet2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showGridLines="0" workbookViewId="0">
      <pane ySplit="2.0" topLeftCell="A3" activePane="bottomLeft" state="frozen"/>
      <selection activeCell="B4" sqref="B4" pane="bottomLeft"/>
    </sheetView>
  </sheetViews>
  <sheetFormatPr customHeight="1" defaultColWidth="14.43" defaultRowHeight="15.0"/>
  <cols>
    <col customWidth="1" min="1" max="1" width="4.43"/>
    <col customWidth="1" min="2" max="2" width="12.0"/>
    <col customWidth="1" min="3" max="3" width="38.43"/>
    <col customWidth="1" min="4" max="4" width="9.0"/>
    <col customWidth="1" min="5" max="5" width="13.0"/>
    <col customWidth="1" min="6" max="6" width="9.0"/>
    <col customWidth="1" min="7" max="7" width="13.0"/>
    <col customWidth="1" min="8" max="9" width="0.43"/>
    <col customWidth="1" min="10" max="10" width="2.0"/>
    <col customWidth="1" min="11" max="11" width="18.0"/>
    <col customWidth="1" min="12" max="12" width="7.0"/>
    <col customWidth="1" min="13" max="13" width="6.0"/>
    <col customWidth="1" hidden="1" min="14" max="14" width="13.0"/>
    <col customWidth="1" min="15" max="15" width="13.0"/>
    <col customWidth="1" min="16" max="16" width="6.0"/>
    <col customWidth="1" min="17" max="26" width="8.71"/>
  </cols>
  <sheetData>
    <row r="1" ht="32.25" customHeight="1">
      <c r="A1" s="1" t="s">
        <v>296</v>
      </c>
      <c r="B1" s="2"/>
      <c r="C1" s="2"/>
      <c r="D1" s="2"/>
      <c r="E1" s="2"/>
      <c r="F1" s="2"/>
      <c r="G1" s="2"/>
      <c r="H1" s="2"/>
      <c r="I1" s="3"/>
      <c r="J1" s="4"/>
      <c r="K1" s="5" t="s">
        <v>3</v>
      </c>
      <c r="L1" s="2"/>
      <c r="M1" s="3"/>
      <c r="N1" s="4"/>
      <c r="O1" s="6" t="s">
        <v>4</v>
      </c>
      <c r="P1" s="6" t="s">
        <v>5</v>
      </c>
      <c r="Q1" s="104"/>
      <c r="R1" s="4"/>
      <c r="S1" s="4"/>
      <c r="T1" s="4"/>
      <c r="U1" s="4"/>
      <c r="V1" s="4"/>
      <c r="W1" s="4"/>
      <c r="X1" s="4"/>
      <c r="Y1" s="4"/>
      <c r="Z1" s="4"/>
    </row>
    <row r="2" ht="32.25" customHeight="1">
      <c r="A2" s="8" t="s">
        <v>6</v>
      </c>
      <c r="B2" s="8" t="s">
        <v>7</v>
      </c>
      <c r="C2" s="8" t="s">
        <v>8</v>
      </c>
      <c r="D2" s="8" t="s">
        <v>9</v>
      </c>
      <c r="E2" s="8" t="s">
        <v>10</v>
      </c>
      <c r="F2" s="8" t="s">
        <v>11</v>
      </c>
      <c r="G2" s="8" t="s">
        <v>12</v>
      </c>
      <c r="H2" s="8" t="s">
        <v>13</v>
      </c>
      <c r="I2" s="8" t="s">
        <v>14</v>
      </c>
      <c r="J2" s="4"/>
      <c r="K2" s="9" t="s">
        <v>15</v>
      </c>
      <c r="L2" s="9" t="s">
        <v>16</v>
      </c>
      <c r="M2" s="9" t="s">
        <v>17</v>
      </c>
      <c r="N2" s="4"/>
      <c r="O2" s="10" t="s">
        <v>18</v>
      </c>
      <c r="P2" s="10">
        <f>SUM(L3:L18)</f>
        <v>24</v>
      </c>
      <c r="Q2" s="105"/>
      <c r="R2" s="4"/>
      <c r="S2" s="4"/>
      <c r="T2" s="4"/>
      <c r="U2" s="4"/>
      <c r="V2" s="4"/>
      <c r="W2" s="4"/>
      <c r="X2" s="4"/>
      <c r="Y2" s="4"/>
      <c r="Z2" s="4"/>
    </row>
    <row r="3" ht="32.25" customHeight="1">
      <c r="A3" s="12">
        <v>1.0</v>
      </c>
      <c r="B3" s="130" t="s">
        <v>19</v>
      </c>
      <c r="C3" s="24" t="s">
        <v>187</v>
      </c>
      <c r="D3" s="15" t="s">
        <v>22</v>
      </c>
      <c r="E3" s="34" t="s">
        <v>39</v>
      </c>
      <c r="F3" s="14"/>
      <c r="G3" s="13"/>
      <c r="H3" s="14"/>
      <c r="I3" s="13"/>
      <c r="J3" s="4"/>
      <c r="K3" s="16" t="s">
        <v>25</v>
      </c>
      <c r="L3" s="13">
        <f t="shared" ref="L3:L19" si="1">COUNTIF($E$3:$E$17,K3)+COUNTIF($G$3:$G$17,K3)+COUNTIF($I$3:$I$17,K3)+COUNTIF($E$19:$E$29,K3)+COUNTIF($G$19:$G$29,K3)+COUNTIF($I$19:$I$29,K3)</f>
        <v>12</v>
      </c>
      <c r="M3" s="17">
        <f t="shared" ref="M3:M19" si="2">IF($K$22=0,"",L3/$K$22)</f>
        <v>0.5</v>
      </c>
      <c r="N3" s="18">
        <f t="array" ref="N3">IF(SUMPRODUCT(COUNTIF(E3,'DANH MỤC'!$B$2:$B$17))+SUMPRODUCT(COUNTIF(G3,'DANH MỤC'!$B$2:$B$17))+SUMPRODUCT(COUNTIF(I3,'DANH MỤC'!$B$2:$B$17))&gt;=1,1,0)</f>
        <v>1</v>
      </c>
      <c r="O3" s="10" t="s">
        <v>26</v>
      </c>
      <c r="P3" s="10">
        <f>COUNTIF($E$3:$E$17,"TRỐNG LỊCH")+COUNTIF($G$3:$G$17,"TRỐNG LỊCH")+COUNTIF($I$3:$I$17,"TRỐNG LỊCH")+COUNTIF($E$19:$E$29,"TRỐNG LỊCH")+COUNTIF($G$19:$G$29,"TRỐNG LỊCH")+COUNTIF($I$19:$I$29,"TRỐNG LỊCH")</f>
        <v>0</v>
      </c>
      <c r="Q3" s="105"/>
      <c r="R3" s="4"/>
      <c r="S3" s="4"/>
      <c r="T3" s="4"/>
      <c r="U3" s="4"/>
      <c r="V3" s="4"/>
      <c r="W3" s="4"/>
      <c r="X3" s="4"/>
      <c r="Y3" s="4"/>
      <c r="Z3" s="4"/>
    </row>
    <row r="4" ht="32.25" customHeight="1">
      <c r="A4" s="19">
        <v>2.0</v>
      </c>
      <c r="B4" s="130" t="s">
        <v>27</v>
      </c>
      <c r="C4" s="24" t="s">
        <v>298</v>
      </c>
      <c r="D4" s="15" t="s">
        <v>33</v>
      </c>
      <c r="E4" s="48" t="s">
        <v>25</v>
      </c>
      <c r="F4" s="14"/>
      <c r="G4" s="20"/>
      <c r="H4" s="14"/>
      <c r="I4" s="20"/>
      <c r="J4" s="4"/>
      <c r="K4" s="22" t="s">
        <v>31</v>
      </c>
      <c r="L4" s="20">
        <f t="shared" si="1"/>
        <v>0</v>
      </c>
      <c r="M4" s="23">
        <f t="shared" si="2"/>
        <v>0</v>
      </c>
      <c r="N4" s="18">
        <f t="array" ref="N4">IF(SUMPRODUCT(COUNTIF(E4,'DANH MỤC'!$B$2:$B$17))+SUMPRODUCT(COUNTIF(G4,'DANH MỤC'!$B$2:$B$17))+SUMPRODUCT(COUNTIF(I4,'DANH MỤC'!$B$2:$B$17))&gt;=1,1,0)</f>
        <v>1</v>
      </c>
      <c r="O4" s="10" t="s">
        <v>34</v>
      </c>
      <c r="P4" s="10">
        <f>COUNTIF($E$3:$E$17,"CHUYỂN ĐIỂM")+COUNTIF($G$3:$G$17,"CHUYỂN ĐIỂM")+COUNTIF($I$3:$I$17,"CHUYỂN ĐIỂM")+COUNTIF($E$19:$E$29,"CHUYỂN ĐIỂM")+COUNTIF($G$19:$G$29,"CHUYỂN ĐIỂM")+COUNTIF($I$19:$I$29,"CHUYỂN ĐIỂM")</f>
        <v>0</v>
      </c>
      <c r="Q4" s="105"/>
      <c r="R4" s="4"/>
      <c r="S4" s="4"/>
      <c r="T4" s="4"/>
      <c r="U4" s="4"/>
      <c r="V4" s="4"/>
      <c r="W4" s="4"/>
      <c r="X4" s="4"/>
      <c r="Y4" s="4"/>
      <c r="Z4" s="4"/>
    </row>
    <row r="5" ht="32.25" customHeight="1">
      <c r="A5" s="12">
        <v>3.0</v>
      </c>
      <c r="B5" s="130" t="s">
        <v>35</v>
      </c>
      <c r="C5" s="24" t="s">
        <v>180</v>
      </c>
      <c r="D5" s="15" t="s">
        <v>22</v>
      </c>
      <c r="E5" s="34" t="s">
        <v>25</v>
      </c>
      <c r="F5" s="14"/>
      <c r="G5" s="13"/>
      <c r="H5" s="14"/>
      <c r="I5" s="13"/>
      <c r="J5" s="4"/>
      <c r="K5" s="16" t="s">
        <v>39</v>
      </c>
      <c r="L5" s="13">
        <f t="shared" si="1"/>
        <v>10</v>
      </c>
      <c r="M5" s="17">
        <f t="shared" si="2"/>
        <v>0.4166666667</v>
      </c>
      <c r="N5" s="18">
        <f t="array" ref="N5">IF(SUMPRODUCT(COUNTIF(E5,'DANH MỤC'!$B$2:$B$17))+SUMPRODUCT(COUNTIF(G5,'DANH MỤC'!$B$2:$B$17))+SUMPRODUCT(COUNTIF(I5,'DANH MỤC'!$B$2:$B$17))&gt;=1,1,0)</f>
        <v>1</v>
      </c>
      <c r="O5" s="10" t="s">
        <v>40</v>
      </c>
      <c r="P5" s="10">
        <f>COUNTIF($E$3:$E$17,"RỚT NHÀ MÁY")+COUNTIF($G$3:$G$17,"RỚT NHÀ MÁY")+COUNTIF($I$3:$I$17,"RỚT NHÀ MÁY")+COUNTIF($E$19:$E$29,"RỚT NHÀ MÁY")+COUNTIF($G$19:$G$29,"RỚT NHÀ MÁY")+COUNTIF($I$19:$I$29,"RỚT NHÀ MÁY")</f>
        <v>0</v>
      </c>
      <c r="Q5" s="105"/>
      <c r="R5" s="4"/>
      <c r="S5" s="4"/>
      <c r="T5" s="4"/>
      <c r="U5" s="4"/>
      <c r="V5" s="4"/>
      <c r="W5" s="4"/>
      <c r="X5" s="4"/>
      <c r="Y5" s="4"/>
      <c r="Z5" s="4"/>
    </row>
    <row r="6" ht="32.25" customHeight="1">
      <c r="A6" s="19">
        <v>4.0</v>
      </c>
      <c r="B6" s="20" t="s">
        <v>41</v>
      </c>
      <c r="C6" s="19"/>
      <c r="D6" s="14"/>
      <c r="E6" s="48" t="s">
        <v>43</v>
      </c>
      <c r="F6" s="14"/>
      <c r="G6" s="20"/>
      <c r="H6" s="14"/>
      <c r="I6" s="20"/>
      <c r="J6" s="4"/>
      <c r="K6" s="22" t="s">
        <v>42</v>
      </c>
      <c r="L6" s="20">
        <f t="shared" si="1"/>
        <v>0</v>
      </c>
      <c r="M6" s="23">
        <f t="shared" si="2"/>
        <v>0</v>
      </c>
      <c r="N6" s="18">
        <f t="array" ref="N6">IF(SUMPRODUCT(COUNTIF(E6,'DANH MỤC'!$B$2:$B$17))+SUMPRODUCT(COUNTIF(G6,'DANH MỤC'!$B$2:$B$17))+SUMPRODUCT(COUNTIF(I6,'DANH MỤC'!$B$2:$B$17))&gt;=1,1,0)</f>
        <v>0</v>
      </c>
      <c r="O6" s="10" t="s">
        <v>43</v>
      </c>
      <c r="P6" s="10">
        <f>COUNTIF($E$3:$E$17,"TÀI XẾ NGHỈ")+COUNTIF($G$3:$G$17,"TÀI XẾ NGHỈ")+COUNTIF($I$3:$I$17,"TÀI XẾ NGHỈ")+COUNTIF($E$19:$E$29,"TÀI XẾ NGHỈ")+COUNTIF($G$19:$G$29,"TÀI XẾ NGHỈ")+COUNTIF($I$19:$I$29,"TÀI XẾ NGHỈ")</f>
        <v>1</v>
      </c>
      <c r="Q6" s="105"/>
      <c r="R6" s="4"/>
      <c r="S6" s="4"/>
      <c r="T6" s="4"/>
      <c r="U6" s="4"/>
      <c r="V6" s="4"/>
      <c r="W6" s="4"/>
      <c r="X6" s="4"/>
      <c r="Y6" s="4"/>
      <c r="Z6" s="4"/>
    </row>
    <row r="7" ht="32.25" customHeight="1">
      <c r="A7" s="12">
        <v>5.0</v>
      </c>
      <c r="B7" s="130" t="s">
        <v>44</v>
      </c>
      <c r="C7" s="24" t="s">
        <v>298</v>
      </c>
      <c r="D7" s="15" t="s">
        <v>33</v>
      </c>
      <c r="E7" s="34" t="s">
        <v>25</v>
      </c>
      <c r="F7" s="14"/>
      <c r="G7" s="13"/>
      <c r="H7" s="14"/>
      <c r="I7" s="13"/>
      <c r="J7" s="4"/>
      <c r="K7" s="16" t="s">
        <v>23</v>
      </c>
      <c r="L7" s="13">
        <f t="shared" si="1"/>
        <v>1</v>
      </c>
      <c r="M7" s="17">
        <f t="shared" si="2"/>
        <v>0.04166666667</v>
      </c>
      <c r="N7" s="18">
        <f t="array" ref="N7">IF(SUMPRODUCT(COUNTIF(E7,'DANH MỤC'!$B$2:$B$17))+SUMPRODUCT(COUNTIF(G7,'DANH MỤC'!$B$2:$B$17))+SUMPRODUCT(COUNTIF(I7,'DANH MỤC'!$B$2:$B$17))&gt;=1,1,0)</f>
        <v>1</v>
      </c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 ht="32.25" customHeight="1">
      <c r="A8" s="19">
        <v>6.0</v>
      </c>
      <c r="B8" s="130" t="s">
        <v>48</v>
      </c>
      <c r="C8" s="24" t="s">
        <v>187</v>
      </c>
      <c r="D8" s="15" t="s">
        <v>22</v>
      </c>
      <c r="E8" s="34" t="s">
        <v>39</v>
      </c>
      <c r="F8" s="14"/>
      <c r="G8" s="20"/>
      <c r="H8" s="14"/>
      <c r="I8" s="20"/>
      <c r="J8" s="4"/>
      <c r="K8" s="22" t="s">
        <v>51</v>
      </c>
      <c r="L8" s="20">
        <f t="shared" si="1"/>
        <v>0</v>
      </c>
      <c r="M8" s="23">
        <f t="shared" si="2"/>
        <v>0</v>
      </c>
      <c r="N8" s="18">
        <f t="array" ref="N8">IF(SUMPRODUCT(COUNTIF(E8,'DANH MỤC'!$B$2:$B$17))+SUMPRODUCT(COUNTIF(G8,'DANH MỤC'!$B$2:$B$17))+SUMPRODUCT(COUNTIF(I8,'DANH MỤC'!$B$2:$B$17))&gt;=1,1,0)</f>
        <v>1</v>
      </c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 ht="32.25" customHeight="1">
      <c r="A9" s="12">
        <v>7.0</v>
      </c>
      <c r="B9" s="130" t="s">
        <v>68</v>
      </c>
      <c r="C9" s="24" t="s">
        <v>299</v>
      </c>
      <c r="D9" s="15" t="s">
        <v>46</v>
      </c>
      <c r="E9" s="34" t="s">
        <v>47</v>
      </c>
      <c r="F9" s="14"/>
      <c r="G9" s="13"/>
      <c r="H9" s="14"/>
      <c r="I9" s="13"/>
      <c r="J9" s="4"/>
      <c r="K9" s="16" t="s">
        <v>47</v>
      </c>
      <c r="L9" s="13">
        <f t="shared" si="1"/>
        <v>1</v>
      </c>
      <c r="M9" s="17">
        <f t="shared" si="2"/>
        <v>0.04166666667</v>
      </c>
      <c r="N9" s="18">
        <f t="array" ref="N9">IF(SUMPRODUCT(COUNTIF(E9,'DANH MỤC'!$B$2:$B$17))+SUMPRODUCT(COUNTIF(G9,'DANH MỤC'!$B$2:$B$17))+SUMPRODUCT(COUNTIF(I9,'DANH MỤC'!$B$2:$B$17))&gt;=1,1,0)</f>
        <v>1</v>
      </c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 ht="32.25" customHeight="1">
      <c r="A10" s="19">
        <v>8.0</v>
      </c>
      <c r="B10" s="130" t="s">
        <v>70</v>
      </c>
      <c r="C10" s="24" t="s">
        <v>187</v>
      </c>
      <c r="D10" s="15" t="s">
        <v>22</v>
      </c>
      <c r="E10" s="34" t="s">
        <v>39</v>
      </c>
      <c r="F10" s="14"/>
      <c r="G10" s="20"/>
      <c r="H10" s="14"/>
      <c r="I10" s="20"/>
      <c r="J10" s="4"/>
      <c r="K10" s="22" t="s">
        <v>58</v>
      </c>
      <c r="L10" s="20">
        <f t="shared" si="1"/>
        <v>0</v>
      </c>
      <c r="M10" s="23">
        <f t="shared" si="2"/>
        <v>0</v>
      </c>
      <c r="N10" s="18">
        <f t="array" ref="N10">IF(SUMPRODUCT(COUNTIF(E10,'DANH MỤC'!$B$2:$B$17))+SUMPRODUCT(COUNTIF(G10,'DANH MỤC'!$B$2:$B$17))+SUMPRODUCT(COUNTIF(I10,'DANH MỤC'!$B$2:$B$17))&gt;=1,1,0)</f>
        <v>1</v>
      </c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 ht="32.25" customHeight="1">
      <c r="A11" s="12">
        <v>9.0</v>
      </c>
      <c r="B11" s="130" t="s">
        <v>71</v>
      </c>
      <c r="C11" s="21" t="s">
        <v>188</v>
      </c>
      <c r="D11" s="15" t="s">
        <v>38</v>
      </c>
      <c r="E11" s="48" t="s">
        <v>25</v>
      </c>
      <c r="F11" s="14"/>
      <c r="G11" s="13"/>
      <c r="H11" s="14"/>
      <c r="I11" s="13"/>
      <c r="J11" s="4"/>
      <c r="K11" s="16" t="s">
        <v>59</v>
      </c>
      <c r="L11" s="13">
        <f t="shared" si="1"/>
        <v>0</v>
      </c>
      <c r="M11" s="17">
        <f t="shared" si="2"/>
        <v>0</v>
      </c>
      <c r="N11" s="18">
        <f t="array" ref="N11">IF(SUMPRODUCT(COUNTIF(E11,'DANH MỤC'!$B$2:$B$17))+SUMPRODUCT(COUNTIF(G11,'DANH MỤC'!$B$2:$B$17))+SUMPRODUCT(COUNTIF(I11,'DANH MỤC'!$B$2:$B$17))&gt;=1,1,0)</f>
        <v>1</v>
      </c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 ht="32.25" customHeight="1">
      <c r="A12" s="19">
        <v>10.0</v>
      </c>
      <c r="B12" s="130" t="s">
        <v>74</v>
      </c>
      <c r="C12" s="21" t="s">
        <v>178</v>
      </c>
      <c r="D12" s="15" t="s">
        <v>125</v>
      </c>
      <c r="E12" s="48" t="s">
        <v>25</v>
      </c>
      <c r="F12" s="14"/>
      <c r="G12" s="20"/>
      <c r="H12" s="14"/>
      <c r="I12" s="20"/>
      <c r="J12" s="4"/>
      <c r="K12" s="22" t="s">
        <v>60</v>
      </c>
      <c r="L12" s="20">
        <f t="shared" si="1"/>
        <v>0</v>
      </c>
      <c r="M12" s="23">
        <f t="shared" si="2"/>
        <v>0</v>
      </c>
      <c r="N12" s="18">
        <f t="array" ref="N12">IF(SUMPRODUCT(COUNTIF(E12,'DANH MỤC'!$B$2:$B$17))+SUMPRODUCT(COUNTIF(G12,'DANH MỤC'!$B$2:$B$17))+SUMPRODUCT(COUNTIF(I12,'DANH MỤC'!$B$2:$B$17))&gt;=1,1,0)</f>
        <v>1</v>
      </c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 ht="32.25" customHeight="1">
      <c r="A13" s="12">
        <v>11.0</v>
      </c>
      <c r="B13" s="130" t="s">
        <v>76</v>
      </c>
      <c r="C13" s="21" t="s">
        <v>178</v>
      </c>
      <c r="D13" s="15" t="s">
        <v>125</v>
      </c>
      <c r="E13" s="48" t="s">
        <v>25</v>
      </c>
      <c r="F13" s="14"/>
      <c r="G13" s="13"/>
      <c r="H13" s="14"/>
      <c r="I13" s="13"/>
      <c r="J13" s="4"/>
      <c r="K13" s="16" t="s">
        <v>61</v>
      </c>
      <c r="L13" s="13">
        <f t="shared" si="1"/>
        <v>0</v>
      </c>
      <c r="M13" s="17">
        <f t="shared" si="2"/>
        <v>0</v>
      </c>
      <c r="N13" s="18">
        <f t="array" ref="N13">IF(SUMPRODUCT(COUNTIF(E13,'DANH MỤC'!$B$2:$B$17))+SUMPRODUCT(COUNTIF(G13,'DANH MỤC'!$B$2:$B$17))+SUMPRODUCT(COUNTIF(I13,'DANH MỤC'!$B$2:$B$17))&gt;=1,1,0)</f>
        <v>1</v>
      </c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 ht="32.25" customHeight="1">
      <c r="A14" s="19">
        <v>12.0</v>
      </c>
      <c r="B14" s="130" t="s">
        <v>78</v>
      </c>
      <c r="C14" s="21" t="s">
        <v>302</v>
      </c>
      <c r="D14" s="15" t="s">
        <v>125</v>
      </c>
      <c r="E14" s="48" t="s">
        <v>25</v>
      </c>
      <c r="F14" s="14"/>
      <c r="G14" s="20"/>
      <c r="H14" s="14"/>
      <c r="I14" s="20"/>
      <c r="J14" s="4"/>
      <c r="K14" s="22" t="s">
        <v>62</v>
      </c>
      <c r="L14" s="20">
        <f t="shared" si="1"/>
        <v>0</v>
      </c>
      <c r="M14" s="23">
        <f t="shared" si="2"/>
        <v>0</v>
      </c>
      <c r="N14" s="18">
        <f t="array" ref="N14">IF(SUMPRODUCT(COUNTIF(E14,'DANH MỤC'!$B$2:$B$17))+SUMPRODUCT(COUNTIF(G14,'DANH MỤC'!$B$2:$B$17))+SUMPRODUCT(COUNTIF(I14,'DANH MỤC'!$B$2:$B$17))&gt;=1,1,0)</f>
        <v>1</v>
      </c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 ht="32.25" customHeight="1">
      <c r="A15" s="12">
        <v>13.0</v>
      </c>
      <c r="B15" s="130" t="s">
        <v>80</v>
      </c>
      <c r="C15" s="24" t="s">
        <v>176</v>
      </c>
      <c r="D15" s="15" t="s">
        <v>193</v>
      </c>
      <c r="E15" s="34" t="s">
        <v>23</v>
      </c>
      <c r="F15" s="14"/>
      <c r="G15" s="13"/>
      <c r="H15" s="14"/>
      <c r="I15" s="13"/>
      <c r="J15" s="4"/>
      <c r="K15" s="16" t="s">
        <v>63</v>
      </c>
      <c r="L15" s="13">
        <f t="shared" si="1"/>
        <v>0</v>
      </c>
      <c r="M15" s="17">
        <f t="shared" si="2"/>
        <v>0</v>
      </c>
      <c r="N15" s="18">
        <f t="array" ref="N15">IF(SUMPRODUCT(COUNTIF(E15,'DANH MỤC'!$B$2:$B$17))+SUMPRODUCT(COUNTIF(G15,'DANH MỤC'!$B$2:$B$17))+SUMPRODUCT(COUNTIF(I15,'DANH MỤC'!$B$2:$B$17))&gt;=1,1,0)</f>
        <v>1</v>
      </c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 ht="32.25" customHeight="1">
      <c r="A16" s="19">
        <v>14.0</v>
      </c>
      <c r="B16" s="130" t="s">
        <v>83</v>
      </c>
      <c r="C16" s="21" t="s">
        <v>302</v>
      </c>
      <c r="D16" s="15" t="s">
        <v>125</v>
      </c>
      <c r="E16" s="48" t="s">
        <v>25</v>
      </c>
      <c r="F16" s="14"/>
      <c r="G16" s="20"/>
      <c r="H16" s="14"/>
      <c r="I16" s="20"/>
      <c r="J16" s="4"/>
      <c r="K16" s="22" t="s">
        <v>30</v>
      </c>
      <c r="L16" s="20">
        <f t="shared" si="1"/>
        <v>0</v>
      </c>
      <c r="M16" s="23">
        <f t="shared" si="2"/>
        <v>0</v>
      </c>
      <c r="N16" s="18">
        <f t="array" ref="N16">IF(SUMPRODUCT(COUNTIF(E16,'DANH MỤC'!$B$2:$B$17))+SUMPRODUCT(COUNTIF(G16,'DANH MỤC'!$B$2:$B$17))+SUMPRODUCT(COUNTIF(I16,'DANH MỤC'!$B$2:$B$17))&gt;=1,1,0)</f>
        <v>1</v>
      </c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 ht="32.25" customHeight="1">
      <c r="A17" s="12">
        <v>15.0</v>
      </c>
      <c r="B17" s="130" t="s">
        <v>85</v>
      </c>
      <c r="C17" s="21" t="s">
        <v>302</v>
      </c>
      <c r="D17" s="15" t="s">
        <v>125</v>
      </c>
      <c r="E17" s="48" t="s">
        <v>25</v>
      </c>
      <c r="F17" s="14"/>
      <c r="G17" s="13"/>
      <c r="H17" s="14"/>
      <c r="I17" s="13"/>
      <c r="J17" s="4"/>
      <c r="K17" s="16" t="s">
        <v>64</v>
      </c>
      <c r="L17" s="13">
        <f t="shared" si="1"/>
        <v>0</v>
      </c>
      <c r="M17" s="17">
        <f t="shared" si="2"/>
        <v>0</v>
      </c>
      <c r="N17" s="18">
        <f t="array" ref="N17">IF(SUMPRODUCT(COUNTIF(E17,'DANH MỤC'!$B$2:$B$17))+SUMPRODUCT(COUNTIF(G17,'DANH MỤC'!$B$2:$B$17))+SUMPRODUCT(COUNTIF(I17,'DANH MỤC'!$B$2:$B$17))&gt;=1,1,0)</f>
        <v>1</v>
      </c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 ht="32.25" customHeight="1">
      <c r="A18" s="47" t="s">
        <v>303</v>
      </c>
      <c r="B18" s="2"/>
      <c r="C18" s="2"/>
      <c r="D18" s="2"/>
      <c r="E18" s="2"/>
      <c r="F18" s="2"/>
      <c r="G18" s="2"/>
      <c r="H18" s="2"/>
      <c r="I18" s="3"/>
      <c r="J18" s="4"/>
      <c r="K18" s="22" t="s">
        <v>24</v>
      </c>
      <c r="L18" s="20">
        <f t="shared" si="1"/>
        <v>0</v>
      </c>
      <c r="M18" s="23">
        <f t="shared" si="2"/>
        <v>0</v>
      </c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 ht="32.25" customHeight="1">
      <c r="A19" s="12">
        <v>1.0</v>
      </c>
      <c r="B19" s="130" t="s">
        <v>87</v>
      </c>
      <c r="C19" s="24" t="s">
        <v>187</v>
      </c>
      <c r="D19" s="15" t="s">
        <v>22</v>
      </c>
      <c r="E19" s="34" t="s">
        <v>39</v>
      </c>
      <c r="F19" s="14"/>
      <c r="G19" s="13"/>
      <c r="H19" s="14"/>
      <c r="I19" s="13"/>
      <c r="J19" s="4"/>
      <c r="K19" s="16" t="s">
        <v>89</v>
      </c>
      <c r="L19" s="13">
        <f t="shared" si="1"/>
        <v>0</v>
      </c>
      <c r="M19" s="17">
        <f t="shared" si="2"/>
        <v>0</v>
      </c>
      <c r="N19" s="18">
        <f t="array" ref="N19">IF(SUMPRODUCT(COUNTIF(E19,'DANH MỤC'!$B$2:$B$17))+SUMPRODUCT(COUNTIF(G19,'DANH MỤC'!$B$2:$B$17))+SUMPRODUCT(COUNTIF(I19,'DANH MỤC'!$B$2:$B$17))&gt;=1,1,0)</f>
        <v>1</v>
      </c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 ht="32.25" customHeight="1">
      <c r="A20" s="19">
        <v>2.0</v>
      </c>
      <c r="B20" s="130" t="s">
        <v>94</v>
      </c>
      <c r="C20" s="21" t="s">
        <v>304</v>
      </c>
      <c r="D20" s="15" t="s">
        <v>33</v>
      </c>
      <c r="E20" s="48" t="s">
        <v>25</v>
      </c>
      <c r="F20" s="14"/>
      <c r="G20" s="20"/>
      <c r="H20" s="14"/>
      <c r="I20" s="20"/>
      <c r="J20" s="4"/>
      <c r="K20" s="4"/>
      <c r="L20" s="4"/>
      <c r="M20" s="4"/>
      <c r="N20" s="18">
        <f t="array" ref="N20">IF(SUMPRODUCT(COUNTIF(E20,'DANH MỤC'!$B$2:$B$17))+SUMPRODUCT(COUNTIF(G20,'DANH MỤC'!$B$2:$B$17))+SUMPRODUCT(COUNTIF(I20,'DANH MỤC'!$B$2:$B$17))&gt;=1,1,0)</f>
        <v>1</v>
      </c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 ht="32.25" customHeight="1">
      <c r="A21" s="12">
        <v>3.0</v>
      </c>
      <c r="B21" s="130" t="s">
        <v>95</v>
      </c>
      <c r="C21" s="24" t="s">
        <v>187</v>
      </c>
      <c r="D21" s="15" t="s">
        <v>22</v>
      </c>
      <c r="E21" s="34" t="s">
        <v>39</v>
      </c>
      <c r="F21" s="14"/>
      <c r="G21" s="13"/>
      <c r="H21" s="14"/>
      <c r="I21" s="13"/>
      <c r="J21" s="4"/>
      <c r="K21" s="49" t="s">
        <v>96</v>
      </c>
      <c r="L21" s="2"/>
      <c r="M21" s="26"/>
      <c r="N21" s="18">
        <f t="array" ref="N21">IF(SUMPRODUCT(COUNTIF(E21,'DANH MỤC'!$B$2:$B$17))+SUMPRODUCT(COUNTIF(G21,'DANH MỤC'!$B$2:$B$17))+SUMPRODUCT(COUNTIF(I21,'DANH MỤC'!$B$2:$B$17))&gt;=1,1,0)</f>
        <v>1</v>
      </c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 ht="32.25" customHeight="1">
      <c r="A22" s="19">
        <v>4.0</v>
      </c>
      <c r="B22" s="130" t="s">
        <v>97</v>
      </c>
      <c r="C22" s="24" t="s">
        <v>187</v>
      </c>
      <c r="D22" s="15" t="s">
        <v>22</v>
      </c>
      <c r="E22" s="34" t="s">
        <v>39</v>
      </c>
      <c r="F22" s="14"/>
      <c r="G22" s="20"/>
      <c r="H22" s="14"/>
      <c r="I22" s="20"/>
      <c r="J22" s="4"/>
      <c r="K22" s="50">
        <f>SUM(L3:L18)</f>
        <v>24</v>
      </c>
      <c r="L22" s="51"/>
      <c r="M22" s="52"/>
      <c r="N22" s="18">
        <f t="array" ref="N22">IF(SUMPRODUCT(COUNTIF(E22,'DANH MỤC'!$B$2:$B$17))+SUMPRODUCT(COUNTIF(G22,'DANH MỤC'!$B$2:$B$17))+SUMPRODUCT(COUNTIF(I22,'DANH MỤC'!$B$2:$B$17))&gt;=1,1,0)</f>
        <v>1</v>
      </c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 ht="32.25" customHeight="1">
      <c r="A23" s="12">
        <v>5.0</v>
      </c>
      <c r="B23" s="130" t="s">
        <v>98</v>
      </c>
      <c r="C23" s="24" t="s">
        <v>187</v>
      </c>
      <c r="D23" s="15" t="s">
        <v>22</v>
      </c>
      <c r="E23" s="34" t="s">
        <v>39</v>
      </c>
      <c r="F23" s="14"/>
      <c r="G23" s="13"/>
      <c r="H23" s="14"/>
      <c r="I23" s="13"/>
      <c r="J23" s="4"/>
      <c r="K23" s="53"/>
      <c r="L23" s="54"/>
      <c r="M23" s="55"/>
      <c r="N23" s="18">
        <f t="array" ref="N23">IF(SUMPRODUCT(COUNTIF(E23,'DANH MỤC'!$B$2:$B$17))+SUMPRODUCT(COUNTIF(G23,'DANH MỤC'!$B$2:$B$17))+SUMPRODUCT(COUNTIF(I23,'DANH MỤC'!$B$2:$B$17))&gt;=1,1,0)</f>
        <v>1</v>
      </c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 ht="32.25" customHeight="1">
      <c r="A24" s="19">
        <v>6.0</v>
      </c>
      <c r="B24" s="130" t="s">
        <v>101</v>
      </c>
      <c r="C24" s="21" t="s">
        <v>109</v>
      </c>
      <c r="D24" s="15" t="s">
        <v>38</v>
      </c>
      <c r="E24" s="48" t="s">
        <v>25</v>
      </c>
      <c r="F24" s="14"/>
      <c r="G24" s="20"/>
      <c r="H24" s="14"/>
      <c r="I24" s="20"/>
      <c r="J24" s="4"/>
      <c r="K24" s="9" t="s">
        <v>102</v>
      </c>
      <c r="L24" s="9" t="s">
        <v>103</v>
      </c>
      <c r="M24" s="56" t="s">
        <v>17</v>
      </c>
      <c r="N24" s="18">
        <f t="array" ref="N24">IF(SUMPRODUCT(COUNTIF(E24,'DANH MỤC'!$B$2:$B$17))+SUMPRODUCT(COUNTIF(G24,'DANH MỤC'!$B$2:$B$17))+SUMPRODUCT(COUNTIF(I24,'DANH MỤC'!$B$2:$B$17))&gt;=1,1,0)</f>
        <v>1</v>
      </c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 ht="32.25" customHeight="1">
      <c r="A25" s="12">
        <v>7.0</v>
      </c>
      <c r="B25" s="130" t="s">
        <v>105</v>
      </c>
      <c r="C25" s="24" t="s">
        <v>187</v>
      </c>
      <c r="D25" s="15" t="s">
        <v>22</v>
      </c>
      <c r="E25" s="34" t="s">
        <v>39</v>
      </c>
      <c r="F25" s="14"/>
      <c r="G25" s="13"/>
      <c r="H25" s="14"/>
      <c r="I25" s="13"/>
      <c r="J25" s="4"/>
      <c r="K25" s="57" t="s">
        <v>26</v>
      </c>
      <c r="L25" s="13">
        <f t="shared" ref="L25:L28" si="3">COUNTIF($E$3:$E$17,K25)+COUNTIF($G$3:$G$17,K25)+COUNTIF($I$3:$I$17,K25)+COUNTIF($E$19:$E$29,K25)+COUNTIF($G$19:$G$29,K25)+COUNTIF($I$19:$I$29,K25)</f>
        <v>0</v>
      </c>
      <c r="M25" s="58">
        <f t="shared" ref="M25:M29" si="4">IF(SUM($L$25:$L$29)=0,0,L25/SUM($L$25:$L$29))</f>
        <v>0</v>
      </c>
      <c r="N25" s="18">
        <f t="array" ref="N25">IF(SUMPRODUCT(COUNTIF(E25,'DANH MỤC'!$B$2:$B$17))+SUMPRODUCT(COUNTIF(G25,'DANH MỤC'!$B$2:$B$17))+SUMPRODUCT(COUNTIF(I25,'DANH MỤC'!$B$2:$B$17))&gt;=1,1,0)</f>
        <v>1</v>
      </c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 ht="32.25" customHeight="1">
      <c r="A26" s="19">
        <v>8.0</v>
      </c>
      <c r="B26" s="130" t="s">
        <v>106</v>
      </c>
      <c r="C26" s="21" t="s">
        <v>188</v>
      </c>
      <c r="D26" s="15" t="s">
        <v>38</v>
      </c>
      <c r="E26" s="48" t="s">
        <v>25</v>
      </c>
      <c r="F26" s="14"/>
      <c r="G26" s="20"/>
      <c r="H26" s="14"/>
      <c r="I26" s="20"/>
      <c r="J26" s="4"/>
      <c r="K26" s="59" t="s">
        <v>34</v>
      </c>
      <c r="L26" s="13">
        <f t="shared" si="3"/>
        <v>0</v>
      </c>
      <c r="M26" s="58">
        <f t="shared" si="4"/>
        <v>0</v>
      </c>
      <c r="N26" s="18">
        <f t="array" ref="N26">IF(SUMPRODUCT(COUNTIF(E26,'DANH MỤC'!$B$2:$B$17))+SUMPRODUCT(COUNTIF(G26,'DANH MỤC'!$B$2:$B$17))+SUMPRODUCT(COUNTIF(I26,'DANH MỤC'!$B$2:$B$17))&gt;=1,1,0)</f>
        <v>1</v>
      </c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 ht="32.25" customHeight="1">
      <c r="A27" s="12">
        <v>9.0</v>
      </c>
      <c r="B27" s="130" t="s">
        <v>107</v>
      </c>
      <c r="C27" s="24" t="s">
        <v>187</v>
      </c>
      <c r="D27" s="15" t="s">
        <v>22</v>
      </c>
      <c r="E27" s="34" t="s">
        <v>39</v>
      </c>
      <c r="F27" s="14"/>
      <c r="G27" s="13"/>
      <c r="H27" s="14"/>
      <c r="I27" s="13"/>
      <c r="J27" s="4"/>
      <c r="K27" s="60" t="s">
        <v>40</v>
      </c>
      <c r="L27" s="13">
        <f t="shared" si="3"/>
        <v>0</v>
      </c>
      <c r="M27" s="58">
        <f t="shared" si="4"/>
        <v>0</v>
      </c>
      <c r="N27" s="18">
        <f t="array" ref="N27">IF(SUMPRODUCT(COUNTIF(E27,'DANH MỤC'!$B$2:$B$17))+SUMPRODUCT(COUNTIF(G27,'DANH MỤC'!$B$2:$B$17))+SUMPRODUCT(COUNTIF(I27,'DANH MỤC'!$B$2:$B$17))&gt;=1,1,0)</f>
        <v>1</v>
      </c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 ht="32.25" customHeight="1">
      <c r="A28" s="19">
        <v>10.0</v>
      </c>
      <c r="B28" s="130" t="s">
        <v>108</v>
      </c>
      <c r="C28" s="24" t="s">
        <v>187</v>
      </c>
      <c r="D28" s="15" t="s">
        <v>22</v>
      </c>
      <c r="E28" s="34" t="s">
        <v>39</v>
      </c>
      <c r="F28" s="14"/>
      <c r="G28" s="20"/>
      <c r="H28" s="14"/>
      <c r="I28" s="20"/>
      <c r="J28" s="4"/>
      <c r="K28" s="61" t="s">
        <v>43</v>
      </c>
      <c r="L28" s="13">
        <f t="shared" si="3"/>
        <v>1</v>
      </c>
      <c r="M28" s="58">
        <f t="shared" si="4"/>
        <v>0.04</v>
      </c>
      <c r="N28" s="18">
        <f t="array" ref="N28">IF(SUMPRODUCT(COUNTIF(E28,'DANH MỤC'!$B$2:$B$17))+SUMPRODUCT(COUNTIF(G28,'DANH MỤC'!$B$2:$B$17))+SUMPRODUCT(COUNTIF(I28,'DANH MỤC'!$B$2:$B$17))&gt;=1,1,0)</f>
        <v>1</v>
      </c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 ht="32.25" customHeight="1">
      <c r="A29" s="12"/>
      <c r="B29" s="13"/>
      <c r="C29" s="12"/>
      <c r="D29" s="10"/>
      <c r="E29" s="13"/>
      <c r="F29" s="10"/>
      <c r="G29" s="13"/>
      <c r="H29" s="10"/>
      <c r="I29" s="13"/>
      <c r="J29" s="4"/>
      <c r="K29" s="62" t="s">
        <v>18</v>
      </c>
      <c r="L29" s="63">
        <f>P2</f>
        <v>24</v>
      </c>
      <c r="M29" s="64">
        <f t="shared" si="4"/>
        <v>0.96</v>
      </c>
      <c r="N29" s="18">
        <f t="array" ref="N29">IF(SUMPRODUCT(COUNTIF(E29,'DANH MỤC'!$B$2:$B$17))+SUMPRODUCT(COUNTIF(G29,'DANH MỤC'!$B$2:$B$17))+SUMPRODUCT(COUNTIF(I29,'DANH MỤC'!$B$2:$B$17))&gt;=1,1,0)</f>
        <v>0</v>
      </c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 ht="32.25" customHeight="1">
      <c r="A30" s="4"/>
      <c r="B30" s="4"/>
      <c r="C30" s="4"/>
      <c r="D30" s="4"/>
      <c r="E30" s="4"/>
      <c r="F30" s="4"/>
      <c r="G30" s="4"/>
      <c r="H30" s="4"/>
      <c r="I30" s="4"/>
      <c r="J30" s="4"/>
      <c r="K30" s="65" t="s">
        <v>110</v>
      </c>
      <c r="L30" s="66">
        <f>MAX(0,COUNTA($B$3:$B$29)-SUM($L$25:$L$29))</f>
        <v>0</v>
      </c>
      <c r="M30" s="67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 ht="32.25" customHeight="1">
      <c r="A31" s="68" t="s">
        <v>111</v>
      </c>
      <c r="B31" s="2"/>
      <c r="C31" s="2"/>
      <c r="D31" s="2"/>
      <c r="E31" s="2"/>
      <c r="F31" s="2"/>
      <c r="G31" s="2"/>
      <c r="H31" s="2"/>
      <c r="I31" s="3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 ht="32.25" customHeight="1">
      <c r="A32" s="9" t="s">
        <v>6</v>
      </c>
      <c r="B32" s="9" t="s">
        <v>7</v>
      </c>
      <c r="C32" s="9" t="s">
        <v>8</v>
      </c>
      <c r="D32" s="9" t="s">
        <v>112</v>
      </c>
      <c r="E32" s="9" t="s">
        <v>15</v>
      </c>
      <c r="F32" s="9" t="s">
        <v>113</v>
      </c>
      <c r="G32" s="69" t="s">
        <v>114</v>
      </c>
      <c r="H32" s="2"/>
      <c r="I32" s="26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 ht="32.25" customHeight="1">
      <c r="A33" s="12">
        <v>1.0</v>
      </c>
      <c r="B33" s="13"/>
      <c r="C33" s="12"/>
      <c r="D33" s="10"/>
      <c r="E33" s="13"/>
      <c r="F33" s="13"/>
      <c r="G33" s="70"/>
      <c r="H33" s="70"/>
      <c r="I33" s="70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 ht="32.25" customHeight="1">
      <c r="A34" s="71">
        <v>2.0</v>
      </c>
      <c r="B34" s="72"/>
      <c r="C34" s="71"/>
      <c r="D34" s="73"/>
      <c r="E34" s="72"/>
      <c r="F34" s="72"/>
      <c r="G34" s="75"/>
      <c r="H34" s="75"/>
      <c r="I34" s="75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 ht="32.25" customHeight="1">
      <c r="A35" s="12">
        <v>3.0</v>
      </c>
      <c r="B35" s="13"/>
      <c r="C35" s="12"/>
      <c r="D35" s="10"/>
      <c r="E35" s="13"/>
      <c r="F35" s="13"/>
      <c r="G35" s="70"/>
      <c r="H35" s="70"/>
      <c r="I35" s="70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 ht="32.25" customHeight="1">
      <c r="A36" s="71">
        <v>4.0</v>
      </c>
      <c r="B36" s="72"/>
      <c r="C36" s="71"/>
      <c r="D36" s="73"/>
      <c r="E36" s="72"/>
      <c r="F36" s="72"/>
      <c r="G36" s="75"/>
      <c r="H36" s="75"/>
      <c r="I36" s="75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 ht="32.25" customHeight="1">
      <c r="A37" s="12">
        <v>5.0</v>
      </c>
      <c r="B37" s="13"/>
      <c r="C37" s="12"/>
      <c r="D37" s="10"/>
      <c r="E37" s="13"/>
      <c r="F37" s="13"/>
      <c r="G37" s="70"/>
      <c r="H37" s="70"/>
      <c r="I37" s="70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 ht="32.25" customHeight="1">
      <c r="A38" s="71">
        <v>6.0</v>
      </c>
      <c r="B38" s="72"/>
      <c r="C38" s="71"/>
      <c r="D38" s="73"/>
      <c r="E38" s="72"/>
      <c r="F38" s="72"/>
      <c r="G38" s="75"/>
      <c r="H38" s="75"/>
      <c r="I38" s="75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 ht="32.25" customHeight="1">
      <c r="A39" s="12">
        <v>7.0</v>
      </c>
      <c r="B39" s="13"/>
      <c r="C39" s="12"/>
      <c r="D39" s="10"/>
      <c r="E39" s="13"/>
      <c r="F39" s="13"/>
      <c r="G39" s="70"/>
      <c r="H39" s="70"/>
      <c r="I39" s="70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 ht="32.25" customHeight="1">
      <c r="A40" s="71">
        <v>8.0</v>
      </c>
      <c r="B40" s="72"/>
      <c r="C40" s="71"/>
      <c r="D40" s="73"/>
      <c r="E40" s="72"/>
      <c r="F40" s="72"/>
      <c r="G40" s="75"/>
      <c r="H40" s="75"/>
      <c r="I40" s="75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 ht="32.25" customHeight="1">
      <c r="A41" s="76" t="s">
        <v>116</v>
      </c>
      <c r="B41" s="2"/>
      <c r="C41" s="2"/>
      <c r="D41" s="2"/>
      <c r="E41" s="3"/>
      <c r="F41" s="77">
        <f>SUM(F33:F40)</f>
        <v>0</v>
      </c>
      <c r="G41" s="78"/>
      <c r="H41" s="78"/>
      <c r="I41" s="78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 ht="32.25" customHeight="1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 ht="32.25" customHeight="1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 ht="32.25" customHeight="1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 ht="32.25" customHeight="1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 ht="32.25" customHeight="1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 ht="32.25" customHeight="1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 ht="32.25" customHeight="1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 ht="32.25" customHeight="1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 ht="32.25" customHeight="1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 ht="32.25" customHeight="1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 ht="32.25" customHeight="1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 ht="32.25" customHeight="1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 ht="32.25" customHeight="1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 ht="32.25" customHeight="1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 ht="32.25" customHeight="1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 ht="32.25" customHeight="1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 ht="32.25" customHeight="1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 ht="32.25" customHeight="1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 ht="32.25" customHeight="1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 ht="32.25" customHeight="1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 ht="32.25" customHeight="1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 ht="32.25" customHeight="1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 ht="32.25" customHeight="1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 ht="32.25" customHeight="1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 ht="32.25" customHeight="1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 ht="32.25" customHeight="1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 ht="32.25" customHeight="1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 ht="32.25" customHeight="1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 ht="32.25" customHeight="1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 ht="32.25" customHeight="1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 ht="32.25" customHeight="1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 ht="32.25" customHeight="1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 ht="32.25" customHeight="1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 ht="32.25" customHeight="1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 ht="32.25" customHeight="1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 ht="32.25" customHeight="1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 ht="32.25" customHeight="1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 ht="32.25" customHeight="1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 ht="32.25" customHeight="1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 ht="32.25" customHeight="1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 ht="32.25" customHeight="1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 ht="32.25" customHeight="1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 ht="32.25" customHeight="1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 ht="32.25" customHeight="1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 ht="32.25" customHeight="1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 ht="32.25" customHeight="1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 ht="32.25" customHeight="1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 ht="32.25" customHeight="1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 ht="32.25" customHeight="1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 ht="32.25" customHeight="1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 ht="32.25" customHeight="1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 ht="32.25" customHeight="1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 ht="32.25" customHeight="1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 ht="32.25" customHeight="1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 ht="32.25" customHeight="1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 ht="32.25" customHeight="1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 ht="32.25" customHeight="1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 ht="32.25" customHeight="1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 ht="32.25" customHeight="1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 ht="32.25" customHeight="1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 ht="32.25" customHeight="1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 ht="32.25" customHeight="1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 ht="32.25" customHeight="1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 ht="32.25" customHeight="1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 ht="32.25" customHeight="1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 ht="32.25" customHeight="1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 ht="32.25" customHeight="1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 ht="32.25" customHeight="1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 ht="32.25" customHeight="1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 ht="32.25" customHeight="1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 ht="32.25" customHeight="1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 ht="32.25" customHeight="1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 ht="32.25" customHeight="1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 ht="32.25" customHeight="1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 ht="32.25" customHeight="1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 ht="32.25" customHeight="1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 ht="32.25" customHeight="1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 ht="32.25" customHeight="1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 ht="32.25" customHeight="1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 ht="32.25" customHeight="1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 ht="32.25" customHeight="1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 ht="32.25" customHeight="1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 ht="32.25" customHeight="1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 ht="32.25" customHeight="1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 ht="32.25" customHeight="1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 ht="32.25" customHeight="1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 ht="32.25" customHeight="1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 ht="32.25" customHeight="1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 ht="32.25" customHeight="1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 ht="32.25" customHeight="1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 ht="32.25" customHeight="1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 ht="32.25" customHeight="1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 ht="32.25" customHeight="1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 ht="32.25" customHeight="1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 ht="32.25" customHeight="1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 ht="32.25" customHeight="1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 ht="32.25" customHeight="1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 ht="32.25" customHeight="1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 ht="32.25" customHeight="1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 ht="32.25" customHeight="1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 ht="32.25" customHeight="1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 ht="32.25" customHeight="1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 ht="32.25" customHeight="1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 ht="32.25" customHeight="1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 ht="32.25" customHeight="1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 ht="32.25" customHeight="1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 ht="32.25" customHeight="1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 ht="32.25" customHeight="1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 ht="32.25" customHeight="1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 ht="32.25" customHeight="1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 ht="32.25" customHeight="1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 ht="32.25" customHeight="1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 ht="32.25" customHeight="1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 ht="32.25" customHeight="1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 ht="32.25" customHeight="1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 ht="32.25" customHeight="1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 ht="32.25" customHeight="1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 ht="32.25" customHeight="1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 ht="32.25" customHeight="1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 ht="32.25" customHeight="1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 ht="32.25" customHeight="1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 ht="32.25" customHeight="1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 ht="32.25" customHeight="1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 ht="32.25" customHeight="1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 ht="32.25" customHeight="1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 ht="32.25" customHeight="1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 ht="32.25" customHeight="1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 ht="32.25" customHeight="1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 ht="32.25" customHeight="1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 ht="32.25" customHeight="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 ht="32.25" customHeight="1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 ht="32.25" customHeight="1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 ht="32.25" customHeight="1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 ht="32.25" customHeight="1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 ht="32.25" customHeight="1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 ht="32.25" customHeight="1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 ht="32.25" customHeight="1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 ht="32.25" customHeight="1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 ht="32.25" customHeight="1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 ht="32.25" customHeight="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 ht="32.25" customHeight="1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 ht="32.25" customHeight="1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 ht="32.25" customHeight="1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 ht="32.25" customHeight="1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 ht="32.25" customHeight="1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 ht="32.25" customHeight="1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 ht="32.25" customHeight="1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 ht="32.25" customHeight="1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 ht="32.25" customHeight="1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 ht="32.25" customHeight="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 ht="32.25" customHeight="1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 ht="32.25" customHeight="1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 ht="32.25" customHeight="1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 ht="32.25" customHeight="1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 ht="32.25" customHeight="1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 ht="32.25" customHeight="1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 ht="32.25" customHeight="1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 ht="32.25" customHeight="1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 ht="32.25" customHeight="1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 ht="32.25" customHeight="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 ht="32.25" customHeight="1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 ht="32.25" customHeight="1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 ht="32.25" customHeight="1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 ht="32.25" customHeight="1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 ht="32.25" customHeight="1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 ht="32.25" customHeight="1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 ht="32.25" customHeight="1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 ht="32.25" customHeight="1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 ht="32.25" customHeight="1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 ht="32.25" customHeight="1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 ht="32.25" customHeight="1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 ht="32.25" customHeight="1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 ht="32.25" customHeight="1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 ht="32.25" customHeight="1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 ht="32.25" customHeight="1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 ht="32.25" customHeight="1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 ht="32.25" customHeight="1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 ht="32.25" customHeight="1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 ht="32.25" customHeight="1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 ht="32.25" customHeight="1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 ht="32.25" customHeight="1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 ht="32.25" customHeight="1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 ht="32.25" customHeight="1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 ht="32.25" customHeight="1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 ht="32.25" customHeight="1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 ht="32.25" customHeight="1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 ht="32.25" customHeight="1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 ht="32.25" customHeight="1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 ht="32.25" customHeight="1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 ht="32.25" customHeight="1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 ht="32.25" customHeight="1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 ht="32.25" customHeight="1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 ht="32.25" customHeight="1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 ht="32.25" customHeight="1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 ht="32.25" customHeight="1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 ht="32.25" customHeight="1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 ht="32.25" customHeight="1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 ht="32.25" customHeight="1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 ht="32.25" customHeight="1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 ht="32.25" customHeight="1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 ht="32.25" customHeight="1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 ht="32.25" customHeight="1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 ht="32.25" customHeight="1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 ht="32.25" customHeight="1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 ht="32.25" customHeight="1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r="247" ht="32.25" customHeight="1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r="248" ht="32.25" customHeight="1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</row>
    <row r="249" ht="32.25" customHeight="1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 ht="32.25" customHeight="1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</row>
    <row r="251" ht="32.25" customHeight="1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</row>
    <row r="252" ht="32.25" customHeight="1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 ht="32.25" customHeight="1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</row>
    <row r="254" ht="32.25" customHeight="1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</row>
    <row r="255" ht="32.25" customHeight="1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</row>
    <row r="256" ht="32.25" customHeight="1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</row>
    <row r="257" ht="32.25" customHeight="1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</row>
    <row r="258" ht="32.25" customHeight="1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</row>
    <row r="259" ht="32.25" customHeight="1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</row>
    <row r="260" ht="32.25" customHeight="1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</row>
    <row r="261" ht="32.25" customHeight="1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</row>
    <row r="262" ht="32.25" customHeight="1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</row>
    <row r="263" ht="32.25" customHeight="1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</row>
    <row r="264" ht="32.25" customHeight="1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</row>
    <row r="265" ht="32.25" customHeight="1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</row>
    <row r="266" ht="32.25" customHeight="1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</row>
    <row r="267" ht="32.25" customHeight="1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</row>
    <row r="268" ht="32.25" customHeight="1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</row>
    <row r="269" ht="32.25" customHeight="1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</row>
    <row r="270" ht="32.25" customHeight="1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</row>
    <row r="271" ht="32.25" customHeight="1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</row>
    <row r="272" ht="32.25" customHeight="1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</row>
    <row r="273" ht="32.25" customHeight="1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</row>
    <row r="274" ht="32.25" customHeight="1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</row>
    <row r="275" ht="32.25" customHeight="1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</row>
    <row r="276" ht="32.25" customHeight="1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</row>
    <row r="277" ht="32.25" customHeight="1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</row>
    <row r="278" ht="32.25" customHeight="1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</row>
    <row r="279" ht="32.25" customHeight="1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</row>
    <row r="280" ht="32.25" customHeight="1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</row>
    <row r="281" ht="32.25" customHeight="1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</row>
    <row r="282" ht="32.25" customHeight="1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</row>
    <row r="283" ht="32.25" customHeight="1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</row>
    <row r="284" ht="32.25" customHeight="1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</row>
    <row r="285" ht="32.25" customHeight="1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</row>
    <row r="286" ht="32.25" customHeight="1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</row>
    <row r="287" ht="32.25" customHeight="1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</row>
    <row r="288" ht="32.25" customHeight="1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</row>
    <row r="289" ht="32.25" customHeight="1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</row>
    <row r="290" ht="32.25" customHeight="1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</row>
    <row r="291" ht="32.25" customHeight="1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</row>
    <row r="292" ht="32.25" customHeight="1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</row>
    <row r="293" ht="32.25" customHeight="1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</row>
    <row r="294" ht="32.25" customHeight="1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</row>
    <row r="295" ht="32.25" customHeight="1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</row>
    <row r="296" ht="32.25" customHeight="1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</row>
    <row r="297" ht="32.25" customHeight="1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</row>
    <row r="298" ht="32.25" customHeight="1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</row>
    <row r="299" ht="32.25" customHeight="1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</row>
    <row r="300" ht="32.25" customHeight="1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</row>
    <row r="301" ht="32.25" customHeight="1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</row>
    <row r="302" ht="32.25" customHeight="1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</row>
    <row r="303" ht="32.25" customHeight="1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</row>
    <row r="304" ht="32.25" customHeight="1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</row>
    <row r="305" ht="32.25" customHeight="1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</row>
    <row r="306" ht="32.25" customHeight="1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</row>
    <row r="307" ht="32.25" customHeight="1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</row>
    <row r="308" ht="32.25" customHeight="1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</row>
    <row r="309" ht="32.25" customHeight="1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</row>
    <row r="310" ht="32.25" customHeight="1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</row>
    <row r="311" ht="32.25" customHeight="1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</row>
    <row r="312" ht="32.25" customHeight="1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</row>
    <row r="313" ht="32.25" customHeight="1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</row>
    <row r="314" ht="32.25" customHeight="1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</row>
    <row r="315" ht="32.25" customHeight="1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</row>
    <row r="316" ht="32.25" customHeight="1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</row>
    <row r="317" ht="32.25" customHeight="1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</row>
    <row r="318" ht="32.25" customHeight="1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</row>
    <row r="319" ht="32.25" customHeight="1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</row>
    <row r="320" ht="32.25" customHeight="1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</row>
    <row r="321" ht="32.25" customHeight="1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</row>
    <row r="322" ht="32.25" customHeight="1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</row>
    <row r="323" ht="32.25" customHeight="1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</row>
    <row r="324" ht="32.25" customHeight="1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</row>
    <row r="325" ht="32.25" customHeight="1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</row>
    <row r="326" ht="32.25" customHeight="1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</row>
    <row r="327" ht="32.25" customHeight="1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</row>
    <row r="328" ht="32.25" customHeight="1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</row>
    <row r="329" ht="32.25" customHeight="1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</row>
    <row r="330" ht="32.25" customHeight="1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</row>
    <row r="331" ht="32.25" customHeight="1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</row>
    <row r="332" ht="32.25" customHeight="1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</row>
    <row r="333" ht="32.25" customHeight="1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</row>
    <row r="334" ht="32.25" customHeight="1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</row>
    <row r="335" ht="32.25" customHeight="1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</row>
    <row r="336" ht="32.25" customHeight="1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</row>
    <row r="337" ht="32.25" customHeight="1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</row>
    <row r="338" ht="32.25" customHeight="1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</row>
    <row r="339" ht="32.25" customHeight="1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</row>
    <row r="340" ht="32.25" customHeight="1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</row>
    <row r="341" ht="32.25" customHeight="1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</row>
    <row r="342" ht="32.25" customHeight="1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</row>
    <row r="343" ht="32.25" customHeight="1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</row>
    <row r="344" ht="32.25" customHeight="1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</row>
    <row r="345" ht="32.25" customHeight="1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</row>
    <row r="346" ht="32.25" customHeight="1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</row>
    <row r="347" ht="32.25" customHeight="1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</row>
    <row r="348" ht="32.25" customHeight="1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</row>
    <row r="349" ht="32.25" customHeight="1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</row>
    <row r="350" ht="32.25" customHeight="1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</row>
    <row r="351" ht="32.25" customHeight="1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</row>
    <row r="352" ht="32.25" customHeight="1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</row>
    <row r="353" ht="32.25" customHeight="1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</row>
    <row r="354" ht="32.25" customHeight="1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</row>
    <row r="355" ht="32.25" customHeight="1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</row>
    <row r="356" ht="32.25" customHeight="1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</row>
    <row r="357" ht="32.25" customHeight="1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</row>
    <row r="358" ht="32.25" customHeight="1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</row>
    <row r="359" ht="32.25" customHeight="1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</row>
    <row r="360" ht="32.25" customHeight="1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</row>
    <row r="361" ht="32.25" customHeight="1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</row>
    <row r="362" ht="32.25" customHeight="1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</row>
    <row r="363" ht="32.25" customHeight="1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</row>
    <row r="364" ht="32.25" customHeight="1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</row>
    <row r="365" ht="32.25" customHeight="1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</row>
    <row r="366" ht="32.25" customHeight="1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</row>
    <row r="367" ht="32.25" customHeight="1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</row>
    <row r="368" ht="32.25" customHeight="1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</row>
    <row r="369" ht="32.25" customHeight="1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</row>
    <row r="370" ht="32.25" customHeight="1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</row>
    <row r="371" ht="32.25" customHeight="1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</row>
    <row r="372" ht="32.25" customHeight="1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</row>
    <row r="373" ht="32.25" customHeight="1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</row>
    <row r="374" ht="32.25" customHeight="1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</row>
    <row r="375" ht="32.25" customHeight="1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</row>
    <row r="376" ht="32.25" customHeight="1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</row>
    <row r="377" ht="32.25" customHeight="1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</row>
    <row r="378" ht="32.25" customHeight="1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</row>
    <row r="379" ht="32.25" customHeight="1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</row>
    <row r="380" ht="32.25" customHeight="1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</row>
    <row r="381" ht="32.25" customHeight="1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</row>
    <row r="382" ht="32.25" customHeight="1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</row>
    <row r="383" ht="32.25" customHeight="1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</row>
    <row r="384" ht="32.25" customHeight="1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</row>
    <row r="385" ht="32.25" customHeight="1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</row>
    <row r="386" ht="32.25" customHeight="1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</row>
    <row r="387" ht="32.25" customHeight="1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</row>
    <row r="388" ht="32.25" customHeight="1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</row>
    <row r="389" ht="32.25" customHeight="1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</row>
    <row r="390" ht="32.25" customHeight="1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</row>
    <row r="391" ht="32.25" customHeight="1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</row>
    <row r="392" ht="32.25" customHeight="1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</row>
    <row r="393" ht="32.25" customHeight="1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</row>
    <row r="394" ht="32.25" customHeight="1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</row>
    <row r="395" ht="32.25" customHeight="1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</row>
    <row r="396" ht="32.25" customHeight="1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</row>
    <row r="397" ht="32.25" customHeight="1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</row>
    <row r="398" ht="32.25" customHeight="1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</row>
    <row r="399" ht="32.25" customHeight="1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</row>
    <row r="400" ht="32.25" customHeight="1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</row>
    <row r="401" ht="32.25" customHeight="1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</row>
    <row r="402" ht="32.25" customHeight="1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</row>
    <row r="403" ht="32.25" customHeight="1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</row>
    <row r="404" ht="32.25" customHeight="1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</row>
    <row r="405" ht="32.25" customHeight="1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</row>
    <row r="406" ht="32.25" customHeight="1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</row>
    <row r="407" ht="32.25" customHeight="1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</row>
    <row r="408" ht="32.25" customHeight="1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</row>
    <row r="409" ht="32.25" customHeight="1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</row>
    <row r="410" ht="32.25" customHeight="1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</row>
    <row r="411" ht="32.25" customHeight="1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</row>
    <row r="412" ht="32.25" customHeight="1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</row>
    <row r="413" ht="32.25" customHeight="1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</row>
    <row r="414" ht="32.25" customHeight="1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</row>
    <row r="415" ht="32.25" customHeight="1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</row>
    <row r="416" ht="32.25" customHeight="1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</row>
    <row r="417" ht="32.25" customHeight="1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</row>
    <row r="418" ht="32.25" customHeight="1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</row>
    <row r="419" ht="32.25" customHeight="1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</row>
    <row r="420" ht="32.25" customHeight="1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</row>
    <row r="421" ht="32.25" customHeight="1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</row>
    <row r="422" ht="32.25" customHeight="1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</row>
    <row r="423" ht="32.25" customHeight="1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</row>
    <row r="424" ht="32.25" customHeight="1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</row>
    <row r="425" ht="32.25" customHeight="1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</row>
    <row r="426" ht="32.25" customHeight="1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</row>
    <row r="427" ht="32.25" customHeight="1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</row>
    <row r="428" ht="32.25" customHeight="1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</row>
    <row r="429" ht="32.25" customHeight="1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</row>
    <row r="430" ht="32.25" customHeight="1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</row>
    <row r="431" ht="32.25" customHeight="1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</row>
    <row r="432" ht="32.25" customHeight="1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</row>
    <row r="433" ht="32.25" customHeight="1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</row>
    <row r="434" ht="32.25" customHeight="1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</row>
    <row r="435" ht="32.25" customHeight="1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</row>
    <row r="436" ht="32.25" customHeight="1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</row>
    <row r="437" ht="32.25" customHeight="1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</row>
    <row r="438" ht="32.25" customHeight="1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</row>
    <row r="439" ht="32.25" customHeight="1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</row>
    <row r="440" ht="32.25" customHeight="1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</row>
    <row r="441" ht="32.25" customHeight="1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</row>
    <row r="442" ht="32.25" customHeight="1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</row>
    <row r="443" ht="32.25" customHeight="1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</row>
    <row r="444" ht="32.25" customHeight="1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</row>
    <row r="445" ht="32.25" customHeight="1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</row>
    <row r="446" ht="32.25" customHeight="1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</row>
    <row r="447" ht="32.25" customHeight="1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</row>
    <row r="448" ht="32.25" customHeight="1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</row>
    <row r="449" ht="32.25" customHeight="1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</row>
    <row r="450" ht="32.25" customHeight="1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</row>
    <row r="451" ht="32.25" customHeight="1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</row>
    <row r="452" ht="32.25" customHeight="1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</row>
    <row r="453" ht="32.25" customHeight="1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</row>
    <row r="454" ht="32.25" customHeight="1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</row>
    <row r="455" ht="32.25" customHeight="1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</row>
    <row r="456" ht="32.25" customHeight="1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</row>
    <row r="457" ht="32.25" customHeight="1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</row>
    <row r="458" ht="32.25" customHeight="1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</row>
    <row r="459" ht="32.25" customHeight="1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</row>
    <row r="460" ht="32.25" customHeight="1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</row>
    <row r="461" ht="32.25" customHeight="1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</row>
    <row r="462" ht="32.25" customHeight="1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</row>
    <row r="463" ht="32.25" customHeight="1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</row>
    <row r="464" ht="32.25" customHeight="1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</row>
    <row r="465" ht="32.25" customHeight="1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</row>
    <row r="466" ht="32.25" customHeight="1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</row>
    <row r="467" ht="32.25" customHeight="1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</row>
    <row r="468" ht="32.25" customHeight="1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</row>
    <row r="469" ht="32.25" customHeight="1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</row>
    <row r="470" ht="32.25" customHeight="1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</row>
    <row r="471" ht="32.25" customHeight="1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</row>
    <row r="472" ht="32.25" customHeight="1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</row>
    <row r="473" ht="32.25" customHeight="1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</row>
    <row r="474" ht="32.25" customHeight="1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</row>
    <row r="475" ht="32.25" customHeight="1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</row>
    <row r="476" ht="32.25" customHeight="1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</row>
    <row r="477" ht="32.25" customHeight="1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</row>
    <row r="478" ht="32.25" customHeight="1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</row>
    <row r="479" ht="32.25" customHeight="1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</row>
    <row r="480" ht="32.25" customHeight="1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</row>
    <row r="481" ht="32.25" customHeight="1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</row>
    <row r="482" ht="32.25" customHeight="1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</row>
    <row r="483" ht="32.25" customHeight="1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</row>
    <row r="484" ht="32.25" customHeight="1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</row>
    <row r="485" ht="32.25" customHeight="1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</row>
    <row r="486" ht="32.25" customHeight="1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</row>
    <row r="487" ht="32.25" customHeight="1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</row>
    <row r="488" ht="32.25" customHeight="1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</row>
    <row r="489" ht="32.25" customHeight="1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</row>
    <row r="490" ht="32.25" customHeight="1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</row>
    <row r="491" ht="32.25" customHeight="1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</row>
    <row r="492" ht="32.25" customHeight="1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</row>
    <row r="493" ht="32.25" customHeight="1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</row>
    <row r="494" ht="32.25" customHeight="1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</row>
    <row r="495" ht="32.25" customHeight="1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</row>
    <row r="496" ht="32.25" customHeight="1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</row>
    <row r="497" ht="32.25" customHeight="1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</row>
    <row r="498" ht="32.25" customHeight="1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</row>
    <row r="499" ht="32.25" customHeight="1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</row>
    <row r="500" ht="32.25" customHeight="1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</row>
    <row r="501" ht="32.25" customHeight="1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</row>
    <row r="502" ht="32.25" customHeight="1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</row>
    <row r="503" ht="32.25" customHeight="1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</row>
    <row r="504" ht="32.25" customHeight="1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</row>
    <row r="505" ht="32.25" customHeight="1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</row>
    <row r="506" ht="32.25" customHeight="1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</row>
    <row r="507" ht="32.25" customHeight="1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</row>
    <row r="508" ht="32.25" customHeight="1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</row>
    <row r="509" ht="32.25" customHeight="1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</row>
    <row r="510" ht="32.25" customHeight="1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</row>
    <row r="511" ht="32.25" customHeight="1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</row>
    <row r="512" ht="32.25" customHeight="1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</row>
    <row r="513" ht="32.25" customHeight="1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</row>
    <row r="514" ht="32.25" customHeight="1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</row>
    <row r="515" ht="32.25" customHeight="1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</row>
    <row r="516" ht="32.25" customHeight="1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</row>
    <row r="517" ht="32.25" customHeight="1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</row>
    <row r="518" ht="32.25" customHeight="1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</row>
    <row r="519" ht="32.25" customHeight="1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</row>
    <row r="520" ht="32.25" customHeight="1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</row>
    <row r="521" ht="32.25" customHeight="1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</row>
    <row r="522" ht="32.25" customHeight="1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</row>
    <row r="523" ht="32.25" customHeight="1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</row>
    <row r="524" ht="32.25" customHeight="1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</row>
    <row r="525" ht="32.25" customHeight="1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</row>
    <row r="526" ht="32.25" customHeight="1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</row>
    <row r="527" ht="32.25" customHeight="1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</row>
    <row r="528" ht="32.25" customHeight="1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</row>
    <row r="529" ht="32.25" customHeight="1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</row>
    <row r="530" ht="32.25" customHeight="1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</row>
    <row r="531" ht="32.25" customHeight="1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</row>
    <row r="532" ht="32.25" customHeight="1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</row>
    <row r="533" ht="32.25" customHeight="1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</row>
    <row r="534" ht="32.25" customHeight="1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</row>
    <row r="535" ht="32.25" customHeight="1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</row>
    <row r="536" ht="32.25" customHeight="1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</row>
    <row r="537" ht="32.25" customHeight="1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</row>
    <row r="538" ht="32.25" customHeight="1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</row>
    <row r="539" ht="32.25" customHeight="1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</row>
    <row r="540" ht="32.25" customHeight="1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</row>
    <row r="541" ht="32.25" customHeight="1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</row>
    <row r="542" ht="32.25" customHeight="1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</row>
    <row r="543" ht="32.25" customHeight="1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</row>
    <row r="544" ht="32.25" customHeight="1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</row>
    <row r="545" ht="32.25" customHeight="1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</row>
    <row r="546" ht="32.25" customHeight="1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</row>
    <row r="547" ht="32.25" customHeight="1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</row>
    <row r="548" ht="32.25" customHeight="1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</row>
    <row r="549" ht="32.25" customHeight="1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</row>
    <row r="550" ht="32.25" customHeight="1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</row>
    <row r="551" ht="32.25" customHeight="1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</row>
    <row r="552" ht="32.25" customHeight="1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</row>
    <row r="553" ht="32.25" customHeight="1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</row>
    <row r="554" ht="32.25" customHeight="1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</row>
    <row r="555" ht="32.25" customHeight="1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</row>
    <row r="556" ht="32.25" customHeight="1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</row>
    <row r="557" ht="32.25" customHeight="1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</row>
    <row r="558" ht="32.25" customHeight="1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</row>
    <row r="559" ht="32.25" customHeight="1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</row>
    <row r="560" ht="32.25" customHeight="1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</row>
    <row r="561" ht="32.25" customHeight="1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</row>
    <row r="562" ht="32.25" customHeight="1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</row>
    <row r="563" ht="32.25" customHeight="1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</row>
    <row r="564" ht="32.25" customHeight="1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</row>
    <row r="565" ht="32.25" customHeight="1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</row>
    <row r="566" ht="32.25" customHeight="1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</row>
    <row r="567" ht="32.25" customHeight="1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</row>
    <row r="568" ht="32.25" customHeight="1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</row>
    <row r="569" ht="32.25" customHeight="1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</row>
    <row r="570" ht="32.25" customHeight="1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</row>
    <row r="571" ht="32.25" customHeight="1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</row>
    <row r="572" ht="32.25" customHeight="1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</row>
    <row r="573" ht="32.25" customHeight="1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</row>
    <row r="574" ht="32.25" customHeight="1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</row>
    <row r="575" ht="32.25" customHeight="1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</row>
    <row r="576" ht="32.25" customHeight="1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</row>
    <row r="577" ht="32.25" customHeight="1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</row>
    <row r="578" ht="32.25" customHeight="1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</row>
    <row r="579" ht="32.25" customHeight="1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</row>
    <row r="580" ht="32.25" customHeight="1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</row>
    <row r="581" ht="32.25" customHeight="1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</row>
    <row r="582" ht="32.25" customHeight="1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</row>
    <row r="583" ht="32.25" customHeight="1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</row>
    <row r="584" ht="32.25" customHeight="1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</row>
    <row r="585" ht="32.25" customHeight="1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</row>
    <row r="586" ht="32.25" customHeight="1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</row>
    <row r="587" ht="32.25" customHeight="1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</row>
    <row r="588" ht="32.25" customHeight="1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</row>
    <row r="589" ht="32.25" customHeight="1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</row>
    <row r="590" ht="32.25" customHeight="1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</row>
    <row r="591" ht="32.25" customHeight="1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</row>
    <row r="592" ht="32.25" customHeight="1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</row>
    <row r="593" ht="32.25" customHeight="1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</row>
    <row r="594" ht="32.25" customHeight="1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</row>
    <row r="595" ht="32.25" customHeight="1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</row>
    <row r="596" ht="32.25" customHeight="1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</row>
    <row r="597" ht="32.25" customHeight="1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</row>
    <row r="598" ht="32.25" customHeight="1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</row>
    <row r="599" ht="32.25" customHeight="1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</row>
    <row r="600" ht="32.25" customHeight="1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</row>
    <row r="601" ht="32.25" customHeight="1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</row>
    <row r="602" ht="32.25" customHeight="1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</row>
    <row r="603" ht="32.25" customHeight="1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</row>
    <row r="604" ht="32.25" customHeight="1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</row>
    <row r="605" ht="32.25" customHeight="1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</row>
    <row r="606" ht="32.25" customHeight="1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</row>
    <row r="607" ht="32.25" customHeight="1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</row>
    <row r="608" ht="32.25" customHeight="1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</row>
    <row r="609" ht="32.25" customHeight="1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</row>
    <row r="610" ht="32.25" customHeight="1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</row>
    <row r="611" ht="32.25" customHeight="1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</row>
    <row r="612" ht="32.25" customHeight="1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</row>
    <row r="613" ht="32.25" customHeight="1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</row>
    <row r="614" ht="32.25" customHeight="1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</row>
    <row r="615" ht="32.25" customHeight="1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</row>
    <row r="616" ht="32.25" customHeight="1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</row>
    <row r="617" ht="32.25" customHeight="1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</row>
    <row r="618" ht="32.25" customHeight="1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</row>
    <row r="619" ht="32.25" customHeight="1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</row>
    <row r="620" ht="32.25" customHeight="1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</row>
    <row r="621" ht="32.25" customHeight="1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</row>
    <row r="622" ht="32.25" customHeight="1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</row>
    <row r="623" ht="32.25" customHeight="1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</row>
    <row r="624" ht="32.25" customHeight="1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</row>
    <row r="625" ht="32.25" customHeight="1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</row>
    <row r="626" ht="32.25" customHeight="1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</row>
    <row r="627" ht="32.25" customHeight="1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</row>
    <row r="628" ht="32.25" customHeight="1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</row>
    <row r="629" ht="32.25" customHeight="1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</row>
    <row r="630" ht="32.25" customHeight="1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</row>
    <row r="631" ht="32.25" customHeight="1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</row>
    <row r="632" ht="32.25" customHeight="1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</row>
    <row r="633" ht="32.25" customHeight="1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</row>
    <row r="634" ht="32.25" customHeight="1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</row>
    <row r="635" ht="32.25" customHeight="1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</row>
    <row r="636" ht="32.25" customHeight="1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</row>
    <row r="637" ht="32.25" customHeight="1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</row>
    <row r="638" ht="32.25" customHeight="1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</row>
    <row r="639" ht="32.25" customHeight="1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</row>
    <row r="640" ht="32.25" customHeight="1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</row>
    <row r="641" ht="32.25" customHeight="1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</row>
    <row r="642" ht="32.25" customHeight="1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</row>
    <row r="643" ht="32.25" customHeight="1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</row>
    <row r="644" ht="32.25" customHeight="1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</row>
    <row r="645" ht="32.25" customHeight="1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</row>
    <row r="646" ht="32.25" customHeight="1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</row>
    <row r="647" ht="32.25" customHeight="1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</row>
    <row r="648" ht="32.25" customHeight="1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</row>
    <row r="649" ht="32.25" customHeight="1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</row>
    <row r="650" ht="32.25" customHeight="1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</row>
    <row r="651" ht="32.25" customHeight="1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</row>
    <row r="652" ht="32.25" customHeight="1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</row>
    <row r="653" ht="32.25" customHeight="1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</row>
    <row r="654" ht="32.25" customHeight="1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</row>
    <row r="655" ht="32.25" customHeight="1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</row>
    <row r="656" ht="32.25" customHeight="1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</row>
    <row r="657" ht="32.25" customHeight="1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</row>
    <row r="658" ht="32.25" customHeight="1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</row>
    <row r="659" ht="32.25" customHeight="1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</row>
    <row r="660" ht="32.25" customHeight="1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</row>
    <row r="661" ht="32.25" customHeight="1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</row>
    <row r="662" ht="32.25" customHeight="1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</row>
    <row r="663" ht="32.25" customHeight="1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</row>
    <row r="664" ht="32.25" customHeight="1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</row>
    <row r="665" ht="32.25" customHeight="1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</row>
    <row r="666" ht="32.25" customHeight="1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</row>
    <row r="667" ht="32.25" customHeight="1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</row>
    <row r="668" ht="32.25" customHeight="1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</row>
    <row r="669" ht="32.25" customHeight="1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</row>
    <row r="670" ht="32.25" customHeight="1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</row>
    <row r="671" ht="32.25" customHeight="1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</row>
    <row r="672" ht="32.25" customHeight="1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</row>
    <row r="673" ht="32.25" customHeight="1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</row>
    <row r="674" ht="32.25" customHeight="1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</row>
    <row r="675" ht="32.25" customHeight="1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</row>
    <row r="676" ht="32.25" customHeight="1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</row>
    <row r="677" ht="32.25" customHeight="1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</row>
    <row r="678" ht="32.25" customHeight="1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</row>
    <row r="679" ht="32.25" customHeight="1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</row>
    <row r="680" ht="32.25" customHeight="1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</row>
    <row r="681" ht="32.25" customHeight="1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</row>
    <row r="682" ht="32.25" customHeight="1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</row>
    <row r="683" ht="32.25" customHeight="1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</row>
    <row r="684" ht="32.25" customHeight="1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</row>
    <row r="685" ht="32.25" customHeight="1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</row>
    <row r="686" ht="32.25" customHeight="1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</row>
    <row r="687" ht="32.25" customHeight="1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</row>
    <row r="688" ht="32.25" customHeight="1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</row>
    <row r="689" ht="32.25" customHeight="1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</row>
    <row r="690" ht="32.25" customHeight="1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</row>
    <row r="691" ht="32.25" customHeight="1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</row>
    <row r="692" ht="32.25" customHeight="1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</row>
    <row r="693" ht="32.25" customHeight="1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</row>
    <row r="694" ht="32.25" customHeight="1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</row>
    <row r="695" ht="32.25" customHeight="1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</row>
    <row r="696" ht="32.25" customHeight="1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</row>
    <row r="697" ht="32.25" customHeight="1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</row>
    <row r="698" ht="32.25" customHeight="1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</row>
    <row r="699" ht="32.25" customHeight="1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</row>
    <row r="700" ht="32.25" customHeight="1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</row>
    <row r="701" ht="32.25" customHeight="1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</row>
    <row r="702" ht="32.25" customHeight="1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</row>
    <row r="703" ht="32.25" customHeight="1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</row>
    <row r="704" ht="32.25" customHeight="1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</row>
    <row r="705" ht="32.25" customHeight="1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</row>
    <row r="706" ht="32.25" customHeight="1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</row>
    <row r="707" ht="32.25" customHeight="1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</row>
    <row r="708" ht="32.25" customHeight="1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</row>
    <row r="709" ht="32.25" customHeight="1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</row>
    <row r="710" ht="32.25" customHeight="1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</row>
    <row r="711" ht="32.25" customHeight="1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</row>
    <row r="712" ht="32.25" customHeight="1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</row>
    <row r="713" ht="32.25" customHeight="1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</row>
    <row r="714" ht="32.25" customHeight="1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</row>
    <row r="715" ht="32.25" customHeight="1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</row>
    <row r="716" ht="32.25" customHeight="1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</row>
    <row r="717" ht="32.25" customHeight="1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</row>
    <row r="718" ht="32.25" customHeight="1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</row>
    <row r="719" ht="32.25" customHeight="1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</row>
    <row r="720" ht="32.25" customHeight="1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</row>
    <row r="721" ht="32.25" customHeight="1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</row>
    <row r="722" ht="32.25" customHeight="1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</row>
    <row r="723" ht="32.25" customHeight="1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</row>
    <row r="724" ht="32.25" customHeight="1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</row>
    <row r="725" ht="32.25" customHeight="1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</row>
    <row r="726" ht="32.25" customHeight="1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</row>
    <row r="727" ht="32.25" customHeight="1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</row>
    <row r="728" ht="32.25" customHeight="1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</row>
    <row r="729" ht="32.25" customHeight="1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</row>
    <row r="730" ht="32.25" customHeight="1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</row>
    <row r="731" ht="32.25" customHeight="1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</row>
    <row r="732" ht="32.25" customHeight="1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</row>
    <row r="733" ht="32.25" customHeight="1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</row>
    <row r="734" ht="32.25" customHeight="1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</row>
    <row r="735" ht="32.25" customHeight="1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</row>
    <row r="736" ht="32.25" customHeight="1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</row>
    <row r="737" ht="32.25" customHeight="1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</row>
    <row r="738" ht="32.25" customHeight="1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</row>
    <row r="739" ht="32.25" customHeight="1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</row>
    <row r="740" ht="32.25" customHeight="1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</row>
    <row r="741" ht="32.25" customHeight="1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</row>
    <row r="742" ht="32.25" customHeight="1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</row>
    <row r="743" ht="32.25" customHeight="1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</row>
    <row r="744" ht="32.25" customHeight="1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</row>
    <row r="745" ht="32.25" customHeight="1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</row>
    <row r="746" ht="32.25" customHeight="1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</row>
    <row r="747" ht="32.25" customHeight="1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</row>
    <row r="748" ht="32.25" customHeight="1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</row>
    <row r="749" ht="32.25" customHeight="1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</row>
    <row r="750" ht="32.25" customHeight="1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</row>
    <row r="751" ht="32.25" customHeight="1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</row>
    <row r="752" ht="32.25" customHeight="1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</row>
    <row r="753" ht="32.25" customHeight="1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</row>
    <row r="754" ht="32.25" customHeight="1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</row>
    <row r="755" ht="32.25" customHeight="1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</row>
    <row r="756" ht="32.25" customHeight="1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</row>
    <row r="757" ht="32.25" customHeight="1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</row>
    <row r="758" ht="32.25" customHeight="1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</row>
    <row r="759" ht="32.25" customHeight="1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</row>
    <row r="760" ht="32.25" customHeight="1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</row>
    <row r="761" ht="32.25" customHeight="1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</row>
    <row r="762" ht="32.25" customHeight="1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</row>
    <row r="763" ht="32.25" customHeight="1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</row>
    <row r="764" ht="32.25" customHeight="1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</row>
    <row r="765" ht="32.25" customHeight="1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</row>
    <row r="766" ht="32.25" customHeight="1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</row>
    <row r="767" ht="32.25" customHeight="1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</row>
    <row r="768" ht="32.25" customHeight="1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</row>
    <row r="769" ht="32.25" customHeight="1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</row>
    <row r="770" ht="32.25" customHeight="1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</row>
    <row r="771" ht="32.25" customHeight="1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</row>
    <row r="772" ht="32.25" customHeight="1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</row>
    <row r="773" ht="32.25" customHeight="1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</row>
    <row r="774" ht="32.25" customHeight="1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</row>
    <row r="775" ht="32.25" customHeight="1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</row>
    <row r="776" ht="32.25" customHeight="1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</row>
    <row r="777" ht="32.25" customHeight="1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</row>
    <row r="778" ht="32.25" customHeight="1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</row>
    <row r="779" ht="32.25" customHeight="1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</row>
    <row r="780" ht="32.25" customHeight="1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</row>
    <row r="781" ht="32.25" customHeight="1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</row>
    <row r="782" ht="32.25" customHeight="1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</row>
    <row r="783" ht="32.25" customHeight="1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</row>
    <row r="784" ht="32.25" customHeight="1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</row>
    <row r="785" ht="32.25" customHeight="1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</row>
    <row r="786" ht="32.25" customHeight="1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</row>
    <row r="787" ht="32.25" customHeight="1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</row>
    <row r="788" ht="32.25" customHeight="1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</row>
    <row r="789" ht="32.25" customHeight="1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</row>
    <row r="790" ht="32.25" customHeight="1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</row>
    <row r="791" ht="32.25" customHeight="1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</row>
    <row r="792" ht="32.25" customHeight="1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</row>
    <row r="793" ht="32.25" customHeight="1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</row>
    <row r="794" ht="32.25" customHeight="1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</row>
    <row r="795" ht="32.25" customHeight="1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</row>
    <row r="796" ht="32.25" customHeight="1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</row>
    <row r="797" ht="32.25" customHeight="1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</row>
    <row r="798" ht="32.25" customHeight="1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</row>
    <row r="799" ht="32.25" customHeight="1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</row>
    <row r="800" ht="32.25" customHeight="1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</row>
    <row r="801" ht="32.25" customHeight="1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</row>
    <row r="802" ht="32.25" customHeight="1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</row>
    <row r="803" ht="32.25" customHeight="1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</row>
    <row r="804" ht="32.25" customHeight="1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</row>
    <row r="805" ht="32.25" customHeight="1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</row>
    <row r="806" ht="32.25" customHeight="1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</row>
    <row r="807" ht="32.25" customHeight="1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</row>
    <row r="808" ht="32.25" customHeight="1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</row>
    <row r="809" ht="32.25" customHeight="1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</row>
    <row r="810" ht="32.25" customHeight="1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</row>
    <row r="811" ht="32.25" customHeight="1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</row>
    <row r="812" ht="32.25" customHeight="1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</row>
    <row r="813" ht="32.25" customHeight="1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</row>
    <row r="814" ht="32.25" customHeight="1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</row>
    <row r="815" ht="32.25" customHeight="1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</row>
    <row r="816" ht="32.25" customHeight="1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</row>
    <row r="817" ht="32.25" customHeight="1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</row>
    <row r="818" ht="32.25" customHeight="1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</row>
    <row r="819" ht="32.25" customHeight="1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</row>
    <row r="820" ht="32.25" customHeight="1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</row>
    <row r="821" ht="32.25" customHeight="1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</row>
    <row r="822" ht="32.25" customHeight="1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</row>
    <row r="823" ht="32.25" customHeight="1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</row>
    <row r="824" ht="32.25" customHeight="1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</row>
    <row r="825" ht="32.25" customHeight="1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</row>
    <row r="826" ht="32.25" customHeight="1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</row>
    <row r="827" ht="32.25" customHeight="1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</row>
    <row r="828" ht="32.25" customHeight="1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</row>
    <row r="829" ht="32.25" customHeight="1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</row>
    <row r="830" ht="32.25" customHeight="1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</row>
    <row r="831" ht="32.25" customHeight="1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</row>
    <row r="832" ht="32.25" customHeight="1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</row>
    <row r="833" ht="32.25" customHeight="1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</row>
    <row r="834" ht="32.25" customHeight="1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</row>
    <row r="835" ht="32.25" customHeight="1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</row>
    <row r="836" ht="32.25" customHeight="1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</row>
    <row r="837" ht="32.25" customHeight="1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</row>
    <row r="838" ht="32.25" customHeight="1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</row>
    <row r="839" ht="32.25" customHeight="1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</row>
    <row r="840" ht="32.25" customHeight="1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</row>
    <row r="841" ht="32.25" customHeight="1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</row>
    <row r="842" ht="32.25" customHeight="1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</row>
    <row r="843" ht="32.25" customHeight="1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</row>
    <row r="844" ht="32.25" customHeight="1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</row>
    <row r="845" ht="32.25" customHeight="1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</row>
    <row r="846" ht="32.25" customHeight="1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</row>
    <row r="847" ht="32.25" customHeight="1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</row>
    <row r="848" ht="32.25" customHeight="1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</row>
    <row r="849" ht="32.25" customHeight="1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</row>
    <row r="850" ht="32.25" customHeight="1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</row>
    <row r="851" ht="32.25" customHeight="1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</row>
    <row r="852" ht="32.25" customHeight="1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</row>
    <row r="853" ht="32.25" customHeight="1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</row>
    <row r="854" ht="32.25" customHeight="1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</row>
    <row r="855" ht="32.25" customHeight="1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</row>
    <row r="856" ht="32.25" customHeight="1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</row>
    <row r="857" ht="32.25" customHeight="1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</row>
    <row r="858" ht="32.25" customHeight="1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</row>
    <row r="859" ht="32.25" customHeight="1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</row>
    <row r="860" ht="32.25" customHeight="1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</row>
    <row r="861" ht="32.25" customHeight="1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</row>
    <row r="862" ht="32.25" customHeight="1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</row>
    <row r="863" ht="32.25" customHeight="1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</row>
    <row r="864" ht="32.25" customHeight="1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</row>
    <row r="865" ht="32.25" customHeight="1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</row>
    <row r="866" ht="32.25" customHeight="1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</row>
    <row r="867" ht="32.25" customHeight="1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</row>
    <row r="868" ht="32.25" customHeight="1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</row>
    <row r="869" ht="32.25" customHeight="1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</row>
    <row r="870" ht="32.25" customHeight="1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</row>
    <row r="871" ht="32.25" customHeight="1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</row>
    <row r="872" ht="32.25" customHeight="1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</row>
    <row r="873" ht="32.25" customHeight="1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</row>
    <row r="874" ht="32.25" customHeight="1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</row>
    <row r="875" ht="32.25" customHeight="1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</row>
    <row r="876" ht="32.25" customHeight="1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</row>
    <row r="877" ht="32.25" customHeight="1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</row>
    <row r="878" ht="32.25" customHeight="1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</row>
    <row r="879" ht="32.25" customHeight="1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</row>
    <row r="880" ht="32.25" customHeight="1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</row>
    <row r="881" ht="32.25" customHeight="1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</row>
    <row r="882" ht="32.25" customHeight="1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</row>
    <row r="883" ht="32.25" customHeight="1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</row>
    <row r="884" ht="32.25" customHeight="1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</row>
    <row r="885" ht="32.25" customHeight="1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</row>
    <row r="886" ht="32.25" customHeight="1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</row>
    <row r="887" ht="32.25" customHeight="1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</row>
    <row r="888" ht="32.25" customHeight="1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</row>
    <row r="889" ht="32.25" customHeight="1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</row>
    <row r="890" ht="32.25" customHeight="1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</row>
    <row r="891" ht="32.25" customHeight="1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</row>
    <row r="892" ht="32.25" customHeight="1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</row>
    <row r="893" ht="32.25" customHeight="1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</row>
    <row r="894" ht="32.25" customHeight="1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</row>
    <row r="895" ht="32.25" customHeight="1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</row>
    <row r="896" ht="32.25" customHeight="1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</row>
    <row r="897" ht="32.25" customHeight="1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</row>
    <row r="898" ht="32.25" customHeight="1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</row>
    <row r="899" ht="32.25" customHeight="1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</row>
    <row r="900" ht="32.25" customHeight="1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</row>
    <row r="901" ht="32.25" customHeight="1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</row>
    <row r="902" ht="32.25" customHeight="1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</row>
    <row r="903" ht="32.25" customHeight="1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</row>
    <row r="904" ht="32.25" customHeight="1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</row>
    <row r="905" ht="32.25" customHeight="1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</row>
    <row r="906" ht="32.25" customHeight="1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</row>
    <row r="907" ht="32.25" customHeight="1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</row>
    <row r="908" ht="32.25" customHeight="1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</row>
    <row r="909" ht="32.25" customHeight="1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</row>
    <row r="910" ht="32.25" customHeight="1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</row>
    <row r="911" ht="32.25" customHeight="1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</row>
    <row r="912" ht="32.25" customHeight="1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</row>
    <row r="913" ht="32.25" customHeight="1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</row>
    <row r="914" ht="32.25" customHeight="1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</row>
    <row r="915" ht="32.25" customHeight="1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</row>
    <row r="916" ht="32.25" customHeight="1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</row>
    <row r="917" ht="32.25" customHeight="1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</row>
    <row r="918" ht="32.25" customHeight="1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</row>
    <row r="919" ht="32.25" customHeight="1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</row>
    <row r="920" ht="32.25" customHeight="1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</row>
    <row r="921" ht="32.25" customHeight="1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</row>
    <row r="922" ht="32.25" customHeight="1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</row>
    <row r="923" ht="32.25" customHeight="1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</row>
    <row r="924" ht="32.25" customHeight="1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</row>
    <row r="925" ht="32.25" customHeight="1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</row>
    <row r="926" ht="32.25" customHeight="1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</row>
    <row r="927" ht="32.25" customHeight="1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</row>
    <row r="928" ht="32.25" customHeight="1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</row>
    <row r="929" ht="32.25" customHeight="1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</row>
    <row r="930" ht="32.25" customHeight="1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</row>
    <row r="931" ht="32.25" customHeight="1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</row>
    <row r="932" ht="32.25" customHeight="1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</row>
    <row r="933" ht="32.25" customHeight="1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</row>
    <row r="934" ht="32.25" customHeight="1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</row>
    <row r="935" ht="32.25" customHeight="1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</row>
    <row r="936" ht="32.25" customHeight="1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</row>
    <row r="937" ht="32.25" customHeight="1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</row>
    <row r="938" ht="32.25" customHeight="1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</row>
    <row r="939" ht="32.25" customHeight="1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</row>
    <row r="940" ht="32.25" customHeight="1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</row>
    <row r="941" ht="32.25" customHeight="1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</row>
    <row r="942" ht="32.25" customHeight="1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</row>
    <row r="943" ht="32.25" customHeight="1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</row>
    <row r="944" ht="32.25" customHeight="1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</row>
    <row r="945" ht="32.25" customHeight="1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</row>
    <row r="946" ht="32.25" customHeight="1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</row>
    <row r="947" ht="32.25" customHeight="1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</row>
    <row r="948" ht="32.25" customHeight="1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</row>
    <row r="949" ht="32.25" customHeight="1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</row>
    <row r="950" ht="32.25" customHeight="1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</row>
    <row r="951" ht="32.25" customHeight="1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</row>
    <row r="952" ht="32.25" customHeight="1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</row>
    <row r="953" ht="32.25" customHeight="1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</row>
    <row r="954" ht="32.25" customHeight="1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</row>
    <row r="955" ht="32.25" customHeight="1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</row>
    <row r="956" ht="32.25" customHeight="1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</row>
    <row r="957" ht="32.25" customHeight="1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</row>
    <row r="958" ht="32.25" customHeight="1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</row>
    <row r="959" ht="32.25" customHeight="1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</row>
    <row r="960" ht="32.25" customHeight="1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</row>
    <row r="961" ht="32.25" customHeight="1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</row>
    <row r="962" ht="32.25" customHeight="1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</row>
    <row r="963" ht="32.25" customHeight="1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</row>
    <row r="964" ht="32.25" customHeight="1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</row>
    <row r="965" ht="32.25" customHeight="1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</row>
    <row r="966" ht="32.25" customHeight="1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</row>
    <row r="967" ht="32.25" customHeight="1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</row>
    <row r="968" ht="32.25" customHeight="1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</row>
    <row r="969" ht="32.25" customHeight="1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</row>
    <row r="970" ht="32.25" customHeight="1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</row>
    <row r="971" ht="32.25" customHeight="1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</row>
    <row r="972" ht="32.25" customHeight="1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</row>
    <row r="973" ht="32.25" customHeight="1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</row>
    <row r="974" ht="32.25" customHeight="1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</row>
    <row r="975" ht="32.25" customHeight="1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</row>
    <row r="976" ht="32.25" customHeight="1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</row>
    <row r="977" ht="32.25" customHeight="1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</row>
    <row r="978" ht="32.25" customHeight="1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</row>
    <row r="979" ht="32.25" customHeight="1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</row>
    <row r="980" ht="32.25" customHeight="1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</row>
    <row r="981" ht="32.25" customHeight="1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</row>
    <row r="982" ht="32.25" customHeight="1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</row>
    <row r="983" ht="32.25" customHeight="1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</row>
    <row r="984" ht="32.25" customHeight="1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</row>
    <row r="985" ht="32.25" customHeight="1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</row>
    <row r="986" ht="32.25" customHeight="1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</row>
    <row r="987" ht="32.25" customHeight="1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</row>
    <row r="988" ht="32.25" customHeight="1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</row>
    <row r="989" ht="32.25" customHeight="1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</row>
    <row r="990" ht="32.25" customHeight="1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</row>
    <row r="991" ht="32.25" customHeight="1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</row>
    <row r="992" ht="32.25" customHeight="1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</row>
    <row r="993" ht="32.25" customHeight="1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</row>
    <row r="994" ht="32.25" customHeight="1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</row>
    <row r="995" ht="32.25" customHeight="1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</row>
    <row r="996" ht="32.25" customHeight="1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</row>
    <row r="997" ht="32.25" customHeight="1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</row>
    <row r="998" ht="32.25" customHeight="1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</row>
    <row r="999" ht="32.25" customHeight="1">
      <c r="A999" s="4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</row>
    <row r="1000" ht="32.25" customHeight="1">
      <c r="A1000" s="4"/>
      <c r="B1000" s="4"/>
      <c r="C1000" s="4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</row>
  </sheetData>
  <mergeCells count="8">
    <mergeCell ref="A1:I1"/>
    <mergeCell ref="K1:M1"/>
    <mergeCell ref="A18:I18"/>
    <mergeCell ref="K21:M21"/>
    <mergeCell ref="K22:M23"/>
    <mergeCell ref="A31:I31"/>
    <mergeCell ref="G32:I32"/>
    <mergeCell ref="A41:E41"/>
  </mergeCells>
  <conditionalFormatting sqref="E3:E17 G3:G17 I3:I17 E19:E29 G19:G29 I19:I29 E33:E40">
    <cfRule type="cellIs" dxfId="0" priority="1" operator="equal">
      <formula>"Khai Anh"</formula>
    </cfRule>
  </conditionalFormatting>
  <conditionalFormatting sqref="E3:E17 G3:G17 I3:I17 E19:E29 G19:G29 I19:I29 E33:E40">
    <cfRule type="cellIs" dxfId="1" priority="2" operator="equal">
      <formula>"Kim Bàng"</formula>
    </cfRule>
  </conditionalFormatting>
  <conditionalFormatting sqref="E3:E17 G3:G17 I3:I17 E19:E29 G19:G29 I19:I29 E33:E40">
    <cfRule type="cellIs" dxfId="2" priority="3" operator="equal">
      <formula>"Vưu Đức Phát"</formula>
    </cfRule>
  </conditionalFormatting>
  <conditionalFormatting sqref="E3:E17 G3:G17 I3:I17 E19:E29 G19:G29 I19:I29 E33:E40">
    <cfRule type="cellIs" dxfId="3" priority="4" operator="equal">
      <formula>"Phương Trang"</formula>
    </cfRule>
  </conditionalFormatting>
  <conditionalFormatting sqref="E3:E17 G3:G17 I3:I17 E19:E29 G19:G29 I19:I29 E33:E40">
    <cfRule type="cellIs" dxfId="4" priority="5" operator="equal">
      <formula>"Lúa Vàng"</formula>
    </cfRule>
  </conditionalFormatting>
  <conditionalFormatting sqref="E3:E17 G3:G17 I3:I17 E19:E29 G19:G29 I19:I29 E33:E40">
    <cfRule type="cellIs" dxfId="5" priority="6" operator="equal">
      <formula>"Hồng Nga"</formula>
    </cfRule>
  </conditionalFormatting>
  <conditionalFormatting sqref="E3:E17 G3:G17 I3:I17 E19:E29 G19:G29 I19:I29 E33:E40">
    <cfRule type="cellIs" dxfId="6" priority="7" operator="equal">
      <formula>"Thuận An"</formula>
    </cfRule>
  </conditionalFormatting>
  <conditionalFormatting sqref="E3:E17 G3:G17 I3:I17 E19:E29 G19:G29 I19:I29 E33:E40">
    <cfRule type="cellIs" dxfId="7" priority="8" operator="equal">
      <formula>"SIM"</formula>
    </cfRule>
  </conditionalFormatting>
  <conditionalFormatting sqref="E3:E17 G3:G17 I3:I17 E19:E29 G19:G29 I19:I29 E33:E40">
    <cfRule type="cellIs" dxfId="8" priority="9" operator="equal">
      <formula>"THẢO AN"</formula>
    </cfRule>
  </conditionalFormatting>
  <conditionalFormatting sqref="E3:E17 G3:G17 I3:I17 E19:E29 G19:G29 I19:I29 E33:E40">
    <cfRule type="cellIs" dxfId="9" priority="10" operator="equal">
      <formula>"Emivest"</formula>
    </cfRule>
  </conditionalFormatting>
  <conditionalFormatting sqref="E3:E17 G3:G17 I3:I17 E19:E29 G19:G29 I19:I29 E33:E40">
    <cfRule type="cellIs" dxfId="10" priority="11" operator="equal">
      <formula>"LTP"</formula>
    </cfRule>
  </conditionalFormatting>
  <conditionalFormatting sqref="E3:E17 G3:G17 I3:I17 E19:E29 G19:G29 I19:I29 E33:E40">
    <cfRule type="cellIs" dxfId="11" priority="12" operator="equal">
      <formula>"RICO"</formula>
    </cfRule>
  </conditionalFormatting>
  <conditionalFormatting sqref="E3:E17 G3:G17 I3:I17 E19:E29 G19:G29 I19:I29 E33:E40">
    <cfRule type="cellIs" dxfId="12" priority="13" operator="equal">
      <formula>"Nhất Thành"</formula>
    </cfRule>
  </conditionalFormatting>
  <conditionalFormatting sqref="E3:E17 G3:G17 I3:I17 E19:E29 G19:G29 I19:I29 E33:E40">
    <cfRule type="cellIs" dxfId="13" priority="14" operator="equal">
      <formula>"Hoàng Mạnh Thắng"</formula>
    </cfRule>
  </conditionalFormatting>
  <conditionalFormatting sqref="E3:E17 G3:G17 I3:I17 E19:E29 G19:G29 I19:I29 E33:E40">
    <cfRule type="cellIs" dxfId="14" priority="15" operator="equal">
      <formula>"TRANSIN"</formula>
    </cfRule>
  </conditionalFormatting>
  <conditionalFormatting sqref="E3:E17 G3:G17 I3:I17 E19:E29 G19:G29 I19:I29 E33:E40">
    <cfRule type="cellIs" dxfId="15" priority="16" operator="equal">
      <formula>"HDVL"</formula>
    </cfRule>
  </conditionalFormatting>
  <conditionalFormatting sqref="E3:E17 G3:G17 I3:I17 E19:E29 G19:G29 I19:I29 E33:E40">
    <cfRule type="cellIs" dxfId="16" priority="17" operator="equal">
      <formula>"TRỐNG LỊCH"</formula>
    </cfRule>
  </conditionalFormatting>
  <conditionalFormatting sqref="E3:E17 G3:G17 I3:I17 E19:E29 G19:G29 I19:I29 E33:E40">
    <cfRule type="cellIs" dxfId="0" priority="18" operator="equal">
      <formula>"CHUYỂN ĐIỂM"</formula>
    </cfRule>
  </conditionalFormatting>
  <conditionalFormatting sqref="E3:E17 G3:G17 I3:I17 E19:E29 G19:G29 I19:I29 E33:E40">
    <cfRule type="cellIs" dxfId="17" priority="19" operator="equal">
      <formula>"RỚT NHÀ MÁY"</formula>
    </cfRule>
  </conditionalFormatting>
  <conditionalFormatting sqref="E3:E17 G3:G17 I3:I17 E19:E29 G19:G29 I19:I29 E33:E40">
    <cfRule type="cellIs" dxfId="18" priority="20" operator="equal">
      <formula>"TÀI XẾ NGHỈ"</formula>
    </cfRule>
  </conditionalFormatting>
  <dataValidations>
    <dataValidation type="list" allowBlank="1" sqref="E3:E5 E7:E17 G3:G17 I3:I17 E19:E29 G19:G29 I19:I29 E33:E40">
      <formula1>'DANH MỤC'!$F$2:$F$22</formula1>
    </dataValidation>
    <dataValidation type="list" allowBlank="1" sqref="E6">
      <formula1>'DANH MỤC'!$F$2:$F$22</formula1>
    </dataValidation>
    <dataValidation type="list" allowBlank="1" sqref="B33:B40">
      <formula1>'DANH MỤC'!$J$2:$J$16</formula1>
    </dataValidation>
    <dataValidation type="list" allowBlank="1" sqref="D3:D17 F3:F17 H3:H17 D19:D29 F19:F29 H19:H29 D33:D40">
      <formula1>'DANH MỤC'!$H$2:$H$9</formula1>
    </dataValidation>
  </dataValidations>
  <printOptions/>
  <pageMargins bottom="0.2" footer="0.0" header="0.0" left="0.2" right="0.2" top="0.2"/>
  <pageSetup orientation="landscape"/>
  <drawing r:id="rId1"/>
</worksheet>
</file>

<file path=xl/worksheets/sheet2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showGridLines="0" workbookViewId="0">
      <pane ySplit="2.0" topLeftCell="A3" activePane="bottomLeft" state="frozen"/>
      <selection activeCell="B4" sqref="B4" pane="bottomLeft"/>
    </sheetView>
  </sheetViews>
  <sheetFormatPr customHeight="1" defaultColWidth="14.43" defaultRowHeight="15.0"/>
  <cols>
    <col customWidth="1" min="1" max="1" width="4.43"/>
    <col customWidth="1" min="2" max="2" width="12.0"/>
    <col customWidth="1" min="3" max="3" width="37.71"/>
    <col customWidth="1" min="4" max="4" width="9.0"/>
    <col customWidth="1" min="5" max="5" width="13.0"/>
    <col customWidth="1" min="6" max="6" width="9.0"/>
    <col customWidth="1" min="7" max="7" width="13.0"/>
    <col customWidth="1" min="8" max="9" width="0.43"/>
    <col customWidth="1" min="10" max="10" width="2.0"/>
    <col customWidth="1" min="11" max="11" width="18.0"/>
    <col customWidth="1" min="12" max="12" width="7.0"/>
    <col customWidth="1" min="13" max="13" width="6.0"/>
    <col customWidth="1" hidden="1" min="14" max="14" width="13.0"/>
    <col customWidth="1" min="15" max="15" width="13.0"/>
    <col customWidth="1" min="16" max="16" width="6.0"/>
    <col customWidth="1" min="17" max="26" width="8.71"/>
  </cols>
  <sheetData>
    <row r="1" ht="32.25" customHeight="1">
      <c r="A1" s="1" t="s">
        <v>300</v>
      </c>
      <c r="B1" s="2"/>
      <c r="C1" s="2"/>
      <c r="D1" s="2"/>
      <c r="E1" s="2"/>
      <c r="F1" s="2"/>
      <c r="G1" s="2"/>
      <c r="H1" s="2"/>
      <c r="I1" s="3"/>
      <c r="J1" s="4"/>
      <c r="K1" s="5" t="s">
        <v>3</v>
      </c>
      <c r="L1" s="2"/>
      <c r="M1" s="3"/>
      <c r="N1" s="4"/>
      <c r="O1" s="6" t="s">
        <v>4</v>
      </c>
      <c r="P1" s="6" t="s">
        <v>5</v>
      </c>
      <c r="Q1" s="104"/>
      <c r="R1" s="4"/>
      <c r="S1" s="4"/>
      <c r="T1" s="4"/>
      <c r="U1" s="4"/>
      <c r="V1" s="4"/>
      <c r="W1" s="4"/>
      <c r="X1" s="4"/>
      <c r="Y1" s="4"/>
      <c r="Z1" s="4"/>
    </row>
    <row r="2" ht="32.25" customHeight="1">
      <c r="A2" s="8" t="s">
        <v>6</v>
      </c>
      <c r="B2" s="8" t="s">
        <v>7</v>
      </c>
      <c r="C2" s="8" t="s">
        <v>8</v>
      </c>
      <c r="D2" s="8" t="s">
        <v>9</v>
      </c>
      <c r="E2" s="8" t="s">
        <v>10</v>
      </c>
      <c r="F2" s="8" t="s">
        <v>11</v>
      </c>
      <c r="G2" s="8" t="s">
        <v>12</v>
      </c>
      <c r="H2" s="8" t="s">
        <v>13</v>
      </c>
      <c r="I2" s="8" t="s">
        <v>14</v>
      </c>
      <c r="J2" s="4"/>
      <c r="K2" s="9" t="s">
        <v>15</v>
      </c>
      <c r="L2" s="9" t="s">
        <v>16</v>
      </c>
      <c r="M2" s="9" t="s">
        <v>17</v>
      </c>
      <c r="N2" s="4"/>
      <c r="O2" s="10" t="s">
        <v>18</v>
      </c>
      <c r="P2" s="10">
        <f>SUM(L3:L18)</f>
        <v>22</v>
      </c>
      <c r="Q2" s="105"/>
      <c r="R2" s="4"/>
      <c r="S2" s="4"/>
      <c r="T2" s="4"/>
      <c r="U2" s="4"/>
      <c r="V2" s="4"/>
      <c r="W2" s="4"/>
      <c r="X2" s="4"/>
      <c r="Y2" s="4"/>
      <c r="Z2" s="4"/>
    </row>
    <row r="3" ht="32.25" customHeight="1">
      <c r="A3" s="12">
        <v>1.0</v>
      </c>
      <c r="B3" s="95" t="s">
        <v>19</v>
      </c>
      <c r="C3" s="127" t="s">
        <v>301</v>
      </c>
      <c r="D3" s="126" t="s">
        <v>33</v>
      </c>
      <c r="E3" s="131" t="s">
        <v>25</v>
      </c>
      <c r="F3" s="14"/>
      <c r="G3" s="13"/>
      <c r="H3" s="14"/>
      <c r="I3" s="13"/>
      <c r="J3" s="4"/>
      <c r="K3" s="16" t="s">
        <v>25</v>
      </c>
      <c r="L3" s="13">
        <f t="shared" ref="L3:L19" si="1">COUNTIF($E$3:$E$17,K3)+COUNTIF($G$3:$G$17,K3)+COUNTIF($I$3:$I$17,K3)+COUNTIF($E$19:$E$29,K3)+COUNTIF($G$19:$G$29,K3)+COUNTIF($I$19:$I$29,K3)</f>
        <v>12</v>
      </c>
      <c r="M3" s="17">
        <f t="shared" ref="M3:M19" si="2">IF($K$22=0,"",L3/$K$22)</f>
        <v>0.5454545455</v>
      </c>
      <c r="N3" s="18">
        <f t="array" ref="N3">IF(SUMPRODUCT(COUNTIF(E3,'DANH MỤC'!$B$2:$B$17))+SUMPRODUCT(COUNTIF(G3,'DANH MỤC'!$B$2:$B$17))+SUMPRODUCT(COUNTIF(I3,'DANH MỤC'!$B$2:$B$17))&gt;=1,1,0)</f>
        <v>1</v>
      </c>
      <c r="O3" s="10" t="s">
        <v>26</v>
      </c>
      <c r="P3" s="10">
        <f>COUNTIF($E$3:$E$17,"TRỐNG LỊCH")+COUNTIF($G$3:$G$17,"TRỐNG LỊCH")+COUNTIF($I$3:$I$17,"TRỐNG LỊCH")+COUNTIF($E$19:$E$29,"TRỐNG LỊCH")+COUNTIF($G$19:$G$29,"TRỐNG LỊCH")+COUNTIF($I$19:$I$29,"TRỐNG LỊCH")</f>
        <v>1</v>
      </c>
      <c r="Q3" s="105"/>
      <c r="R3" s="4"/>
      <c r="S3" s="4"/>
      <c r="T3" s="4"/>
      <c r="U3" s="4"/>
      <c r="V3" s="4"/>
      <c r="W3" s="4"/>
      <c r="X3" s="4"/>
      <c r="Y3" s="4"/>
      <c r="Z3" s="4"/>
    </row>
    <row r="4" ht="32.25" customHeight="1">
      <c r="A4" s="19">
        <v>2.0</v>
      </c>
      <c r="B4" s="95" t="s">
        <v>27</v>
      </c>
      <c r="C4" s="21" t="s">
        <v>299</v>
      </c>
      <c r="D4" s="15" t="s">
        <v>46</v>
      </c>
      <c r="E4" s="48" t="s">
        <v>47</v>
      </c>
      <c r="F4" s="14"/>
      <c r="G4" s="20"/>
      <c r="H4" s="14"/>
      <c r="I4" s="20"/>
      <c r="J4" s="4"/>
      <c r="K4" s="22" t="s">
        <v>31</v>
      </c>
      <c r="L4" s="20">
        <f t="shared" si="1"/>
        <v>0</v>
      </c>
      <c r="M4" s="23">
        <f t="shared" si="2"/>
        <v>0</v>
      </c>
      <c r="N4" s="18">
        <f t="array" ref="N4">IF(SUMPRODUCT(COUNTIF(E4,'DANH MỤC'!$B$2:$B$17))+SUMPRODUCT(COUNTIF(G4,'DANH MỤC'!$B$2:$B$17))+SUMPRODUCT(COUNTIF(I4,'DANH MỤC'!$B$2:$B$17))&gt;=1,1,0)</f>
        <v>1</v>
      </c>
      <c r="O4" s="10" t="s">
        <v>34</v>
      </c>
      <c r="P4" s="10">
        <f>COUNTIF($E$3:$E$17,"CHUYỂN ĐIỂM")+COUNTIF($G$3:$G$17,"CHUYỂN ĐIỂM")+COUNTIF($I$3:$I$17,"CHUYỂN ĐIỂM")+COUNTIF($E$19:$E$29,"CHUYỂN ĐIỂM")+COUNTIF($G$19:$G$29,"CHUYỂN ĐIỂM")+COUNTIF($I$19:$I$29,"CHUYỂN ĐIỂM")</f>
        <v>1</v>
      </c>
      <c r="Q4" s="105"/>
      <c r="R4" s="4"/>
      <c r="S4" s="4"/>
      <c r="T4" s="4"/>
      <c r="U4" s="4"/>
      <c r="V4" s="4"/>
      <c r="W4" s="4"/>
      <c r="X4" s="4"/>
      <c r="Y4" s="4"/>
      <c r="Z4" s="4"/>
    </row>
    <row r="5" ht="32.25" customHeight="1">
      <c r="A5" s="12">
        <v>3.0</v>
      </c>
      <c r="B5" s="95" t="s">
        <v>35</v>
      </c>
      <c r="C5" s="127" t="s">
        <v>301</v>
      </c>
      <c r="D5" s="126" t="s">
        <v>33</v>
      </c>
      <c r="E5" s="131" t="s">
        <v>25</v>
      </c>
      <c r="F5" s="14"/>
      <c r="G5" s="13"/>
      <c r="H5" s="14"/>
      <c r="I5" s="13"/>
      <c r="J5" s="4"/>
      <c r="K5" s="16" t="s">
        <v>39</v>
      </c>
      <c r="L5" s="13">
        <f t="shared" si="1"/>
        <v>7</v>
      </c>
      <c r="M5" s="17">
        <f t="shared" si="2"/>
        <v>0.3181818182</v>
      </c>
      <c r="N5" s="18">
        <f t="array" ref="N5">IF(SUMPRODUCT(COUNTIF(E5,'DANH MỤC'!$B$2:$B$17))+SUMPRODUCT(COUNTIF(G5,'DANH MỤC'!$B$2:$B$17))+SUMPRODUCT(COUNTIF(I5,'DANH MỤC'!$B$2:$B$17))&gt;=1,1,0)</f>
        <v>1</v>
      </c>
      <c r="O5" s="10" t="s">
        <v>40</v>
      </c>
      <c r="P5" s="10">
        <f>COUNTIF($E$3:$E$17,"RỚT NHÀ MÁY")+COUNTIF($G$3:$G$17,"RỚT NHÀ MÁY")+COUNTIF($I$3:$I$17,"RỚT NHÀ MÁY")+COUNTIF($E$19:$E$29,"RỚT NHÀ MÁY")+COUNTIF($G$19:$G$29,"RỚT NHÀ MÁY")+COUNTIF($I$19:$I$29,"RỚT NHÀ MÁY")</f>
        <v>0</v>
      </c>
      <c r="Q5" s="105"/>
      <c r="R5" s="4"/>
      <c r="S5" s="4"/>
      <c r="T5" s="4"/>
      <c r="U5" s="4"/>
      <c r="V5" s="4"/>
      <c r="W5" s="4"/>
      <c r="X5" s="4"/>
      <c r="Y5" s="4"/>
      <c r="Z5" s="4"/>
    </row>
    <row r="6" ht="32.25" customHeight="1">
      <c r="A6" s="19">
        <v>4.0</v>
      </c>
      <c r="B6" s="98" t="s">
        <v>41</v>
      </c>
      <c r="C6" s="19"/>
      <c r="D6" s="14"/>
      <c r="E6" s="48" t="s">
        <v>43</v>
      </c>
      <c r="F6" s="14"/>
      <c r="G6" s="20"/>
      <c r="H6" s="14"/>
      <c r="I6" s="20"/>
      <c r="J6" s="4"/>
      <c r="K6" s="22" t="s">
        <v>42</v>
      </c>
      <c r="L6" s="20">
        <f t="shared" si="1"/>
        <v>0</v>
      </c>
      <c r="M6" s="23">
        <f t="shared" si="2"/>
        <v>0</v>
      </c>
      <c r="N6" s="18">
        <f t="array" ref="N6">IF(SUMPRODUCT(COUNTIF(E6,'DANH MỤC'!$B$2:$B$17))+SUMPRODUCT(COUNTIF(G6,'DANH MỤC'!$B$2:$B$17))+SUMPRODUCT(COUNTIF(I6,'DANH MỤC'!$B$2:$B$17))&gt;=1,1,0)</f>
        <v>0</v>
      </c>
      <c r="O6" s="10" t="s">
        <v>43</v>
      </c>
      <c r="P6" s="10">
        <f>COUNTIF($E$3:$E$17,"TÀI XẾ NGHỈ")+COUNTIF($G$3:$G$17,"TÀI XẾ NGHỈ")+COUNTIF($I$3:$I$17,"TÀI XẾ NGHỈ")+COUNTIF($E$19:$E$29,"TÀI XẾ NGHỈ")+COUNTIF($G$19:$G$29,"TÀI XẾ NGHỈ")+COUNTIF($I$19:$I$29,"TÀI XẾ NGHỈ")</f>
        <v>1</v>
      </c>
      <c r="Q6" s="105"/>
      <c r="R6" s="4"/>
      <c r="S6" s="4"/>
      <c r="T6" s="4"/>
      <c r="U6" s="4"/>
      <c r="V6" s="4"/>
      <c r="W6" s="4"/>
      <c r="X6" s="4"/>
      <c r="Y6" s="4"/>
      <c r="Z6" s="4"/>
    </row>
    <row r="7" ht="32.25" customHeight="1">
      <c r="A7" s="12">
        <v>5.0</v>
      </c>
      <c r="B7" s="95" t="s">
        <v>44</v>
      </c>
      <c r="C7" s="24" t="s">
        <v>252</v>
      </c>
      <c r="D7" s="15" t="s">
        <v>125</v>
      </c>
      <c r="E7" s="34" t="s">
        <v>25</v>
      </c>
      <c r="F7" s="14"/>
      <c r="G7" s="13"/>
      <c r="H7" s="14"/>
      <c r="I7" s="13"/>
      <c r="J7" s="4"/>
      <c r="K7" s="16" t="s">
        <v>23</v>
      </c>
      <c r="L7" s="13">
        <f t="shared" si="1"/>
        <v>1</v>
      </c>
      <c r="M7" s="17">
        <f t="shared" si="2"/>
        <v>0.04545454545</v>
      </c>
      <c r="N7" s="18">
        <f t="array" ref="N7">IF(SUMPRODUCT(COUNTIF(E7,'DANH MỤC'!$B$2:$B$17))+SUMPRODUCT(COUNTIF(G7,'DANH MỤC'!$B$2:$B$17))+SUMPRODUCT(COUNTIF(I7,'DANH MỤC'!$B$2:$B$17))&gt;=1,1,0)</f>
        <v>1</v>
      </c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 ht="32.25" customHeight="1">
      <c r="A8" s="19">
        <v>6.0</v>
      </c>
      <c r="B8" s="95" t="s">
        <v>48</v>
      </c>
      <c r="C8" s="132" t="s">
        <v>49</v>
      </c>
      <c r="D8" s="133"/>
      <c r="E8" s="131" t="s">
        <v>26</v>
      </c>
      <c r="F8" s="14"/>
      <c r="G8" s="20"/>
      <c r="H8" s="14"/>
      <c r="I8" s="20"/>
      <c r="J8" s="4"/>
      <c r="K8" s="22" t="s">
        <v>51</v>
      </c>
      <c r="L8" s="20">
        <f t="shared" si="1"/>
        <v>0</v>
      </c>
      <c r="M8" s="23">
        <f t="shared" si="2"/>
        <v>0</v>
      </c>
      <c r="N8" s="18">
        <f t="array" ref="N8">IF(SUMPRODUCT(COUNTIF(E8,'DANH MỤC'!$B$2:$B$17))+SUMPRODUCT(COUNTIF(G8,'DANH MỤC'!$B$2:$B$17))+SUMPRODUCT(COUNTIF(I8,'DANH MỤC'!$B$2:$B$17))&gt;=1,1,0)</f>
        <v>0</v>
      </c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 ht="32.25" customHeight="1">
      <c r="A9" s="12">
        <v>7.0</v>
      </c>
      <c r="B9" s="95" t="s">
        <v>68</v>
      </c>
      <c r="C9" s="24" t="s">
        <v>252</v>
      </c>
      <c r="D9" s="15" t="s">
        <v>125</v>
      </c>
      <c r="E9" s="34" t="s">
        <v>25</v>
      </c>
      <c r="F9" s="14"/>
      <c r="G9" s="13"/>
      <c r="H9" s="14"/>
      <c r="I9" s="13"/>
      <c r="J9" s="4"/>
      <c r="K9" s="16" t="s">
        <v>47</v>
      </c>
      <c r="L9" s="13">
        <f t="shared" si="1"/>
        <v>2</v>
      </c>
      <c r="M9" s="17">
        <f t="shared" si="2"/>
        <v>0.09090909091</v>
      </c>
      <c r="N9" s="18">
        <f t="array" ref="N9">IF(SUMPRODUCT(COUNTIF(E9,'DANH MỤC'!$B$2:$B$17))+SUMPRODUCT(COUNTIF(G9,'DANH MỤC'!$B$2:$B$17))+SUMPRODUCT(COUNTIF(I9,'DANH MỤC'!$B$2:$B$17))&gt;=1,1,0)</f>
        <v>1</v>
      </c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 ht="32.25" customHeight="1">
      <c r="A10" s="19">
        <v>8.0</v>
      </c>
      <c r="B10" s="95" t="s">
        <v>70</v>
      </c>
      <c r="C10" s="134" t="s">
        <v>187</v>
      </c>
      <c r="D10" s="133" t="s">
        <v>22</v>
      </c>
      <c r="E10" s="135" t="s">
        <v>39</v>
      </c>
      <c r="F10" s="14"/>
      <c r="G10" s="136"/>
      <c r="H10" s="14"/>
      <c r="I10" s="20"/>
      <c r="J10" s="4"/>
      <c r="K10" s="22" t="s">
        <v>58</v>
      </c>
      <c r="L10" s="20">
        <f t="shared" si="1"/>
        <v>0</v>
      </c>
      <c r="M10" s="23">
        <f t="shared" si="2"/>
        <v>0</v>
      </c>
      <c r="N10" s="18">
        <f t="array" ref="N10">IF(SUMPRODUCT(COUNTIF(E10,'DANH MỤC'!$B$2:$B$17))+SUMPRODUCT(COUNTIF(G10,'DANH MỤC'!$B$2:$B$17))+SUMPRODUCT(COUNTIF(I10,'DANH MỤC'!$B$2:$B$17))&gt;=1,1,0)</f>
        <v>1</v>
      </c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 ht="32.25" customHeight="1">
      <c r="A11" s="12">
        <v>9.0</v>
      </c>
      <c r="B11" s="95" t="s">
        <v>71</v>
      </c>
      <c r="C11" s="24"/>
      <c r="D11" s="15"/>
      <c r="E11" s="34" t="s">
        <v>34</v>
      </c>
      <c r="F11" s="14"/>
      <c r="G11" s="13"/>
      <c r="H11" s="14"/>
      <c r="I11" s="13"/>
      <c r="J11" s="4"/>
      <c r="K11" s="16" t="s">
        <v>59</v>
      </c>
      <c r="L11" s="13">
        <f t="shared" si="1"/>
        <v>0</v>
      </c>
      <c r="M11" s="17">
        <f t="shared" si="2"/>
        <v>0</v>
      </c>
      <c r="N11" s="18">
        <f t="array" ref="N11">IF(SUMPRODUCT(COUNTIF(E11,'DANH MỤC'!$B$2:$B$17))+SUMPRODUCT(COUNTIF(G11,'DANH MỤC'!$B$2:$B$17))+SUMPRODUCT(COUNTIF(I11,'DANH MỤC'!$B$2:$B$17))&gt;=1,1,0)</f>
        <v>0</v>
      </c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 ht="32.25" customHeight="1">
      <c r="A12" s="19">
        <v>10.0</v>
      </c>
      <c r="B12" s="95" t="s">
        <v>74</v>
      </c>
      <c r="C12" s="24" t="s">
        <v>252</v>
      </c>
      <c r="D12" s="15" t="s">
        <v>125</v>
      </c>
      <c r="E12" s="34" t="s">
        <v>25</v>
      </c>
      <c r="F12" s="14"/>
      <c r="G12" s="20"/>
      <c r="H12" s="14"/>
      <c r="I12" s="20"/>
      <c r="J12" s="4"/>
      <c r="K12" s="22" t="s">
        <v>60</v>
      </c>
      <c r="L12" s="20">
        <f t="shared" si="1"/>
        <v>0</v>
      </c>
      <c r="M12" s="23">
        <f t="shared" si="2"/>
        <v>0</v>
      </c>
      <c r="N12" s="18">
        <f t="array" ref="N12">IF(SUMPRODUCT(COUNTIF(E12,'DANH MỤC'!$B$2:$B$17))+SUMPRODUCT(COUNTIF(G12,'DANH MỤC'!$B$2:$B$17))+SUMPRODUCT(COUNTIF(I12,'DANH MỤC'!$B$2:$B$17))&gt;=1,1,0)</f>
        <v>1</v>
      </c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 ht="32.25" customHeight="1">
      <c r="A13" s="12">
        <v>11.0</v>
      </c>
      <c r="B13" s="95" t="s">
        <v>76</v>
      </c>
      <c r="C13" s="24" t="s">
        <v>252</v>
      </c>
      <c r="D13" s="15" t="s">
        <v>125</v>
      </c>
      <c r="E13" s="34" t="s">
        <v>25</v>
      </c>
      <c r="F13" s="14"/>
      <c r="G13" s="13"/>
      <c r="H13" s="14"/>
      <c r="I13" s="13"/>
      <c r="J13" s="4"/>
      <c r="K13" s="16" t="s">
        <v>61</v>
      </c>
      <c r="L13" s="13">
        <f t="shared" si="1"/>
        <v>0</v>
      </c>
      <c r="M13" s="17">
        <f t="shared" si="2"/>
        <v>0</v>
      </c>
      <c r="N13" s="18">
        <f t="array" ref="N13">IF(SUMPRODUCT(COUNTIF(E13,'DANH MỤC'!$B$2:$B$17))+SUMPRODUCT(COUNTIF(G13,'DANH MỤC'!$B$2:$B$17))+SUMPRODUCT(COUNTIF(I13,'DANH MỤC'!$B$2:$B$17))&gt;=1,1,0)</f>
        <v>1</v>
      </c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 ht="32.25" customHeight="1">
      <c r="A14" s="19">
        <v>12.0</v>
      </c>
      <c r="B14" s="95" t="s">
        <v>78</v>
      </c>
      <c r="C14" s="24" t="s">
        <v>176</v>
      </c>
      <c r="D14" s="15" t="s">
        <v>193</v>
      </c>
      <c r="E14" s="34" t="s">
        <v>23</v>
      </c>
      <c r="F14" s="14"/>
      <c r="G14" s="20"/>
      <c r="H14" s="14"/>
      <c r="I14" s="20"/>
      <c r="J14" s="4"/>
      <c r="K14" s="22" t="s">
        <v>62</v>
      </c>
      <c r="L14" s="20">
        <f t="shared" si="1"/>
        <v>0</v>
      </c>
      <c r="M14" s="23">
        <f t="shared" si="2"/>
        <v>0</v>
      </c>
      <c r="N14" s="18">
        <f t="array" ref="N14">IF(SUMPRODUCT(COUNTIF(E14,'DANH MỤC'!$B$2:$B$17))+SUMPRODUCT(COUNTIF(G14,'DANH MỤC'!$B$2:$B$17))+SUMPRODUCT(COUNTIF(I14,'DANH MỤC'!$B$2:$B$17))&gt;=1,1,0)</f>
        <v>1</v>
      </c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 ht="32.25" customHeight="1">
      <c r="A15" s="12">
        <v>13.0</v>
      </c>
      <c r="B15" s="137" t="s">
        <v>80</v>
      </c>
      <c r="C15" s="24" t="s">
        <v>252</v>
      </c>
      <c r="D15" s="15" t="s">
        <v>125</v>
      </c>
      <c r="E15" s="34" t="s">
        <v>25</v>
      </c>
      <c r="F15" s="14"/>
      <c r="G15" s="13"/>
      <c r="H15" s="14"/>
      <c r="I15" s="13"/>
      <c r="J15" s="4"/>
      <c r="K15" s="16" t="s">
        <v>63</v>
      </c>
      <c r="L15" s="13">
        <f t="shared" si="1"/>
        <v>0</v>
      </c>
      <c r="M15" s="17">
        <f t="shared" si="2"/>
        <v>0</v>
      </c>
      <c r="N15" s="18">
        <f t="array" ref="N15">IF(SUMPRODUCT(COUNTIF(E15,'DANH MỤC'!$B$2:$B$17))+SUMPRODUCT(COUNTIF(G15,'DANH MỤC'!$B$2:$B$17))+SUMPRODUCT(COUNTIF(I15,'DANH MỤC'!$B$2:$B$17))&gt;=1,1,0)</f>
        <v>1</v>
      </c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 ht="32.25" customHeight="1">
      <c r="A16" s="19">
        <v>14.0</v>
      </c>
      <c r="B16" s="94" t="s">
        <v>83</v>
      </c>
      <c r="C16" s="24" t="s">
        <v>176</v>
      </c>
      <c r="D16" s="15" t="s">
        <v>193</v>
      </c>
      <c r="E16" s="34" t="s">
        <v>47</v>
      </c>
      <c r="F16" s="14"/>
      <c r="G16" s="20"/>
      <c r="H16" s="14"/>
      <c r="I16" s="20"/>
      <c r="J16" s="4"/>
      <c r="K16" s="22" t="s">
        <v>30</v>
      </c>
      <c r="L16" s="20">
        <f t="shared" si="1"/>
        <v>0</v>
      </c>
      <c r="M16" s="23">
        <f t="shared" si="2"/>
        <v>0</v>
      </c>
      <c r="N16" s="18">
        <f t="array" ref="N16">IF(SUMPRODUCT(COUNTIF(E16,'DANH MỤC'!$B$2:$B$17))+SUMPRODUCT(COUNTIF(G16,'DANH MỤC'!$B$2:$B$17))+SUMPRODUCT(COUNTIF(I16,'DANH MỤC'!$B$2:$B$17))&gt;=1,1,0)</f>
        <v>1</v>
      </c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 ht="32.25" customHeight="1">
      <c r="A17" s="12">
        <v>15.0</v>
      </c>
      <c r="B17" s="94" t="s">
        <v>85</v>
      </c>
      <c r="C17" s="24" t="s">
        <v>239</v>
      </c>
      <c r="D17" s="15" t="s">
        <v>22</v>
      </c>
      <c r="E17" s="34" t="s">
        <v>25</v>
      </c>
      <c r="F17" s="14"/>
      <c r="G17" s="13"/>
      <c r="H17" s="14"/>
      <c r="I17" s="13"/>
      <c r="J17" s="4"/>
      <c r="K17" s="16" t="s">
        <v>64</v>
      </c>
      <c r="L17" s="13">
        <f t="shared" si="1"/>
        <v>0</v>
      </c>
      <c r="M17" s="17">
        <f t="shared" si="2"/>
        <v>0</v>
      </c>
      <c r="N17" s="18">
        <f t="array" ref="N17">IF(SUMPRODUCT(COUNTIF(E17,'DANH MỤC'!$B$2:$B$17))+SUMPRODUCT(COUNTIF(G17,'DANH MỤC'!$B$2:$B$17))+SUMPRODUCT(COUNTIF(I17,'DANH MỤC'!$B$2:$B$17))&gt;=1,1,0)</f>
        <v>1</v>
      </c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 ht="32.25" customHeight="1">
      <c r="A18" s="47" t="s">
        <v>306</v>
      </c>
      <c r="B18" s="2"/>
      <c r="C18" s="2"/>
      <c r="D18" s="2"/>
      <c r="E18" s="2"/>
      <c r="F18" s="2"/>
      <c r="G18" s="2"/>
      <c r="H18" s="2"/>
      <c r="I18" s="3"/>
      <c r="J18" s="4"/>
      <c r="K18" s="22" t="s">
        <v>24</v>
      </c>
      <c r="L18" s="20">
        <f t="shared" si="1"/>
        <v>0</v>
      </c>
      <c r="M18" s="23">
        <f t="shared" si="2"/>
        <v>0</v>
      </c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 ht="32.25" customHeight="1">
      <c r="A19" s="12">
        <v>1.0</v>
      </c>
      <c r="B19" s="95" t="s">
        <v>87</v>
      </c>
      <c r="C19" s="24" t="s">
        <v>307</v>
      </c>
      <c r="D19" s="15" t="s">
        <v>38</v>
      </c>
      <c r="E19" s="34" t="s">
        <v>25</v>
      </c>
      <c r="F19" s="14"/>
      <c r="G19" s="13"/>
      <c r="H19" s="14"/>
      <c r="I19" s="13"/>
      <c r="J19" s="4"/>
      <c r="K19" s="16" t="s">
        <v>89</v>
      </c>
      <c r="L19" s="13">
        <f t="shared" si="1"/>
        <v>0</v>
      </c>
      <c r="M19" s="17">
        <f t="shared" si="2"/>
        <v>0</v>
      </c>
      <c r="N19" s="18">
        <f t="array" ref="N19">IF(SUMPRODUCT(COUNTIF(E19,'DANH MỤC'!$B$2:$B$17))+SUMPRODUCT(COUNTIF(G19,'DANH MỤC'!$B$2:$B$17))+SUMPRODUCT(COUNTIF(I19,'DANH MỤC'!$B$2:$B$17))&gt;=1,1,0)</f>
        <v>1</v>
      </c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 ht="32.25" customHeight="1">
      <c r="A20" s="19">
        <v>2.0</v>
      </c>
      <c r="B20" s="95" t="s">
        <v>94</v>
      </c>
      <c r="C20" s="127" t="s">
        <v>180</v>
      </c>
      <c r="D20" s="126" t="s">
        <v>33</v>
      </c>
      <c r="E20" s="131" t="s">
        <v>25</v>
      </c>
      <c r="F20" s="14"/>
      <c r="G20" s="20"/>
      <c r="H20" s="14"/>
      <c r="I20" s="20"/>
      <c r="J20" s="4"/>
      <c r="K20" s="4"/>
      <c r="L20" s="4"/>
      <c r="M20" s="4"/>
      <c r="N20" s="18">
        <f t="array" ref="N20">IF(SUMPRODUCT(COUNTIF(E20,'DANH MỤC'!$B$2:$B$17))+SUMPRODUCT(COUNTIF(G20,'DANH MỤC'!$B$2:$B$17))+SUMPRODUCT(COUNTIF(I20,'DANH MỤC'!$B$2:$B$17))&gt;=1,1,0)</f>
        <v>1</v>
      </c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 ht="32.25" customHeight="1">
      <c r="A21" s="12">
        <v>3.0</v>
      </c>
      <c r="B21" s="95" t="s">
        <v>95</v>
      </c>
      <c r="C21" s="24" t="s">
        <v>187</v>
      </c>
      <c r="D21" s="15" t="s">
        <v>22</v>
      </c>
      <c r="E21" s="34" t="s">
        <v>39</v>
      </c>
      <c r="F21" s="14"/>
      <c r="G21" s="13"/>
      <c r="H21" s="14"/>
      <c r="I21" s="13"/>
      <c r="J21" s="4"/>
      <c r="K21" s="49" t="s">
        <v>96</v>
      </c>
      <c r="L21" s="2"/>
      <c r="M21" s="26"/>
      <c r="N21" s="18">
        <f t="array" ref="N21">IF(SUMPRODUCT(COUNTIF(E21,'DANH MỤC'!$B$2:$B$17))+SUMPRODUCT(COUNTIF(G21,'DANH MỤC'!$B$2:$B$17))+SUMPRODUCT(COUNTIF(I21,'DANH MỤC'!$B$2:$B$17))&gt;=1,1,0)</f>
        <v>1</v>
      </c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 ht="32.25" customHeight="1">
      <c r="A22" s="19">
        <v>4.0</v>
      </c>
      <c r="B22" s="95" t="s">
        <v>97</v>
      </c>
      <c r="C22" s="24" t="s">
        <v>187</v>
      </c>
      <c r="D22" s="15" t="s">
        <v>22</v>
      </c>
      <c r="E22" s="34" t="s">
        <v>39</v>
      </c>
      <c r="F22" s="14"/>
      <c r="G22" s="20"/>
      <c r="H22" s="14"/>
      <c r="I22" s="20"/>
      <c r="J22" s="4"/>
      <c r="K22" s="50">
        <f>SUM(L3:L18)</f>
        <v>22</v>
      </c>
      <c r="L22" s="51"/>
      <c r="M22" s="52"/>
      <c r="N22" s="18">
        <f t="array" ref="N22">IF(SUMPRODUCT(COUNTIF(E22,'DANH MỤC'!$B$2:$B$17))+SUMPRODUCT(COUNTIF(G22,'DANH MỤC'!$B$2:$B$17))+SUMPRODUCT(COUNTIF(I22,'DANH MỤC'!$B$2:$B$17))&gt;=1,1,0)</f>
        <v>1</v>
      </c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 ht="32.25" customHeight="1">
      <c r="A23" s="12">
        <v>5.0</v>
      </c>
      <c r="B23" s="95" t="s">
        <v>98</v>
      </c>
      <c r="C23" s="24" t="s">
        <v>187</v>
      </c>
      <c r="D23" s="15" t="s">
        <v>22</v>
      </c>
      <c r="E23" s="34" t="s">
        <v>39</v>
      </c>
      <c r="F23" s="14"/>
      <c r="G23" s="13"/>
      <c r="H23" s="14"/>
      <c r="I23" s="13"/>
      <c r="J23" s="4"/>
      <c r="K23" s="53"/>
      <c r="L23" s="54"/>
      <c r="M23" s="55"/>
      <c r="N23" s="18">
        <f t="array" ref="N23">IF(SUMPRODUCT(COUNTIF(E23,'DANH MỤC'!$B$2:$B$17))+SUMPRODUCT(COUNTIF(G23,'DANH MỤC'!$B$2:$B$17))+SUMPRODUCT(COUNTIF(I23,'DANH MỤC'!$B$2:$B$17))&gt;=1,1,0)</f>
        <v>1</v>
      </c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 ht="32.25" customHeight="1">
      <c r="A24" s="19">
        <v>6.0</v>
      </c>
      <c r="B24" s="95" t="s">
        <v>101</v>
      </c>
      <c r="C24" s="24" t="s">
        <v>187</v>
      </c>
      <c r="D24" s="15" t="s">
        <v>22</v>
      </c>
      <c r="E24" s="34" t="s">
        <v>39</v>
      </c>
      <c r="F24" s="14"/>
      <c r="G24" s="20"/>
      <c r="H24" s="14"/>
      <c r="I24" s="20"/>
      <c r="J24" s="4"/>
      <c r="K24" s="9" t="s">
        <v>102</v>
      </c>
      <c r="L24" s="9" t="s">
        <v>103</v>
      </c>
      <c r="M24" s="56" t="s">
        <v>17</v>
      </c>
      <c r="N24" s="18">
        <f t="array" ref="N24">IF(SUMPRODUCT(COUNTIF(E24,'DANH MỤC'!$B$2:$B$17))+SUMPRODUCT(COUNTIF(G24,'DANH MỤC'!$B$2:$B$17))+SUMPRODUCT(COUNTIF(I24,'DANH MỤC'!$B$2:$B$17))&gt;=1,1,0)</f>
        <v>1</v>
      </c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 ht="32.25" customHeight="1">
      <c r="A25" s="12">
        <v>7.0</v>
      </c>
      <c r="B25" s="95" t="s">
        <v>105</v>
      </c>
      <c r="C25" s="24" t="s">
        <v>187</v>
      </c>
      <c r="D25" s="15" t="s">
        <v>22</v>
      </c>
      <c r="E25" s="34" t="s">
        <v>39</v>
      </c>
      <c r="F25" s="14"/>
      <c r="G25" s="13"/>
      <c r="H25" s="14"/>
      <c r="I25" s="13"/>
      <c r="J25" s="4"/>
      <c r="K25" s="57" t="s">
        <v>26</v>
      </c>
      <c r="L25" s="13">
        <f t="shared" ref="L25:L28" si="3">COUNTIF($E$3:$E$17,K25)+COUNTIF($G$3:$G$17,K25)+COUNTIF($I$3:$I$17,K25)+COUNTIF($E$19:$E$29,K25)+COUNTIF($G$19:$G$29,K25)+COUNTIF($I$19:$I$29,K25)</f>
        <v>1</v>
      </c>
      <c r="M25" s="58">
        <f t="shared" ref="M25:M29" si="4">IF(SUM($L$25:$L$29)=0,0,L25/SUM($L$25:$L$29))</f>
        <v>0.04</v>
      </c>
      <c r="N25" s="18">
        <f t="array" ref="N25">IF(SUMPRODUCT(COUNTIF(E25,'DANH MỤC'!$B$2:$B$17))+SUMPRODUCT(COUNTIF(G25,'DANH MỤC'!$B$2:$B$17))+SUMPRODUCT(COUNTIF(I25,'DANH MỤC'!$B$2:$B$17))&gt;=1,1,0)</f>
        <v>1</v>
      </c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 ht="32.25" customHeight="1">
      <c r="A26" s="19">
        <v>8.0</v>
      </c>
      <c r="B26" s="95" t="s">
        <v>106</v>
      </c>
      <c r="C26" s="24" t="s">
        <v>187</v>
      </c>
      <c r="D26" s="15" t="s">
        <v>22</v>
      </c>
      <c r="E26" s="34" t="s">
        <v>39</v>
      </c>
      <c r="F26" s="14"/>
      <c r="G26" s="20"/>
      <c r="H26" s="14"/>
      <c r="I26" s="20"/>
      <c r="J26" s="4"/>
      <c r="K26" s="59" t="s">
        <v>34</v>
      </c>
      <c r="L26" s="13">
        <f t="shared" si="3"/>
        <v>1</v>
      </c>
      <c r="M26" s="58">
        <f t="shared" si="4"/>
        <v>0.04</v>
      </c>
      <c r="N26" s="18">
        <f t="array" ref="N26">IF(SUMPRODUCT(COUNTIF(E26,'DANH MỤC'!$B$2:$B$17))+SUMPRODUCT(COUNTIF(G26,'DANH MỤC'!$B$2:$B$17))+SUMPRODUCT(COUNTIF(I26,'DANH MỤC'!$B$2:$B$17))&gt;=1,1,0)</f>
        <v>1</v>
      </c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 ht="32.25" customHeight="1">
      <c r="A27" s="12">
        <v>9.0</v>
      </c>
      <c r="B27" s="95" t="s">
        <v>107</v>
      </c>
      <c r="C27" s="24" t="s">
        <v>239</v>
      </c>
      <c r="D27" s="15" t="s">
        <v>22</v>
      </c>
      <c r="E27" s="34" t="s">
        <v>25</v>
      </c>
      <c r="F27" s="14"/>
      <c r="G27" s="13"/>
      <c r="H27" s="14"/>
      <c r="I27" s="13"/>
      <c r="J27" s="4"/>
      <c r="K27" s="60" t="s">
        <v>40</v>
      </c>
      <c r="L27" s="13">
        <f t="shared" si="3"/>
        <v>0</v>
      </c>
      <c r="M27" s="58">
        <f t="shared" si="4"/>
        <v>0</v>
      </c>
      <c r="N27" s="18">
        <f t="array" ref="N27">IF(SUMPRODUCT(COUNTIF(E27,'DANH MỤC'!$B$2:$B$17))+SUMPRODUCT(COUNTIF(G27,'DANH MỤC'!$B$2:$B$17))+SUMPRODUCT(COUNTIF(I27,'DANH MỤC'!$B$2:$B$17))&gt;=1,1,0)</f>
        <v>1</v>
      </c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 ht="32.25" customHeight="1">
      <c r="A28" s="19">
        <v>10.0</v>
      </c>
      <c r="B28" s="95" t="s">
        <v>108</v>
      </c>
      <c r="C28" s="24" t="s">
        <v>252</v>
      </c>
      <c r="D28" s="15" t="s">
        <v>125</v>
      </c>
      <c r="E28" s="34" t="s">
        <v>25</v>
      </c>
      <c r="F28" s="14"/>
      <c r="G28" s="20"/>
      <c r="H28" s="14"/>
      <c r="I28" s="20"/>
      <c r="J28" s="4"/>
      <c r="K28" s="61" t="s">
        <v>43</v>
      </c>
      <c r="L28" s="13">
        <f t="shared" si="3"/>
        <v>1</v>
      </c>
      <c r="M28" s="58">
        <f t="shared" si="4"/>
        <v>0.04</v>
      </c>
      <c r="N28" s="18">
        <f t="array" ref="N28">IF(SUMPRODUCT(COUNTIF(E28,'DANH MỤC'!$B$2:$B$17))+SUMPRODUCT(COUNTIF(G28,'DANH MỤC'!$B$2:$B$17))+SUMPRODUCT(COUNTIF(I28,'DANH MỤC'!$B$2:$B$17))&gt;=1,1,0)</f>
        <v>1</v>
      </c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 ht="32.25" customHeight="1">
      <c r="A29" s="12"/>
      <c r="B29" s="13"/>
      <c r="C29" s="12"/>
      <c r="D29" s="10"/>
      <c r="E29" s="13"/>
      <c r="F29" s="10"/>
      <c r="G29" s="13"/>
      <c r="H29" s="10"/>
      <c r="I29" s="13"/>
      <c r="J29" s="4"/>
      <c r="K29" s="62" t="s">
        <v>18</v>
      </c>
      <c r="L29" s="63">
        <f>P2</f>
        <v>22</v>
      </c>
      <c r="M29" s="64">
        <f t="shared" si="4"/>
        <v>0.88</v>
      </c>
      <c r="N29" s="18">
        <f t="array" ref="N29">IF(SUMPRODUCT(COUNTIF(E29,'DANH MỤC'!$B$2:$B$17))+SUMPRODUCT(COUNTIF(G29,'DANH MỤC'!$B$2:$B$17))+SUMPRODUCT(COUNTIF(I29,'DANH MỤC'!$B$2:$B$17))&gt;=1,1,0)</f>
        <v>0</v>
      </c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 ht="32.25" customHeight="1">
      <c r="A30" s="4"/>
      <c r="B30" s="4"/>
      <c r="C30" s="4"/>
      <c r="D30" s="4"/>
      <c r="E30" s="4"/>
      <c r="F30" s="4"/>
      <c r="G30" s="4"/>
      <c r="H30" s="4"/>
      <c r="I30" s="4"/>
      <c r="J30" s="4"/>
      <c r="K30" s="65" t="s">
        <v>110</v>
      </c>
      <c r="L30" s="66">
        <f>MAX(0,COUNTA($B$3:$B$29)-SUM($L$25:$L$29))</f>
        <v>0</v>
      </c>
      <c r="M30" s="67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 ht="32.25" customHeight="1">
      <c r="A31" s="68" t="s">
        <v>111</v>
      </c>
      <c r="B31" s="2"/>
      <c r="C31" s="2"/>
      <c r="D31" s="2"/>
      <c r="E31" s="2"/>
      <c r="F31" s="2"/>
      <c r="G31" s="2"/>
      <c r="H31" s="2"/>
      <c r="I31" s="3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 ht="32.25" customHeight="1">
      <c r="A32" s="9" t="s">
        <v>6</v>
      </c>
      <c r="B32" s="9" t="s">
        <v>7</v>
      </c>
      <c r="C32" s="9" t="s">
        <v>8</v>
      </c>
      <c r="D32" s="9" t="s">
        <v>112</v>
      </c>
      <c r="E32" s="9" t="s">
        <v>15</v>
      </c>
      <c r="F32" s="9" t="s">
        <v>113</v>
      </c>
      <c r="G32" s="69" t="s">
        <v>114</v>
      </c>
      <c r="H32" s="2"/>
      <c r="I32" s="26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 ht="32.25" customHeight="1">
      <c r="A33" s="12">
        <v>1.0</v>
      </c>
      <c r="B33" s="13"/>
      <c r="C33" s="12"/>
      <c r="D33" s="10"/>
      <c r="E33" s="13"/>
      <c r="F33" s="13"/>
      <c r="G33" s="70"/>
      <c r="H33" s="70"/>
      <c r="I33" s="70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 ht="32.25" customHeight="1">
      <c r="A34" s="71">
        <v>2.0</v>
      </c>
      <c r="B34" s="72"/>
      <c r="C34" s="71"/>
      <c r="D34" s="73"/>
      <c r="E34" s="72"/>
      <c r="F34" s="72"/>
      <c r="G34" s="75"/>
      <c r="H34" s="75"/>
      <c r="I34" s="75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 ht="32.25" customHeight="1">
      <c r="A35" s="12">
        <v>3.0</v>
      </c>
      <c r="B35" s="13"/>
      <c r="C35" s="12"/>
      <c r="D35" s="10"/>
      <c r="E35" s="13"/>
      <c r="F35" s="13"/>
      <c r="G35" s="70"/>
      <c r="H35" s="70"/>
      <c r="I35" s="70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 ht="32.25" customHeight="1">
      <c r="A36" s="71">
        <v>4.0</v>
      </c>
      <c r="B36" s="72"/>
      <c r="C36" s="71"/>
      <c r="D36" s="73"/>
      <c r="E36" s="72"/>
      <c r="F36" s="72"/>
      <c r="G36" s="75"/>
      <c r="H36" s="75"/>
      <c r="I36" s="75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 ht="32.25" customHeight="1">
      <c r="A37" s="12">
        <v>5.0</v>
      </c>
      <c r="B37" s="13"/>
      <c r="C37" s="12"/>
      <c r="D37" s="10"/>
      <c r="E37" s="13"/>
      <c r="F37" s="13"/>
      <c r="G37" s="70"/>
      <c r="H37" s="70"/>
      <c r="I37" s="70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 ht="32.25" customHeight="1">
      <c r="A38" s="71">
        <v>6.0</v>
      </c>
      <c r="B38" s="72"/>
      <c r="C38" s="71"/>
      <c r="D38" s="73"/>
      <c r="E38" s="72"/>
      <c r="F38" s="72"/>
      <c r="G38" s="75"/>
      <c r="H38" s="75"/>
      <c r="I38" s="75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 ht="32.25" customHeight="1">
      <c r="A39" s="12">
        <v>7.0</v>
      </c>
      <c r="B39" s="13"/>
      <c r="C39" s="12"/>
      <c r="D39" s="10"/>
      <c r="E39" s="13"/>
      <c r="F39" s="13"/>
      <c r="G39" s="70"/>
      <c r="H39" s="70"/>
      <c r="I39" s="70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 ht="32.25" customHeight="1">
      <c r="A40" s="71">
        <v>8.0</v>
      </c>
      <c r="B40" s="72"/>
      <c r="C40" s="71"/>
      <c r="D40" s="73"/>
      <c r="E40" s="72"/>
      <c r="F40" s="72"/>
      <c r="G40" s="75"/>
      <c r="H40" s="75"/>
      <c r="I40" s="75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 ht="32.25" customHeight="1">
      <c r="A41" s="76" t="s">
        <v>116</v>
      </c>
      <c r="B41" s="2"/>
      <c r="C41" s="2"/>
      <c r="D41" s="2"/>
      <c r="E41" s="3"/>
      <c r="F41" s="77">
        <f>SUM(F33:F40)</f>
        <v>0</v>
      </c>
      <c r="G41" s="78"/>
      <c r="H41" s="78"/>
      <c r="I41" s="78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 ht="32.25" customHeight="1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 ht="32.25" customHeight="1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 ht="32.25" customHeight="1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 ht="32.25" customHeight="1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 ht="32.25" customHeight="1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 ht="32.25" customHeight="1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 ht="32.25" customHeight="1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 ht="32.25" customHeight="1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 ht="32.25" customHeight="1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 ht="32.25" customHeight="1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 ht="32.25" customHeight="1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 ht="32.25" customHeight="1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 ht="32.25" customHeight="1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 ht="32.25" customHeight="1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 ht="32.25" customHeight="1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 ht="32.25" customHeight="1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 ht="32.25" customHeight="1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 ht="32.25" customHeight="1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 ht="32.25" customHeight="1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 ht="32.25" customHeight="1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 ht="32.25" customHeight="1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 ht="32.25" customHeight="1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 ht="32.25" customHeight="1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 ht="32.25" customHeight="1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 ht="32.25" customHeight="1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 ht="32.25" customHeight="1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 ht="32.25" customHeight="1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 ht="32.25" customHeight="1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 ht="32.25" customHeight="1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 ht="32.25" customHeight="1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 ht="32.25" customHeight="1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 ht="32.25" customHeight="1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 ht="32.25" customHeight="1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 ht="32.25" customHeight="1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 ht="32.25" customHeight="1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 ht="32.25" customHeight="1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 ht="32.25" customHeight="1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 ht="32.25" customHeight="1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 ht="32.25" customHeight="1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 ht="32.25" customHeight="1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 ht="32.25" customHeight="1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 ht="32.25" customHeight="1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 ht="32.25" customHeight="1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 ht="32.25" customHeight="1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 ht="32.25" customHeight="1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 ht="32.25" customHeight="1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 ht="32.25" customHeight="1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 ht="32.25" customHeight="1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 ht="32.25" customHeight="1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 ht="32.25" customHeight="1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 ht="32.25" customHeight="1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 ht="32.25" customHeight="1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 ht="32.25" customHeight="1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 ht="32.25" customHeight="1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 ht="32.25" customHeight="1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 ht="32.25" customHeight="1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 ht="32.25" customHeight="1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 ht="32.25" customHeight="1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 ht="32.25" customHeight="1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 ht="32.25" customHeight="1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 ht="32.25" customHeight="1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 ht="32.25" customHeight="1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 ht="32.25" customHeight="1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 ht="32.25" customHeight="1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 ht="32.25" customHeight="1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 ht="32.25" customHeight="1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 ht="32.25" customHeight="1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 ht="32.25" customHeight="1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 ht="32.25" customHeight="1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 ht="32.25" customHeight="1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 ht="32.25" customHeight="1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 ht="32.25" customHeight="1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 ht="32.25" customHeight="1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 ht="32.25" customHeight="1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 ht="32.25" customHeight="1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 ht="32.25" customHeight="1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 ht="32.25" customHeight="1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 ht="32.25" customHeight="1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 ht="32.25" customHeight="1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 ht="32.25" customHeight="1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 ht="32.25" customHeight="1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 ht="32.25" customHeight="1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 ht="32.25" customHeight="1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 ht="32.25" customHeight="1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 ht="32.25" customHeight="1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 ht="32.25" customHeight="1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 ht="32.25" customHeight="1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 ht="32.25" customHeight="1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 ht="32.25" customHeight="1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 ht="32.25" customHeight="1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 ht="32.25" customHeight="1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 ht="32.25" customHeight="1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 ht="32.25" customHeight="1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 ht="32.25" customHeight="1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 ht="32.25" customHeight="1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 ht="32.25" customHeight="1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 ht="32.25" customHeight="1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 ht="32.25" customHeight="1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 ht="32.25" customHeight="1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 ht="32.25" customHeight="1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 ht="32.25" customHeight="1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 ht="32.25" customHeight="1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 ht="32.25" customHeight="1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 ht="32.25" customHeight="1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 ht="32.25" customHeight="1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 ht="32.25" customHeight="1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 ht="32.25" customHeight="1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 ht="32.25" customHeight="1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 ht="32.25" customHeight="1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 ht="32.25" customHeight="1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 ht="32.25" customHeight="1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 ht="32.25" customHeight="1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 ht="32.25" customHeight="1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 ht="32.25" customHeight="1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 ht="32.25" customHeight="1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 ht="32.25" customHeight="1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 ht="32.25" customHeight="1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 ht="32.25" customHeight="1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 ht="32.25" customHeight="1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 ht="32.25" customHeight="1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 ht="32.25" customHeight="1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 ht="32.25" customHeight="1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 ht="32.25" customHeight="1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 ht="32.25" customHeight="1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 ht="32.25" customHeight="1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 ht="32.25" customHeight="1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 ht="32.25" customHeight="1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 ht="32.25" customHeight="1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 ht="32.25" customHeight="1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 ht="32.25" customHeight="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 ht="32.25" customHeight="1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 ht="32.25" customHeight="1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 ht="32.25" customHeight="1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 ht="32.25" customHeight="1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 ht="32.25" customHeight="1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 ht="32.25" customHeight="1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 ht="32.25" customHeight="1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 ht="32.25" customHeight="1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 ht="32.25" customHeight="1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 ht="32.25" customHeight="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 ht="32.25" customHeight="1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 ht="32.25" customHeight="1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 ht="32.25" customHeight="1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 ht="32.25" customHeight="1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 ht="32.25" customHeight="1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 ht="32.25" customHeight="1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 ht="32.25" customHeight="1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 ht="32.25" customHeight="1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 ht="32.25" customHeight="1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 ht="32.25" customHeight="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 ht="32.25" customHeight="1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 ht="32.25" customHeight="1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 ht="32.25" customHeight="1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 ht="32.25" customHeight="1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 ht="32.25" customHeight="1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 ht="32.25" customHeight="1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 ht="32.25" customHeight="1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 ht="32.25" customHeight="1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 ht="32.25" customHeight="1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 ht="32.25" customHeight="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 ht="32.25" customHeight="1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 ht="32.25" customHeight="1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 ht="32.25" customHeight="1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 ht="32.25" customHeight="1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 ht="32.25" customHeight="1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 ht="32.25" customHeight="1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 ht="32.25" customHeight="1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 ht="32.25" customHeight="1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 ht="32.25" customHeight="1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 ht="32.25" customHeight="1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 ht="32.25" customHeight="1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 ht="32.25" customHeight="1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 ht="32.25" customHeight="1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 ht="32.25" customHeight="1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 ht="32.25" customHeight="1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 ht="32.25" customHeight="1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 ht="32.25" customHeight="1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 ht="32.25" customHeight="1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 ht="32.25" customHeight="1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 ht="32.25" customHeight="1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 ht="32.25" customHeight="1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 ht="32.25" customHeight="1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 ht="32.25" customHeight="1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 ht="32.25" customHeight="1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 ht="32.25" customHeight="1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 ht="32.25" customHeight="1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 ht="32.25" customHeight="1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 ht="32.25" customHeight="1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 ht="32.25" customHeight="1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 ht="32.25" customHeight="1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 ht="32.25" customHeight="1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 ht="32.25" customHeight="1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 ht="32.25" customHeight="1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 ht="32.25" customHeight="1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 ht="32.25" customHeight="1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 ht="32.25" customHeight="1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 ht="32.25" customHeight="1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 ht="32.25" customHeight="1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 ht="32.25" customHeight="1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 ht="32.25" customHeight="1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 ht="32.25" customHeight="1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 ht="32.25" customHeight="1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 ht="32.25" customHeight="1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 ht="32.25" customHeight="1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 ht="32.25" customHeight="1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r="247" ht="32.25" customHeight="1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r="248" ht="32.25" customHeight="1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</row>
    <row r="249" ht="32.25" customHeight="1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 ht="32.25" customHeight="1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</row>
    <row r="251" ht="32.25" customHeight="1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</row>
    <row r="252" ht="32.25" customHeight="1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 ht="32.25" customHeight="1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</row>
    <row r="254" ht="32.25" customHeight="1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</row>
    <row r="255" ht="32.25" customHeight="1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</row>
    <row r="256" ht="32.25" customHeight="1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</row>
    <row r="257" ht="32.25" customHeight="1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</row>
    <row r="258" ht="32.25" customHeight="1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</row>
    <row r="259" ht="32.25" customHeight="1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</row>
    <row r="260" ht="32.25" customHeight="1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</row>
    <row r="261" ht="32.25" customHeight="1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</row>
    <row r="262" ht="32.25" customHeight="1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</row>
    <row r="263" ht="32.25" customHeight="1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</row>
    <row r="264" ht="32.25" customHeight="1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</row>
    <row r="265" ht="32.25" customHeight="1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</row>
    <row r="266" ht="32.25" customHeight="1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</row>
    <row r="267" ht="32.25" customHeight="1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</row>
    <row r="268" ht="32.25" customHeight="1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</row>
    <row r="269" ht="32.25" customHeight="1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</row>
    <row r="270" ht="32.25" customHeight="1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</row>
    <row r="271" ht="32.25" customHeight="1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</row>
    <row r="272" ht="32.25" customHeight="1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</row>
    <row r="273" ht="32.25" customHeight="1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</row>
    <row r="274" ht="32.25" customHeight="1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</row>
    <row r="275" ht="32.25" customHeight="1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</row>
    <row r="276" ht="32.25" customHeight="1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</row>
    <row r="277" ht="32.25" customHeight="1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</row>
    <row r="278" ht="32.25" customHeight="1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</row>
    <row r="279" ht="32.25" customHeight="1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</row>
    <row r="280" ht="32.25" customHeight="1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</row>
    <row r="281" ht="32.25" customHeight="1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</row>
    <row r="282" ht="32.25" customHeight="1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</row>
    <row r="283" ht="32.25" customHeight="1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</row>
    <row r="284" ht="32.25" customHeight="1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</row>
    <row r="285" ht="32.25" customHeight="1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</row>
    <row r="286" ht="32.25" customHeight="1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</row>
    <row r="287" ht="32.25" customHeight="1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</row>
    <row r="288" ht="32.25" customHeight="1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</row>
    <row r="289" ht="32.25" customHeight="1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</row>
    <row r="290" ht="32.25" customHeight="1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</row>
    <row r="291" ht="32.25" customHeight="1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</row>
    <row r="292" ht="32.25" customHeight="1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</row>
    <row r="293" ht="32.25" customHeight="1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</row>
    <row r="294" ht="32.25" customHeight="1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</row>
    <row r="295" ht="32.25" customHeight="1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</row>
    <row r="296" ht="32.25" customHeight="1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</row>
    <row r="297" ht="32.25" customHeight="1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</row>
    <row r="298" ht="32.25" customHeight="1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</row>
    <row r="299" ht="32.25" customHeight="1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</row>
    <row r="300" ht="32.25" customHeight="1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</row>
    <row r="301" ht="32.25" customHeight="1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</row>
    <row r="302" ht="32.25" customHeight="1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</row>
    <row r="303" ht="32.25" customHeight="1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</row>
    <row r="304" ht="32.25" customHeight="1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</row>
    <row r="305" ht="32.25" customHeight="1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</row>
    <row r="306" ht="32.25" customHeight="1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</row>
    <row r="307" ht="32.25" customHeight="1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</row>
    <row r="308" ht="32.25" customHeight="1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</row>
    <row r="309" ht="32.25" customHeight="1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</row>
    <row r="310" ht="32.25" customHeight="1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</row>
    <row r="311" ht="32.25" customHeight="1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</row>
    <row r="312" ht="32.25" customHeight="1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</row>
    <row r="313" ht="32.25" customHeight="1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</row>
    <row r="314" ht="32.25" customHeight="1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</row>
    <row r="315" ht="32.25" customHeight="1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</row>
    <row r="316" ht="32.25" customHeight="1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</row>
    <row r="317" ht="32.25" customHeight="1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</row>
    <row r="318" ht="32.25" customHeight="1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</row>
    <row r="319" ht="32.25" customHeight="1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</row>
    <row r="320" ht="32.25" customHeight="1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</row>
    <row r="321" ht="32.25" customHeight="1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</row>
    <row r="322" ht="32.25" customHeight="1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</row>
    <row r="323" ht="32.25" customHeight="1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</row>
    <row r="324" ht="32.25" customHeight="1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</row>
    <row r="325" ht="32.25" customHeight="1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</row>
    <row r="326" ht="32.25" customHeight="1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</row>
    <row r="327" ht="32.25" customHeight="1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</row>
    <row r="328" ht="32.25" customHeight="1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</row>
    <row r="329" ht="32.25" customHeight="1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</row>
    <row r="330" ht="32.25" customHeight="1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</row>
    <row r="331" ht="32.25" customHeight="1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</row>
    <row r="332" ht="32.25" customHeight="1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</row>
    <row r="333" ht="32.25" customHeight="1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</row>
    <row r="334" ht="32.25" customHeight="1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</row>
    <row r="335" ht="32.25" customHeight="1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</row>
    <row r="336" ht="32.25" customHeight="1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</row>
    <row r="337" ht="32.25" customHeight="1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</row>
    <row r="338" ht="32.25" customHeight="1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</row>
    <row r="339" ht="32.25" customHeight="1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</row>
    <row r="340" ht="32.25" customHeight="1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</row>
    <row r="341" ht="32.25" customHeight="1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</row>
    <row r="342" ht="32.25" customHeight="1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</row>
    <row r="343" ht="32.25" customHeight="1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</row>
    <row r="344" ht="32.25" customHeight="1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</row>
    <row r="345" ht="32.25" customHeight="1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</row>
    <row r="346" ht="32.25" customHeight="1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</row>
    <row r="347" ht="32.25" customHeight="1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</row>
    <row r="348" ht="32.25" customHeight="1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</row>
    <row r="349" ht="32.25" customHeight="1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</row>
    <row r="350" ht="32.25" customHeight="1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</row>
    <row r="351" ht="32.25" customHeight="1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</row>
    <row r="352" ht="32.25" customHeight="1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</row>
    <row r="353" ht="32.25" customHeight="1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</row>
    <row r="354" ht="32.25" customHeight="1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</row>
    <row r="355" ht="32.25" customHeight="1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</row>
    <row r="356" ht="32.25" customHeight="1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</row>
    <row r="357" ht="32.25" customHeight="1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</row>
    <row r="358" ht="32.25" customHeight="1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</row>
    <row r="359" ht="32.25" customHeight="1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</row>
    <row r="360" ht="32.25" customHeight="1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</row>
    <row r="361" ht="32.25" customHeight="1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</row>
    <row r="362" ht="32.25" customHeight="1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</row>
    <row r="363" ht="32.25" customHeight="1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</row>
    <row r="364" ht="32.25" customHeight="1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</row>
    <row r="365" ht="32.25" customHeight="1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</row>
    <row r="366" ht="32.25" customHeight="1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</row>
    <row r="367" ht="32.25" customHeight="1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</row>
    <row r="368" ht="32.25" customHeight="1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</row>
    <row r="369" ht="32.25" customHeight="1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</row>
    <row r="370" ht="32.25" customHeight="1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</row>
    <row r="371" ht="32.25" customHeight="1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</row>
    <row r="372" ht="32.25" customHeight="1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</row>
    <row r="373" ht="32.25" customHeight="1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</row>
    <row r="374" ht="32.25" customHeight="1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</row>
    <row r="375" ht="32.25" customHeight="1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</row>
    <row r="376" ht="32.25" customHeight="1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</row>
    <row r="377" ht="32.25" customHeight="1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</row>
    <row r="378" ht="32.25" customHeight="1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</row>
    <row r="379" ht="32.25" customHeight="1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</row>
    <row r="380" ht="32.25" customHeight="1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</row>
    <row r="381" ht="32.25" customHeight="1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</row>
    <row r="382" ht="32.25" customHeight="1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</row>
    <row r="383" ht="32.25" customHeight="1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</row>
    <row r="384" ht="32.25" customHeight="1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</row>
    <row r="385" ht="32.25" customHeight="1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</row>
    <row r="386" ht="32.25" customHeight="1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</row>
    <row r="387" ht="32.25" customHeight="1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</row>
    <row r="388" ht="32.25" customHeight="1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</row>
    <row r="389" ht="32.25" customHeight="1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</row>
    <row r="390" ht="32.25" customHeight="1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</row>
    <row r="391" ht="32.25" customHeight="1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</row>
    <row r="392" ht="32.25" customHeight="1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</row>
    <row r="393" ht="32.25" customHeight="1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</row>
    <row r="394" ht="32.25" customHeight="1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</row>
    <row r="395" ht="32.25" customHeight="1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</row>
    <row r="396" ht="32.25" customHeight="1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</row>
    <row r="397" ht="32.25" customHeight="1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</row>
    <row r="398" ht="32.25" customHeight="1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</row>
    <row r="399" ht="32.25" customHeight="1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</row>
    <row r="400" ht="32.25" customHeight="1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</row>
    <row r="401" ht="32.25" customHeight="1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</row>
    <row r="402" ht="32.25" customHeight="1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</row>
    <row r="403" ht="32.25" customHeight="1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</row>
    <row r="404" ht="32.25" customHeight="1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</row>
    <row r="405" ht="32.25" customHeight="1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</row>
    <row r="406" ht="32.25" customHeight="1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</row>
    <row r="407" ht="32.25" customHeight="1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</row>
    <row r="408" ht="32.25" customHeight="1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</row>
    <row r="409" ht="32.25" customHeight="1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</row>
    <row r="410" ht="32.25" customHeight="1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</row>
    <row r="411" ht="32.25" customHeight="1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</row>
    <row r="412" ht="32.25" customHeight="1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</row>
    <row r="413" ht="32.25" customHeight="1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</row>
    <row r="414" ht="32.25" customHeight="1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</row>
    <row r="415" ht="32.25" customHeight="1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</row>
    <row r="416" ht="32.25" customHeight="1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</row>
    <row r="417" ht="32.25" customHeight="1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</row>
    <row r="418" ht="32.25" customHeight="1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</row>
    <row r="419" ht="32.25" customHeight="1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</row>
    <row r="420" ht="32.25" customHeight="1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</row>
    <row r="421" ht="32.25" customHeight="1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</row>
    <row r="422" ht="32.25" customHeight="1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</row>
    <row r="423" ht="32.25" customHeight="1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</row>
    <row r="424" ht="32.25" customHeight="1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</row>
    <row r="425" ht="32.25" customHeight="1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</row>
    <row r="426" ht="32.25" customHeight="1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</row>
    <row r="427" ht="32.25" customHeight="1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</row>
    <row r="428" ht="32.25" customHeight="1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</row>
    <row r="429" ht="32.25" customHeight="1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</row>
    <row r="430" ht="32.25" customHeight="1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</row>
    <row r="431" ht="32.25" customHeight="1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</row>
    <row r="432" ht="32.25" customHeight="1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</row>
    <row r="433" ht="32.25" customHeight="1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</row>
    <row r="434" ht="32.25" customHeight="1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</row>
    <row r="435" ht="32.25" customHeight="1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</row>
    <row r="436" ht="32.25" customHeight="1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</row>
    <row r="437" ht="32.25" customHeight="1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</row>
    <row r="438" ht="32.25" customHeight="1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</row>
    <row r="439" ht="32.25" customHeight="1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</row>
    <row r="440" ht="32.25" customHeight="1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</row>
    <row r="441" ht="32.25" customHeight="1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</row>
    <row r="442" ht="32.25" customHeight="1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</row>
    <row r="443" ht="32.25" customHeight="1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</row>
    <row r="444" ht="32.25" customHeight="1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</row>
    <row r="445" ht="32.25" customHeight="1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</row>
    <row r="446" ht="32.25" customHeight="1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</row>
    <row r="447" ht="32.25" customHeight="1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</row>
    <row r="448" ht="32.25" customHeight="1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</row>
    <row r="449" ht="32.25" customHeight="1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</row>
    <row r="450" ht="32.25" customHeight="1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</row>
    <row r="451" ht="32.25" customHeight="1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</row>
    <row r="452" ht="32.25" customHeight="1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</row>
    <row r="453" ht="32.25" customHeight="1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</row>
    <row r="454" ht="32.25" customHeight="1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</row>
    <row r="455" ht="32.25" customHeight="1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</row>
    <row r="456" ht="32.25" customHeight="1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</row>
    <row r="457" ht="32.25" customHeight="1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</row>
    <row r="458" ht="32.25" customHeight="1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</row>
    <row r="459" ht="32.25" customHeight="1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</row>
    <row r="460" ht="32.25" customHeight="1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</row>
    <row r="461" ht="32.25" customHeight="1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</row>
    <row r="462" ht="32.25" customHeight="1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</row>
    <row r="463" ht="32.25" customHeight="1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</row>
    <row r="464" ht="32.25" customHeight="1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</row>
    <row r="465" ht="32.25" customHeight="1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</row>
    <row r="466" ht="32.25" customHeight="1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</row>
    <row r="467" ht="32.25" customHeight="1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</row>
    <row r="468" ht="32.25" customHeight="1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</row>
    <row r="469" ht="32.25" customHeight="1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</row>
    <row r="470" ht="32.25" customHeight="1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</row>
    <row r="471" ht="32.25" customHeight="1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</row>
    <row r="472" ht="32.25" customHeight="1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</row>
    <row r="473" ht="32.25" customHeight="1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</row>
    <row r="474" ht="32.25" customHeight="1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</row>
    <row r="475" ht="32.25" customHeight="1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</row>
    <row r="476" ht="32.25" customHeight="1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</row>
    <row r="477" ht="32.25" customHeight="1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</row>
    <row r="478" ht="32.25" customHeight="1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</row>
    <row r="479" ht="32.25" customHeight="1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</row>
    <row r="480" ht="32.25" customHeight="1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</row>
    <row r="481" ht="32.25" customHeight="1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</row>
    <row r="482" ht="32.25" customHeight="1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</row>
    <row r="483" ht="32.25" customHeight="1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</row>
    <row r="484" ht="32.25" customHeight="1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</row>
    <row r="485" ht="32.25" customHeight="1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</row>
    <row r="486" ht="32.25" customHeight="1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</row>
    <row r="487" ht="32.25" customHeight="1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</row>
    <row r="488" ht="32.25" customHeight="1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</row>
    <row r="489" ht="32.25" customHeight="1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</row>
    <row r="490" ht="32.25" customHeight="1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</row>
    <row r="491" ht="32.25" customHeight="1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</row>
    <row r="492" ht="32.25" customHeight="1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</row>
    <row r="493" ht="32.25" customHeight="1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</row>
    <row r="494" ht="32.25" customHeight="1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</row>
    <row r="495" ht="32.25" customHeight="1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</row>
    <row r="496" ht="32.25" customHeight="1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</row>
    <row r="497" ht="32.25" customHeight="1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</row>
    <row r="498" ht="32.25" customHeight="1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</row>
    <row r="499" ht="32.25" customHeight="1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</row>
    <row r="500" ht="32.25" customHeight="1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</row>
    <row r="501" ht="32.25" customHeight="1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</row>
    <row r="502" ht="32.25" customHeight="1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</row>
    <row r="503" ht="32.25" customHeight="1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</row>
    <row r="504" ht="32.25" customHeight="1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</row>
    <row r="505" ht="32.25" customHeight="1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</row>
    <row r="506" ht="32.25" customHeight="1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</row>
    <row r="507" ht="32.25" customHeight="1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</row>
    <row r="508" ht="32.25" customHeight="1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</row>
    <row r="509" ht="32.25" customHeight="1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</row>
    <row r="510" ht="32.25" customHeight="1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</row>
    <row r="511" ht="32.25" customHeight="1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</row>
    <row r="512" ht="32.25" customHeight="1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</row>
    <row r="513" ht="32.25" customHeight="1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</row>
    <row r="514" ht="32.25" customHeight="1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</row>
    <row r="515" ht="32.25" customHeight="1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</row>
    <row r="516" ht="32.25" customHeight="1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</row>
    <row r="517" ht="32.25" customHeight="1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</row>
    <row r="518" ht="32.25" customHeight="1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</row>
    <row r="519" ht="32.25" customHeight="1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</row>
    <row r="520" ht="32.25" customHeight="1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</row>
    <row r="521" ht="32.25" customHeight="1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</row>
    <row r="522" ht="32.25" customHeight="1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</row>
    <row r="523" ht="32.25" customHeight="1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</row>
    <row r="524" ht="32.25" customHeight="1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</row>
    <row r="525" ht="32.25" customHeight="1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</row>
    <row r="526" ht="32.25" customHeight="1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</row>
    <row r="527" ht="32.25" customHeight="1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</row>
    <row r="528" ht="32.25" customHeight="1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</row>
    <row r="529" ht="32.25" customHeight="1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</row>
    <row r="530" ht="32.25" customHeight="1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</row>
    <row r="531" ht="32.25" customHeight="1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</row>
    <row r="532" ht="32.25" customHeight="1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</row>
    <row r="533" ht="32.25" customHeight="1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</row>
    <row r="534" ht="32.25" customHeight="1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</row>
    <row r="535" ht="32.25" customHeight="1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</row>
    <row r="536" ht="32.25" customHeight="1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</row>
    <row r="537" ht="32.25" customHeight="1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</row>
    <row r="538" ht="32.25" customHeight="1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</row>
    <row r="539" ht="32.25" customHeight="1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</row>
    <row r="540" ht="32.25" customHeight="1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</row>
    <row r="541" ht="32.25" customHeight="1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</row>
    <row r="542" ht="32.25" customHeight="1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</row>
    <row r="543" ht="32.25" customHeight="1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</row>
    <row r="544" ht="32.25" customHeight="1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</row>
    <row r="545" ht="32.25" customHeight="1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</row>
    <row r="546" ht="32.25" customHeight="1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</row>
    <row r="547" ht="32.25" customHeight="1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</row>
    <row r="548" ht="32.25" customHeight="1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</row>
    <row r="549" ht="32.25" customHeight="1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</row>
    <row r="550" ht="32.25" customHeight="1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</row>
    <row r="551" ht="32.25" customHeight="1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</row>
    <row r="552" ht="32.25" customHeight="1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</row>
    <row r="553" ht="32.25" customHeight="1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</row>
    <row r="554" ht="32.25" customHeight="1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</row>
    <row r="555" ht="32.25" customHeight="1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</row>
    <row r="556" ht="32.25" customHeight="1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</row>
    <row r="557" ht="32.25" customHeight="1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</row>
    <row r="558" ht="32.25" customHeight="1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</row>
    <row r="559" ht="32.25" customHeight="1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</row>
    <row r="560" ht="32.25" customHeight="1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</row>
    <row r="561" ht="32.25" customHeight="1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</row>
    <row r="562" ht="32.25" customHeight="1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</row>
    <row r="563" ht="32.25" customHeight="1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</row>
    <row r="564" ht="32.25" customHeight="1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</row>
    <row r="565" ht="32.25" customHeight="1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</row>
    <row r="566" ht="32.25" customHeight="1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</row>
    <row r="567" ht="32.25" customHeight="1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</row>
    <row r="568" ht="32.25" customHeight="1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</row>
    <row r="569" ht="32.25" customHeight="1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</row>
    <row r="570" ht="32.25" customHeight="1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</row>
    <row r="571" ht="32.25" customHeight="1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</row>
    <row r="572" ht="32.25" customHeight="1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</row>
    <row r="573" ht="32.25" customHeight="1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</row>
    <row r="574" ht="32.25" customHeight="1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</row>
    <row r="575" ht="32.25" customHeight="1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</row>
    <row r="576" ht="32.25" customHeight="1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</row>
    <row r="577" ht="32.25" customHeight="1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</row>
    <row r="578" ht="32.25" customHeight="1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</row>
    <row r="579" ht="32.25" customHeight="1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</row>
    <row r="580" ht="32.25" customHeight="1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</row>
    <row r="581" ht="32.25" customHeight="1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</row>
    <row r="582" ht="32.25" customHeight="1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</row>
    <row r="583" ht="32.25" customHeight="1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</row>
    <row r="584" ht="32.25" customHeight="1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</row>
    <row r="585" ht="32.25" customHeight="1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</row>
    <row r="586" ht="32.25" customHeight="1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</row>
    <row r="587" ht="32.25" customHeight="1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</row>
    <row r="588" ht="32.25" customHeight="1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</row>
    <row r="589" ht="32.25" customHeight="1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</row>
    <row r="590" ht="32.25" customHeight="1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</row>
    <row r="591" ht="32.25" customHeight="1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</row>
    <row r="592" ht="32.25" customHeight="1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</row>
    <row r="593" ht="32.25" customHeight="1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</row>
    <row r="594" ht="32.25" customHeight="1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</row>
    <row r="595" ht="32.25" customHeight="1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</row>
    <row r="596" ht="32.25" customHeight="1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</row>
    <row r="597" ht="32.25" customHeight="1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</row>
    <row r="598" ht="32.25" customHeight="1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</row>
    <row r="599" ht="32.25" customHeight="1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</row>
    <row r="600" ht="32.25" customHeight="1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</row>
    <row r="601" ht="32.25" customHeight="1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</row>
    <row r="602" ht="32.25" customHeight="1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</row>
    <row r="603" ht="32.25" customHeight="1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</row>
    <row r="604" ht="32.25" customHeight="1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</row>
    <row r="605" ht="32.25" customHeight="1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</row>
    <row r="606" ht="32.25" customHeight="1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</row>
    <row r="607" ht="32.25" customHeight="1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</row>
    <row r="608" ht="32.25" customHeight="1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</row>
    <row r="609" ht="32.25" customHeight="1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</row>
    <row r="610" ht="32.25" customHeight="1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</row>
    <row r="611" ht="32.25" customHeight="1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</row>
    <row r="612" ht="32.25" customHeight="1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</row>
    <row r="613" ht="32.25" customHeight="1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</row>
    <row r="614" ht="32.25" customHeight="1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</row>
    <row r="615" ht="32.25" customHeight="1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</row>
    <row r="616" ht="32.25" customHeight="1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</row>
    <row r="617" ht="32.25" customHeight="1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</row>
    <row r="618" ht="32.25" customHeight="1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</row>
    <row r="619" ht="32.25" customHeight="1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</row>
    <row r="620" ht="32.25" customHeight="1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</row>
    <row r="621" ht="32.25" customHeight="1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</row>
    <row r="622" ht="32.25" customHeight="1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</row>
    <row r="623" ht="32.25" customHeight="1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</row>
    <row r="624" ht="32.25" customHeight="1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</row>
    <row r="625" ht="32.25" customHeight="1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</row>
    <row r="626" ht="32.25" customHeight="1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</row>
    <row r="627" ht="32.25" customHeight="1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</row>
    <row r="628" ht="32.25" customHeight="1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</row>
    <row r="629" ht="32.25" customHeight="1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</row>
    <row r="630" ht="32.25" customHeight="1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</row>
    <row r="631" ht="32.25" customHeight="1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</row>
    <row r="632" ht="32.25" customHeight="1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</row>
    <row r="633" ht="32.25" customHeight="1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</row>
    <row r="634" ht="32.25" customHeight="1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</row>
    <row r="635" ht="32.25" customHeight="1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</row>
    <row r="636" ht="32.25" customHeight="1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</row>
    <row r="637" ht="32.25" customHeight="1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</row>
    <row r="638" ht="32.25" customHeight="1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</row>
    <row r="639" ht="32.25" customHeight="1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</row>
    <row r="640" ht="32.25" customHeight="1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</row>
    <row r="641" ht="32.25" customHeight="1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</row>
    <row r="642" ht="32.25" customHeight="1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</row>
    <row r="643" ht="32.25" customHeight="1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</row>
    <row r="644" ht="32.25" customHeight="1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</row>
    <row r="645" ht="32.25" customHeight="1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</row>
    <row r="646" ht="32.25" customHeight="1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</row>
    <row r="647" ht="32.25" customHeight="1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</row>
    <row r="648" ht="32.25" customHeight="1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</row>
    <row r="649" ht="32.25" customHeight="1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</row>
    <row r="650" ht="32.25" customHeight="1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</row>
    <row r="651" ht="32.25" customHeight="1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</row>
    <row r="652" ht="32.25" customHeight="1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</row>
    <row r="653" ht="32.25" customHeight="1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</row>
    <row r="654" ht="32.25" customHeight="1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</row>
    <row r="655" ht="32.25" customHeight="1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</row>
    <row r="656" ht="32.25" customHeight="1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</row>
    <row r="657" ht="32.25" customHeight="1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</row>
    <row r="658" ht="32.25" customHeight="1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</row>
    <row r="659" ht="32.25" customHeight="1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</row>
    <row r="660" ht="32.25" customHeight="1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</row>
    <row r="661" ht="32.25" customHeight="1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</row>
    <row r="662" ht="32.25" customHeight="1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</row>
    <row r="663" ht="32.25" customHeight="1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</row>
    <row r="664" ht="32.25" customHeight="1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</row>
    <row r="665" ht="32.25" customHeight="1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</row>
    <row r="666" ht="32.25" customHeight="1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</row>
    <row r="667" ht="32.25" customHeight="1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</row>
    <row r="668" ht="32.25" customHeight="1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</row>
    <row r="669" ht="32.25" customHeight="1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</row>
    <row r="670" ht="32.25" customHeight="1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</row>
    <row r="671" ht="32.25" customHeight="1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</row>
    <row r="672" ht="32.25" customHeight="1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</row>
    <row r="673" ht="32.25" customHeight="1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</row>
    <row r="674" ht="32.25" customHeight="1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</row>
    <row r="675" ht="32.25" customHeight="1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</row>
    <row r="676" ht="32.25" customHeight="1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</row>
    <row r="677" ht="32.25" customHeight="1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</row>
    <row r="678" ht="32.25" customHeight="1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</row>
    <row r="679" ht="32.25" customHeight="1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</row>
    <row r="680" ht="32.25" customHeight="1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</row>
    <row r="681" ht="32.25" customHeight="1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</row>
    <row r="682" ht="32.25" customHeight="1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</row>
    <row r="683" ht="32.25" customHeight="1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</row>
    <row r="684" ht="32.25" customHeight="1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</row>
    <row r="685" ht="32.25" customHeight="1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</row>
    <row r="686" ht="32.25" customHeight="1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</row>
    <row r="687" ht="32.25" customHeight="1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</row>
    <row r="688" ht="32.25" customHeight="1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</row>
    <row r="689" ht="32.25" customHeight="1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</row>
    <row r="690" ht="32.25" customHeight="1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</row>
    <row r="691" ht="32.25" customHeight="1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</row>
    <row r="692" ht="32.25" customHeight="1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</row>
    <row r="693" ht="32.25" customHeight="1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</row>
    <row r="694" ht="32.25" customHeight="1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</row>
    <row r="695" ht="32.25" customHeight="1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</row>
    <row r="696" ht="32.25" customHeight="1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</row>
    <row r="697" ht="32.25" customHeight="1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</row>
    <row r="698" ht="32.25" customHeight="1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</row>
    <row r="699" ht="32.25" customHeight="1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</row>
    <row r="700" ht="32.25" customHeight="1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</row>
    <row r="701" ht="32.25" customHeight="1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</row>
    <row r="702" ht="32.25" customHeight="1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</row>
    <row r="703" ht="32.25" customHeight="1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</row>
    <row r="704" ht="32.25" customHeight="1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</row>
    <row r="705" ht="32.25" customHeight="1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</row>
    <row r="706" ht="32.25" customHeight="1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</row>
    <row r="707" ht="32.25" customHeight="1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</row>
    <row r="708" ht="32.25" customHeight="1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</row>
    <row r="709" ht="32.25" customHeight="1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</row>
    <row r="710" ht="32.25" customHeight="1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</row>
    <row r="711" ht="32.25" customHeight="1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</row>
    <row r="712" ht="32.25" customHeight="1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</row>
    <row r="713" ht="32.25" customHeight="1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</row>
    <row r="714" ht="32.25" customHeight="1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</row>
    <row r="715" ht="32.25" customHeight="1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</row>
    <row r="716" ht="32.25" customHeight="1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</row>
    <row r="717" ht="32.25" customHeight="1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</row>
    <row r="718" ht="32.25" customHeight="1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</row>
    <row r="719" ht="32.25" customHeight="1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</row>
    <row r="720" ht="32.25" customHeight="1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</row>
    <row r="721" ht="32.25" customHeight="1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</row>
    <row r="722" ht="32.25" customHeight="1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</row>
    <row r="723" ht="32.25" customHeight="1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</row>
    <row r="724" ht="32.25" customHeight="1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</row>
    <row r="725" ht="32.25" customHeight="1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</row>
    <row r="726" ht="32.25" customHeight="1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</row>
    <row r="727" ht="32.25" customHeight="1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</row>
    <row r="728" ht="32.25" customHeight="1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</row>
    <row r="729" ht="32.25" customHeight="1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</row>
    <row r="730" ht="32.25" customHeight="1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</row>
    <row r="731" ht="32.25" customHeight="1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</row>
    <row r="732" ht="32.25" customHeight="1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</row>
    <row r="733" ht="32.25" customHeight="1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</row>
    <row r="734" ht="32.25" customHeight="1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</row>
    <row r="735" ht="32.25" customHeight="1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</row>
    <row r="736" ht="32.25" customHeight="1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</row>
    <row r="737" ht="32.25" customHeight="1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</row>
    <row r="738" ht="32.25" customHeight="1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</row>
    <row r="739" ht="32.25" customHeight="1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</row>
    <row r="740" ht="32.25" customHeight="1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</row>
    <row r="741" ht="32.25" customHeight="1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</row>
    <row r="742" ht="32.25" customHeight="1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</row>
    <row r="743" ht="32.25" customHeight="1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</row>
    <row r="744" ht="32.25" customHeight="1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</row>
    <row r="745" ht="32.25" customHeight="1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</row>
    <row r="746" ht="32.25" customHeight="1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</row>
    <row r="747" ht="32.25" customHeight="1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</row>
    <row r="748" ht="32.25" customHeight="1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</row>
    <row r="749" ht="32.25" customHeight="1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</row>
    <row r="750" ht="32.25" customHeight="1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</row>
    <row r="751" ht="32.25" customHeight="1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</row>
    <row r="752" ht="32.25" customHeight="1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</row>
    <row r="753" ht="32.25" customHeight="1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</row>
    <row r="754" ht="32.25" customHeight="1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</row>
    <row r="755" ht="32.25" customHeight="1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</row>
    <row r="756" ht="32.25" customHeight="1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</row>
    <row r="757" ht="32.25" customHeight="1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</row>
    <row r="758" ht="32.25" customHeight="1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</row>
    <row r="759" ht="32.25" customHeight="1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</row>
    <row r="760" ht="32.25" customHeight="1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</row>
    <row r="761" ht="32.25" customHeight="1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</row>
    <row r="762" ht="32.25" customHeight="1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</row>
    <row r="763" ht="32.25" customHeight="1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</row>
    <row r="764" ht="32.25" customHeight="1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</row>
    <row r="765" ht="32.25" customHeight="1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</row>
    <row r="766" ht="32.25" customHeight="1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</row>
    <row r="767" ht="32.25" customHeight="1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</row>
    <row r="768" ht="32.25" customHeight="1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</row>
    <row r="769" ht="32.25" customHeight="1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</row>
    <row r="770" ht="32.25" customHeight="1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</row>
    <row r="771" ht="32.25" customHeight="1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</row>
    <row r="772" ht="32.25" customHeight="1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</row>
    <row r="773" ht="32.25" customHeight="1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</row>
    <row r="774" ht="32.25" customHeight="1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</row>
    <row r="775" ht="32.25" customHeight="1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</row>
    <row r="776" ht="32.25" customHeight="1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</row>
    <row r="777" ht="32.25" customHeight="1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</row>
    <row r="778" ht="32.25" customHeight="1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</row>
    <row r="779" ht="32.25" customHeight="1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</row>
    <row r="780" ht="32.25" customHeight="1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</row>
    <row r="781" ht="32.25" customHeight="1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</row>
    <row r="782" ht="32.25" customHeight="1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</row>
    <row r="783" ht="32.25" customHeight="1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</row>
    <row r="784" ht="32.25" customHeight="1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</row>
    <row r="785" ht="32.25" customHeight="1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</row>
    <row r="786" ht="32.25" customHeight="1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</row>
    <row r="787" ht="32.25" customHeight="1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</row>
    <row r="788" ht="32.25" customHeight="1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</row>
    <row r="789" ht="32.25" customHeight="1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</row>
    <row r="790" ht="32.25" customHeight="1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</row>
    <row r="791" ht="32.25" customHeight="1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</row>
    <row r="792" ht="32.25" customHeight="1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</row>
    <row r="793" ht="32.25" customHeight="1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</row>
    <row r="794" ht="32.25" customHeight="1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</row>
    <row r="795" ht="32.25" customHeight="1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</row>
    <row r="796" ht="32.25" customHeight="1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</row>
    <row r="797" ht="32.25" customHeight="1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</row>
    <row r="798" ht="32.25" customHeight="1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</row>
    <row r="799" ht="32.25" customHeight="1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</row>
    <row r="800" ht="32.25" customHeight="1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</row>
    <row r="801" ht="32.25" customHeight="1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</row>
    <row r="802" ht="32.25" customHeight="1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</row>
    <row r="803" ht="32.25" customHeight="1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</row>
    <row r="804" ht="32.25" customHeight="1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</row>
    <row r="805" ht="32.25" customHeight="1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</row>
    <row r="806" ht="32.25" customHeight="1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</row>
    <row r="807" ht="32.25" customHeight="1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</row>
    <row r="808" ht="32.25" customHeight="1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</row>
    <row r="809" ht="32.25" customHeight="1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</row>
    <row r="810" ht="32.25" customHeight="1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</row>
    <row r="811" ht="32.25" customHeight="1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</row>
    <row r="812" ht="32.25" customHeight="1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</row>
    <row r="813" ht="32.25" customHeight="1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</row>
    <row r="814" ht="32.25" customHeight="1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</row>
    <row r="815" ht="32.25" customHeight="1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</row>
    <row r="816" ht="32.25" customHeight="1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</row>
    <row r="817" ht="32.25" customHeight="1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</row>
    <row r="818" ht="32.25" customHeight="1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</row>
    <row r="819" ht="32.25" customHeight="1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</row>
    <row r="820" ht="32.25" customHeight="1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</row>
    <row r="821" ht="32.25" customHeight="1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</row>
    <row r="822" ht="32.25" customHeight="1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</row>
    <row r="823" ht="32.25" customHeight="1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</row>
    <row r="824" ht="32.25" customHeight="1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</row>
    <row r="825" ht="32.25" customHeight="1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</row>
    <row r="826" ht="32.25" customHeight="1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</row>
    <row r="827" ht="32.25" customHeight="1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</row>
    <row r="828" ht="32.25" customHeight="1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</row>
    <row r="829" ht="32.25" customHeight="1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</row>
    <row r="830" ht="32.25" customHeight="1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</row>
    <row r="831" ht="32.25" customHeight="1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</row>
    <row r="832" ht="32.25" customHeight="1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</row>
    <row r="833" ht="32.25" customHeight="1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</row>
    <row r="834" ht="32.25" customHeight="1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</row>
    <row r="835" ht="32.25" customHeight="1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</row>
    <row r="836" ht="32.25" customHeight="1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</row>
    <row r="837" ht="32.25" customHeight="1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</row>
    <row r="838" ht="32.25" customHeight="1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</row>
    <row r="839" ht="32.25" customHeight="1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</row>
    <row r="840" ht="32.25" customHeight="1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</row>
    <row r="841" ht="32.25" customHeight="1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</row>
    <row r="842" ht="32.25" customHeight="1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</row>
    <row r="843" ht="32.25" customHeight="1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</row>
    <row r="844" ht="32.25" customHeight="1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</row>
    <row r="845" ht="32.25" customHeight="1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</row>
    <row r="846" ht="32.25" customHeight="1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</row>
    <row r="847" ht="32.25" customHeight="1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</row>
    <row r="848" ht="32.25" customHeight="1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</row>
    <row r="849" ht="32.25" customHeight="1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</row>
    <row r="850" ht="32.25" customHeight="1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</row>
    <row r="851" ht="32.25" customHeight="1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</row>
    <row r="852" ht="32.25" customHeight="1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</row>
    <row r="853" ht="32.25" customHeight="1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</row>
    <row r="854" ht="32.25" customHeight="1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</row>
    <row r="855" ht="32.25" customHeight="1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</row>
    <row r="856" ht="32.25" customHeight="1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</row>
    <row r="857" ht="32.25" customHeight="1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</row>
    <row r="858" ht="32.25" customHeight="1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</row>
    <row r="859" ht="32.25" customHeight="1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</row>
    <row r="860" ht="32.25" customHeight="1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</row>
    <row r="861" ht="32.25" customHeight="1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</row>
    <row r="862" ht="32.25" customHeight="1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</row>
    <row r="863" ht="32.25" customHeight="1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</row>
    <row r="864" ht="32.25" customHeight="1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</row>
    <row r="865" ht="32.25" customHeight="1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</row>
    <row r="866" ht="32.25" customHeight="1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</row>
    <row r="867" ht="32.25" customHeight="1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</row>
    <row r="868" ht="32.25" customHeight="1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</row>
    <row r="869" ht="32.25" customHeight="1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</row>
    <row r="870" ht="32.25" customHeight="1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</row>
    <row r="871" ht="32.25" customHeight="1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</row>
    <row r="872" ht="32.25" customHeight="1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</row>
    <row r="873" ht="32.25" customHeight="1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</row>
    <row r="874" ht="32.25" customHeight="1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</row>
    <row r="875" ht="32.25" customHeight="1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</row>
    <row r="876" ht="32.25" customHeight="1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</row>
    <row r="877" ht="32.25" customHeight="1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</row>
    <row r="878" ht="32.25" customHeight="1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</row>
    <row r="879" ht="32.25" customHeight="1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</row>
    <row r="880" ht="32.25" customHeight="1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</row>
    <row r="881" ht="32.25" customHeight="1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</row>
    <row r="882" ht="32.25" customHeight="1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</row>
    <row r="883" ht="32.25" customHeight="1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</row>
    <row r="884" ht="32.25" customHeight="1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</row>
    <row r="885" ht="32.25" customHeight="1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</row>
    <row r="886" ht="32.25" customHeight="1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</row>
    <row r="887" ht="32.25" customHeight="1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</row>
    <row r="888" ht="32.25" customHeight="1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</row>
    <row r="889" ht="32.25" customHeight="1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</row>
    <row r="890" ht="32.25" customHeight="1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</row>
    <row r="891" ht="32.25" customHeight="1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</row>
    <row r="892" ht="32.25" customHeight="1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</row>
    <row r="893" ht="32.25" customHeight="1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</row>
    <row r="894" ht="32.25" customHeight="1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</row>
    <row r="895" ht="32.25" customHeight="1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</row>
    <row r="896" ht="32.25" customHeight="1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</row>
    <row r="897" ht="32.25" customHeight="1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</row>
    <row r="898" ht="32.25" customHeight="1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</row>
    <row r="899" ht="32.25" customHeight="1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</row>
    <row r="900" ht="32.25" customHeight="1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</row>
    <row r="901" ht="32.25" customHeight="1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</row>
    <row r="902" ht="32.25" customHeight="1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</row>
    <row r="903" ht="32.25" customHeight="1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</row>
    <row r="904" ht="32.25" customHeight="1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</row>
    <row r="905" ht="32.25" customHeight="1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</row>
    <row r="906" ht="32.25" customHeight="1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</row>
    <row r="907" ht="32.25" customHeight="1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</row>
    <row r="908" ht="32.25" customHeight="1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</row>
    <row r="909" ht="32.25" customHeight="1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</row>
    <row r="910" ht="32.25" customHeight="1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</row>
    <row r="911" ht="32.25" customHeight="1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</row>
    <row r="912" ht="32.25" customHeight="1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</row>
    <row r="913" ht="32.25" customHeight="1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</row>
    <row r="914" ht="32.25" customHeight="1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</row>
    <row r="915" ht="32.25" customHeight="1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</row>
    <row r="916" ht="32.25" customHeight="1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</row>
    <row r="917" ht="32.25" customHeight="1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</row>
    <row r="918" ht="32.25" customHeight="1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</row>
    <row r="919" ht="32.25" customHeight="1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</row>
    <row r="920" ht="32.25" customHeight="1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</row>
    <row r="921" ht="32.25" customHeight="1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</row>
    <row r="922" ht="32.25" customHeight="1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</row>
    <row r="923" ht="32.25" customHeight="1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</row>
    <row r="924" ht="32.25" customHeight="1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</row>
    <row r="925" ht="32.25" customHeight="1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</row>
    <row r="926" ht="32.25" customHeight="1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</row>
    <row r="927" ht="32.25" customHeight="1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</row>
    <row r="928" ht="32.25" customHeight="1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</row>
    <row r="929" ht="32.25" customHeight="1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</row>
    <row r="930" ht="32.25" customHeight="1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</row>
    <row r="931" ht="32.25" customHeight="1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</row>
    <row r="932" ht="32.25" customHeight="1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</row>
    <row r="933" ht="32.25" customHeight="1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</row>
    <row r="934" ht="32.25" customHeight="1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</row>
    <row r="935" ht="32.25" customHeight="1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</row>
    <row r="936" ht="32.25" customHeight="1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</row>
    <row r="937" ht="32.25" customHeight="1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</row>
    <row r="938" ht="32.25" customHeight="1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</row>
    <row r="939" ht="32.25" customHeight="1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</row>
    <row r="940" ht="32.25" customHeight="1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</row>
    <row r="941" ht="32.25" customHeight="1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</row>
    <row r="942" ht="32.25" customHeight="1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</row>
    <row r="943" ht="32.25" customHeight="1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</row>
    <row r="944" ht="32.25" customHeight="1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</row>
    <row r="945" ht="32.25" customHeight="1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</row>
    <row r="946" ht="32.25" customHeight="1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</row>
    <row r="947" ht="32.25" customHeight="1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</row>
    <row r="948" ht="32.25" customHeight="1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</row>
    <row r="949" ht="32.25" customHeight="1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</row>
    <row r="950" ht="32.25" customHeight="1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</row>
    <row r="951" ht="32.25" customHeight="1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</row>
    <row r="952" ht="32.25" customHeight="1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</row>
    <row r="953" ht="32.25" customHeight="1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</row>
    <row r="954" ht="32.25" customHeight="1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</row>
    <row r="955" ht="32.25" customHeight="1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</row>
    <row r="956" ht="32.25" customHeight="1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</row>
    <row r="957" ht="32.25" customHeight="1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</row>
    <row r="958" ht="32.25" customHeight="1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</row>
    <row r="959" ht="32.25" customHeight="1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</row>
    <row r="960" ht="32.25" customHeight="1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</row>
    <row r="961" ht="32.25" customHeight="1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</row>
    <row r="962" ht="32.25" customHeight="1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</row>
    <row r="963" ht="32.25" customHeight="1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</row>
    <row r="964" ht="32.25" customHeight="1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</row>
    <row r="965" ht="32.25" customHeight="1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</row>
    <row r="966" ht="32.25" customHeight="1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</row>
    <row r="967" ht="32.25" customHeight="1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</row>
    <row r="968" ht="32.25" customHeight="1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</row>
    <row r="969" ht="32.25" customHeight="1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</row>
    <row r="970" ht="32.25" customHeight="1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</row>
    <row r="971" ht="32.25" customHeight="1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</row>
    <row r="972" ht="32.25" customHeight="1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</row>
    <row r="973" ht="32.25" customHeight="1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</row>
    <row r="974" ht="32.25" customHeight="1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</row>
    <row r="975" ht="32.25" customHeight="1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</row>
    <row r="976" ht="32.25" customHeight="1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</row>
    <row r="977" ht="32.25" customHeight="1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</row>
    <row r="978" ht="32.25" customHeight="1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</row>
    <row r="979" ht="32.25" customHeight="1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</row>
    <row r="980" ht="32.25" customHeight="1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</row>
    <row r="981" ht="32.25" customHeight="1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</row>
    <row r="982" ht="32.25" customHeight="1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</row>
    <row r="983" ht="32.25" customHeight="1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</row>
    <row r="984" ht="32.25" customHeight="1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</row>
    <row r="985" ht="32.25" customHeight="1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</row>
    <row r="986" ht="32.25" customHeight="1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</row>
    <row r="987" ht="32.25" customHeight="1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</row>
    <row r="988" ht="32.25" customHeight="1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</row>
    <row r="989" ht="32.25" customHeight="1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</row>
    <row r="990" ht="32.25" customHeight="1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</row>
    <row r="991" ht="32.25" customHeight="1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</row>
    <row r="992" ht="32.25" customHeight="1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</row>
    <row r="993" ht="32.25" customHeight="1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</row>
    <row r="994" ht="32.25" customHeight="1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</row>
    <row r="995" ht="32.25" customHeight="1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</row>
    <row r="996" ht="32.25" customHeight="1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</row>
    <row r="997" ht="32.25" customHeight="1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</row>
    <row r="998" ht="32.25" customHeight="1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</row>
    <row r="999" ht="32.25" customHeight="1">
      <c r="A999" s="4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</row>
    <row r="1000" ht="32.25" customHeight="1">
      <c r="A1000" s="4"/>
      <c r="B1000" s="4"/>
      <c r="C1000" s="4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</row>
  </sheetData>
  <mergeCells count="8">
    <mergeCell ref="A1:I1"/>
    <mergeCell ref="K1:M1"/>
    <mergeCell ref="A18:I18"/>
    <mergeCell ref="K21:M21"/>
    <mergeCell ref="K22:M23"/>
    <mergeCell ref="A31:I31"/>
    <mergeCell ref="G32:I32"/>
    <mergeCell ref="A41:E41"/>
  </mergeCells>
  <conditionalFormatting sqref="E3:E17 G3:G17 I3:I17 E19:E29 G19:G29 I19:I29 E33:E40">
    <cfRule type="cellIs" dxfId="0" priority="1" operator="equal">
      <formula>"Khai Anh"</formula>
    </cfRule>
  </conditionalFormatting>
  <conditionalFormatting sqref="E3:E17 G3:G17 I3:I17 E19:E29 G19:G29 I19:I29 E33:E40">
    <cfRule type="cellIs" dxfId="1" priority="2" operator="equal">
      <formula>"Kim Bàng"</formula>
    </cfRule>
  </conditionalFormatting>
  <conditionalFormatting sqref="E3:E17 G3:G17 I3:I17 E19:E29 G19:G29 I19:I29 E33:E40">
    <cfRule type="cellIs" dxfId="2" priority="3" operator="equal">
      <formula>"Vưu Đức Phát"</formula>
    </cfRule>
  </conditionalFormatting>
  <conditionalFormatting sqref="E3:E17 G3:G17 I3:I17 E19:E29 G19:G29 I19:I29 E33:E40">
    <cfRule type="cellIs" dxfId="3" priority="4" operator="equal">
      <formula>"Phương Trang"</formula>
    </cfRule>
  </conditionalFormatting>
  <conditionalFormatting sqref="E3:E17 G3:G17 I3:I17 E19:E29 G19:G29 I19:I29 E33:E40">
    <cfRule type="cellIs" dxfId="4" priority="5" operator="equal">
      <formula>"Lúa Vàng"</formula>
    </cfRule>
  </conditionalFormatting>
  <conditionalFormatting sqref="E3:E17 G3:G17 I3:I17 E19:E29 G19:G29 I19:I29 E33:E40">
    <cfRule type="cellIs" dxfId="5" priority="6" operator="equal">
      <formula>"Hồng Nga"</formula>
    </cfRule>
  </conditionalFormatting>
  <conditionalFormatting sqref="E3:E17 G3:G17 I3:I17 E19:E29 G19:G29 I19:I29 E33:E40">
    <cfRule type="cellIs" dxfId="6" priority="7" operator="equal">
      <formula>"Thuận An"</formula>
    </cfRule>
  </conditionalFormatting>
  <conditionalFormatting sqref="E3:E17 G3:G17 I3:I17 E19:E29 G19:G29 I19:I29 E33:E40">
    <cfRule type="cellIs" dxfId="7" priority="8" operator="equal">
      <formula>"SIM"</formula>
    </cfRule>
  </conditionalFormatting>
  <conditionalFormatting sqref="E3:E17 G3:G17 I3:I17 E19:E29 G19:G29 I19:I29 E33:E40">
    <cfRule type="cellIs" dxfId="8" priority="9" operator="equal">
      <formula>"THẢO AN"</formula>
    </cfRule>
  </conditionalFormatting>
  <conditionalFormatting sqref="E3:E17 G3:G17 I3:I17 E19:E29 G19:G29 I19:I29 E33:E40">
    <cfRule type="cellIs" dxfId="9" priority="10" operator="equal">
      <formula>"Emivest"</formula>
    </cfRule>
  </conditionalFormatting>
  <conditionalFormatting sqref="E3:E17 G3:G17 I3:I17 E19:E29 G19:G29 I19:I29 E33:E40">
    <cfRule type="cellIs" dxfId="10" priority="11" operator="equal">
      <formula>"LTP"</formula>
    </cfRule>
  </conditionalFormatting>
  <conditionalFormatting sqref="E3:E17 G3:G17 I3:I17 E19:E29 G19:G29 I19:I29 E33:E40">
    <cfRule type="cellIs" dxfId="11" priority="12" operator="equal">
      <formula>"RICO"</formula>
    </cfRule>
  </conditionalFormatting>
  <conditionalFormatting sqref="E3:E17 G3:G17 I3:I17 E19:E29 G19:G29 I19:I29 E33:E40">
    <cfRule type="cellIs" dxfId="12" priority="13" operator="equal">
      <formula>"Nhất Thành"</formula>
    </cfRule>
  </conditionalFormatting>
  <conditionalFormatting sqref="E3:E17 G3:G17 I3:I17 E19:E29 G19:G29 I19:I29 E33:E40">
    <cfRule type="cellIs" dxfId="13" priority="14" operator="equal">
      <formula>"Hoàng Mạnh Thắng"</formula>
    </cfRule>
  </conditionalFormatting>
  <conditionalFormatting sqref="E3:E17 G3:G17 I3:I17 E19:E29 G19:G29 I19:I29 E33:E40">
    <cfRule type="cellIs" dxfId="14" priority="15" operator="equal">
      <formula>"TRANSIN"</formula>
    </cfRule>
  </conditionalFormatting>
  <conditionalFormatting sqref="E3:E17 G3:G17 I3:I17 E19:E29 G19:G29 I19:I29 E33:E40">
    <cfRule type="cellIs" dxfId="15" priority="16" operator="equal">
      <formula>"HDVL"</formula>
    </cfRule>
  </conditionalFormatting>
  <conditionalFormatting sqref="E3:E17 G3:G17 I3:I17 E19:E29 G19:G29 I19:I29 E33:E40">
    <cfRule type="cellIs" dxfId="16" priority="17" operator="equal">
      <formula>"TRỐNG LỊCH"</formula>
    </cfRule>
  </conditionalFormatting>
  <conditionalFormatting sqref="E3:E17 G3:G17 I3:I17 E19:E29 G19:G29 I19:I29 E33:E40">
    <cfRule type="cellIs" dxfId="0" priority="18" operator="equal">
      <formula>"CHUYỂN ĐIỂM"</formula>
    </cfRule>
  </conditionalFormatting>
  <conditionalFormatting sqref="E3:E17 G3:G17 I3:I17 E19:E29 G19:G29 I19:I29 E33:E40">
    <cfRule type="cellIs" dxfId="17" priority="19" operator="equal">
      <formula>"RỚT NHÀ MÁY"</formula>
    </cfRule>
  </conditionalFormatting>
  <conditionalFormatting sqref="E3:E17 G3:G17 I3:I17 E19:E29 G19:G29 I19:I29 E33:E40">
    <cfRule type="cellIs" dxfId="18" priority="20" operator="equal">
      <formula>"TÀI XẾ NGHỈ"</formula>
    </cfRule>
  </conditionalFormatting>
  <dataValidations>
    <dataValidation type="list" allowBlank="1" sqref="E3:E17 G3:G17 I3:I17 E19:E29 G19:G29 I19:I29 E33:E40">
      <formula1>'DANH MỤC'!$F$2:$F$22</formula1>
    </dataValidation>
    <dataValidation type="list" allowBlank="1" sqref="B33:B40">
      <formula1>'DANH MỤC'!$J$2:$J$16</formula1>
    </dataValidation>
    <dataValidation type="list" allowBlank="1" sqref="D3:D17 F3:F17 H3:H17 D19:D29 F19:F29 H19:H29 D33:D40">
      <formula1>'DANH MỤC'!$H$2:$H$9</formula1>
    </dataValidation>
  </dataValidations>
  <printOptions/>
  <pageMargins bottom="0.2" footer="0.0" header="0.0" left="0.2" right="0.2" top="0.2"/>
  <pageSetup orientation="landscape"/>
  <drawing r:id="rId1"/>
</worksheet>
</file>

<file path=xl/worksheets/sheet2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showGridLines="0" workbookViewId="0">
      <pane ySplit="2.0" topLeftCell="A3" activePane="bottomLeft" state="frozen"/>
      <selection activeCell="B4" sqref="B4" pane="bottomLeft"/>
    </sheetView>
  </sheetViews>
  <sheetFormatPr customHeight="1" defaultColWidth="14.43" defaultRowHeight="15.0"/>
  <cols>
    <col customWidth="1" min="1" max="1" width="4.43"/>
    <col customWidth="1" min="2" max="2" width="12.0"/>
    <col customWidth="1" min="3" max="3" width="35.57"/>
    <col customWidth="1" min="4" max="4" width="9.0"/>
    <col customWidth="1" min="5" max="5" width="13.0"/>
    <col customWidth="1" min="6" max="6" width="9.0"/>
    <col customWidth="1" min="7" max="7" width="13.0"/>
    <col customWidth="1" min="8" max="9" width="0.43"/>
    <col customWidth="1" min="10" max="10" width="2.0"/>
    <col customWidth="1" min="11" max="11" width="18.0"/>
    <col customWidth="1" min="12" max="12" width="8.0"/>
    <col customWidth="1" min="13" max="13" width="6.0"/>
    <col customWidth="1" hidden="1" min="14" max="14" width="13.0"/>
    <col customWidth="1" min="15" max="15" width="13.0"/>
    <col customWidth="1" min="16" max="16" width="6.0"/>
    <col customWidth="1" min="17" max="26" width="8.71"/>
  </cols>
  <sheetData>
    <row r="1" ht="33.75" customHeight="1">
      <c r="A1" s="1" t="s">
        <v>305</v>
      </c>
      <c r="B1" s="2"/>
      <c r="C1" s="2"/>
      <c r="D1" s="2"/>
      <c r="E1" s="2"/>
      <c r="F1" s="2"/>
      <c r="G1" s="2"/>
      <c r="H1" s="2"/>
      <c r="I1" s="3"/>
      <c r="J1" s="4"/>
      <c r="K1" s="5" t="s">
        <v>3</v>
      </c>
      <c r="L1" s="2"/>
      <c r="M1" s="3"/>
      <c r="N1" s="4"/>
      <c r="O1" s="6" t="s">
        <v>4</v>
      </c>
      <c r="P1" s="6" t="s">
        <v>5</v>
      </c>
      <c r="Q1" s="104"/>
      <c r="R1" s="4"/>
      <c r="S1" s="4"/>
      <c r="T1" s="4"/>
      <c r="U1" s="4"/>
      <c r="V1" s="4"/>
      <c r="W1" s="4"/>
      <c r="X1" s="4"/>
      <c r="Y1" s="4"/>
      <c r="Z1" s="4"/>
    </row>
    <row r="2" ht="33.75" customHeight="1">
      <c r="A2" s="8" t="s">
        <v>6</v>
      </c>
      <c r="B2" s="8" t="s">
        <v>7</v>
      </c>
      <c r="C2" s="8" t="s">
        <v>8</v>
      </c>
      <c r="D2" s="8" t="s">
        <v>9</v>
      </c>
      <c r="E2" s="8" t="s">
        <v>10</v>
      </c>
      <c r="F2" s="8" t="s">
        <v>11</v>
      </c>
      <c r="G2" s="8" t="s">
        <v>12</v>
      </c>
      <c r="H2" s="8" t="s">
        <v>13</v>
      </c>
      <c r="I2" s="8" t="s">
        <v>14</v>
      </c>
      <c r="J2" s="4"/>
      <c r="K2" s="9" t="s">
        <v>15</v>
      </c>
      <c r="L2" s="9" t="s">
        <v>16</v>
      </c>
      <c r="M2" s="9" t="s">
        <v>17</v>
      </c>
      <c r="N2" s="4"/>
      <c r="O2" s="10" t="s">
        <v>18</v>
      </c>
      <c r="P2" s="10">
        <f>SUM(L3:L18)</f>
        <v>23</v>
      </c>
      <c r="Q2" s="105"/>
      <c r="R2" s="4"/>
      <c r="S2" s="4"/>
      <c r="T2" s="4"/>
      <c r="U2" s="4"/>
      <c r="V2" s="4"/>
      <c r="W2" s="4"/>
      <c r="X2" s="4"/>
      <c r="Y2" s="4"/>
      <c r="Z2" s="4"/>
    </row>
    <row r="3" ht="33.75" customHeight="1">
      <c r="A3" s="12">
        <v>1.0</v>
      </c>
      <c r="B3" s="95" t="s">
        <v>19</v>
      </c>
      <c r="C3" s="24" t="s">
        <v>210</v>
      </c>
      <c r="D3" s="15" t="s">
        <v>193</v>
      </c>
      <c r="E3" s="34" t="s">
        <v>47</v>
      </c>
      <c r="F3" s="14"/>
      <c r="G3" s="13"/>
      <c r="H3" s="14"/>
      <c r="I3" s="13"/>
      <c r="J3" s="4"/>
      <c r="K3" s="16" t="s">
        <v>25</v>
      </c>
      <c r="L3" s="13">
        <f t="shared" ref="L3:L19" si="1">COUNTIF($E$3:$E$17,K3)+COUNTIF($G$3:$G$17,K3)+COUNTIF($I$3:$I$17,K3)+COUNTIF($E$19:$E$29,K3)+COUNTIF($G$19:$G$29,K3)+COUNTIF($I$19:$I$29,K3)</f>
        <v>14</v>
      </c>
      <c r="M3" s="17">
        <f t="shared" ref="M3:M19" si="2">IF($K$22=0,"",L3/$K$22)</f>
        <v>0.6086956522</v>
      </c>
      <c r="N3" s="18">
        <f t="array" ref="N3">IF(SUMPRODUCT(COUNTIF(E3,'DANH MỤC'!$B$2:$B$17))+SUMPRODUCT(COUNTIF(G3,'DANH MỤC'!$B$2:$B$17))+SUMPRODUCT(COUNTIF(I3,'DANH MỤC'!$B$2:$B$17))&gt;=1,1,0)</f>
        <v>1</v>
      </c>
      <c r="O3" s="10" t="s">
        <v>26</v>
      </c>
      <c r="P3" s="10">
        <f>COUNTIF($E$3:$E$17,"TRỐNG LỊCH")+COUNTIF($G$3:$G$17,"TRỐNG LỊCH")+COUNTIF($I$3:$I$17,"TRỐNG LỊCH")+COUNTIF($E$19:$E$29,"TRỐNG LỊCH")+COUNTIF($G$19:$G$29,"TRỐNG LỊCH")+COUNTIF($I$19:$I$29,"TRỐNG LỊCH")</f>
        <v>1</v>
      </c>
      <c r="Q3" s="105"/>
      <c r="R3" s="4"/>
      <c r="S3" s="4"/>
      <c r="T3" s="4"/>
      <c r="U3" s="4"/>
      <c r="V3" s="4"/>
      <c r="W3" s="4"/>
      <c r="X3" s="4"/>
      <c r="Y3" s="4"/>
      <c r="Z3" s="4"/>
    </row>
    <row r="4" ht="33.75" customHeight="1">
      <c r="A4" s="19">
        <v>2.0</v>
      </c>
      <c r="B4" s="95" t="s">
        <v>27</v>
      </c>
      <c r="C4" s="21" t="s">
        <v>276</v>
      </c>
      <c r="D4" s="15" t="s">
        <v>125</v>
      </c>
      <c r="E4" s="48" t="s">
        <v>25</v>
      </c>
      <c r="F4" s="14"/>
      <c r="G4" s="20"/>
      <c r="H4" s="14"/>
      <c r="I4" s="20"/>
      <c r="J4" s="4"/>
      <c r="K4" s="22" t="s">
        <v>31</v>
      </c>
      <c r="L4" s="20">
        <f t="shared" si="1"/>
        <v>0</v>
      </c>
      <c r="M4" s="23">
        <f t="shared" si="2"/>
        <v>0</v>
      </c>
      <c r="N4" s="18">
        <f t="array" ref="N4">IF(SUMPRODUCT(COUNTIF(E4,'DANH MỤC'!$B$2:$B$17))+SUMPRODUCT(COUNTIF(G4,'DANH MỤC'!$B$2:$B$17))+SUMPRODUCT(COUNTIF(I4,'DANH MỤC'!$B$2:$B$17))&gt;=1,1,0)</f>
        <v>1</v>
      </c>
      <c r="O4" s="10" t="s">
        <v>34</v>
      </c>
      <c r="P4" s="10">
        <f>COUNTIF($E$3:$E$17,"CHUYỂN ĐIỂM")+COUNTIF($G$3:$G$17,"CHUYỂN ĐIỂM")+COUNTIF($I$3:$I$17,"CHUYỂN ĐIỂM")+COUNTIF($E$19:$E$29,"CHUYỂN ĐIỂM")+COUNTIF($G$19:$G$29,"CHUYỂN ĐIỂM")+COUNTIF($I$19:$I$29,"CHUYỂN ĐIỂM")</f>
        <v>0</v>
      </c>
      <c r="Q4" s="105"/>
      <c r="R4" s="4"/>
      <c r="S4" s="4"/>
      <c r="T4" s="4"/>
      <c r="U4" s="4"/>
      <c r="V4" s="4"/>
      <c r="W4" s="4"/>
      <c r="X4" s="4"/>
      <c r="Y4" s="4"/>
      <c r="Z4" s="4"/>
    </row>
    <row r="5" ht="33.75" customHeight="1">
      <c r="A5" s="12">
        <v>3.0</v>
      </c>
      <c r="B5" s="95" t="s">
        <v>35</v>
      </c>
      <c r="C5" s="24" t="s">
        <v>176</v>
      </c>
      <c r="D5" s="15" t="s">
        <v>193</v>
      </c>
      <c r="E5" s="34" t="s">
        <v>23</v>
      </c>
      <c r="F5" s="14"/>
      <c r="G5" s="13"/>
      <c r="H5" s="14"/>
      <c r="I5" s="13"/>
      <c r="J5" s="4"/>
      <c r="K5" s="16" t="s">
        <v>39</v>
      </c>
      <c r="L5" s="13">
        <f t="shared" si="1"/>
        <v>2</v>
      </c>
      <c r="M5" s="17">
        <f t="shared" si="2"/>
        <v>0.08695652174</v>
      </c>
      <c r="N5" s="18">
        <f t="array" ref="N5">IF(SUMPRODUCT(COUNTIF(E5,'DANH MỤC'!$B$2:$B$17))+SUMPRODUCT(COUNTIF(G5,'DANH MỤC'!$B$2:$B$17))+SUMPRODUCT(COUNTIF(I5,'DANH MỤC'!$B$2:$B$17))&gt;=1,1,0)</f>
        <v>1</v>
      </c>
      <c r="O5" s="10" t="s">
        <v>40</v>
      </c>
      <c r="P5" s="10">
        <f>COUNTIF($E$3:$E$17,"RỚT NHÀ MÁY")+COUNTIF($G$3:$G$17,"RỚT NHÀ MÁY")+COUNTIF($I$3:$I$17,"RỚT NHÀ MÁY")+COUNTIF($E$19:$E$29,"RỚT NHÀ MÁY")+COUNTIF($G$19:$G$29,"RỚT NHÀ MÁY")+COUNTIF($I$19:$I$29,"RỚT NHÀ MÁY")</f>
        <v>0</v>
      </c>
      <c r="Q5" s="105"/>
      <c r="R5" s="4"/>
      <c r="S5" s="4"/>
      <c r="T5" s="4"/>
      <c r="U5" s="4"/>
      <c r="V5" s="4"/>
      <c r="W5" s="4"/>
      <c r="X5" s="4"/>
      <c r="Y5" s="4"/>
      <c r="Z5" s="4"/>
    </row>
    <row r="6" ht="33.75" customHeight="1">
      <c r="A6" s="19">
        <v>4.0</v>
      </c>
      <c r="B6" s="20" t="s">
        <v>41</v>
      </c>
      <c r="C6" s="19"/>
      <c r="D6" s="14"/>
      <c r="E6" s="48" t="s">
        <v>43</v>
      </c>
      <c r="F6" s="14"/>
      <c r="G6" s="20"/>
      <c r="H6" s="14"/>
      <c r="I6" s="20"/>
      <c r="J6" s="4"/>
      <c r="K6" s="22" t="s">
        <v>42</v>
      </c>
      <c r="L6" s="20">
        <f t="shared" si="1"/>
        <v>1</v>
      </c>
      <c r="M6" s="23">
        <f t="shared" si="2"/>
        <v>0.04347826087</v>
      </c>
      <c r="N6" s="18">
        <f t="array" ref="N6">IF(SUMPRODUCT(COUNTIF(E6,'DANH MỤC'!$B$2:$B$17))+SUMPRODUCT(COUNTIF(G6,'DANH MỤC'!$B$2:$B$17))+SUMPRODUCT(COUNTIF(I6,'DANH MỤC'!$B$2:$B$17))&gt;=1,1,0)</f>
        <v>0</v>
      </c>
      <c r="O6" s="10" t="s">
        <v>43</v>
      </c>
      <c r="P6" s="10">
        <f>COUNTIF($E$3:$E$17,"TÀI XẾ NGHỈ")+COUNTIF($G$3:$G$17,"TÀI XẾ NGHỈ")+COUNTIF($I$3:$I$17,"TÀI XẾ NGHỈ")+COUNTIF($E$19:$E$29,"TÀI XẾ NGHỈ")+COUNTIF($G$19:$G$29,"TÀI XẾ NGHỈ")+COUNTIF($I$19:$I$29,"TÀI XẾ NGHỈ")</f>
        <v>1</v>
      </c>
      <c r="Q6" s="105"/>
      <c r="R6" s="4"/>
      <c r="S6" s="4"/>
      <c r="T6" s="4"/>
      <c r="U6" s="4"/>
      <c r="V6" s="4"/>
      <c r="W6" s="4"/>
      <c r="X6" s="4"/>
      <c r="Y6" s="4"/>
      <c r="Z6" s="4"/>
    </row>
    <row r="7" ht="33.75" customHeight="1">
      <c r="A7" s="12">
        <v>5.0</v>
      </c>
      <c r="B7" s="95" t="s">
        <v>44</v>
      </c>
      <c r="C7" s="21" t="s">
        <v>276</v>
      </c>
      <c r="D7" s="15" t="s">
        <v>125</v>
      </c>
      <c r="E7" s="48" t="s">
        <v>25</v>
      </c>
      <c r="F7" s="14"/>
      <c r="G7" s="13"/>
      <c r="H7" s="14"/>
      <c r="I7" s="13"/>
      <c r="J7" s="4"/>
      <c r="K7" s="16" t="s">
        <v>23</v>
      </c>
      <c r="L7" s="13">
        <f t="shared" si="1"/>
        <v>1</v>
      </c>
      <c r="M7" s="17">
        <f t="shared" si="2"/>
        <v>0.04347826087</v>
      </c>
      <c r="N7" s="18">
        <f t="array" ref="N7">IF(SUMPRODUCT(COUNTIF(E7,'DANH MỤC'!$B$2:$B$17))+SUMPRODUCT(COUNTIF(G7,'DANH MỤC'!$B$2:$B$17))+SUMPRODUCT(COUNTIF(I7,'DANH MỤC'!$B$2:$B$17))&gt;=1,1,0)</f>
        <v>1</v>
      </c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 ht="33.75" customHeight="1">
      <c r="A8" s="19">
        <v>6.0</v>
      </c>
      <c r="B8" s="20" t="s">
        <v>48</v>
      </c>
      <c r="C8" s="21" t="s">
        <v>276</v>
      </c>
      <c r="D8" s="15" t="s">
        <v>125</v>
      </c>
      <c r="E8" s="48" t="s">
        <v>25</v>
      </c>
      <c r="F8" s="14"/>
      <c r="G8" s="20"/>
      <c r="H8" s="14"/>
      <c r="I8" s="20"/>
      <c r="J8" s="4"/>
      <c r="K8" s="22" t="s">
        <v>51</v>
      </c>
      <c r="L8" s="20">
        <f t="shared" si="1"/>
        <v>0</v>
      </c>
      <c r="M8" s="23">
        <f t="shared" si="2"/>
        <v>0</v>
      </c>
      <c r="N8" s="18">
        <f t="array" ref="N8">IF(SUMPRODUCT(COUNTIF(E8,'DANH MỤC'!$B$2:$B$17))+SUMPRODUCT(COUNTIF(G8,'DANH MỤC'!$B$2:$B$17))+SUMPRODUCT(COUNTIF(I8,'DANH MỤC'!$B$2:$B$17))&gt;=1,1,0)</f>
        <v>1</v>
      </c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 ht="33.75" customHeight="1">
      <c r="A9" s="12">
        <v>7.0</v>
      </c>
      <c r="B9" s="95" t="s">
        <v>68</v>
      </c>
      <c r="C9" s="21" t="s">
        <v>276</v>
      </c>
      <c r="D9" s="15" t="s">
        <v>125</v>
      </c>
      <c r="E9" s="48" t="s">
        <v>25</v>
      </c>
      <c r="F9" s="14"/>
      <c r="G9" s="13"/>
      <c r="H9" s="14"/>
      <c r="I9" s="13"/>
      <c r="J9" s="4"/>
      <c r="K9" s="16" t="s">
        <v>47</v>
      </c>
      <c r="L9" s="13">
        <f t="shared" si="1"/>
        <v>5</v>
      </c>
      <c r="M9" s="17">
        <f t="shared" si="2"/>
        <v>0.2173913043</v>
      </c>
      <c r="N9" s="18">
        <f t="array" ref="N9">IF(SUMPRODUCT(COUNTIF(E9,'DANH MỤC'!$B$2:$B$17))+SUMPRODUCT(COUNTIF(G9,'DANH MỤC'!$B$2:$B$17))+SUMPRODUCT(COUNTIF(I9,'DANH MỤC'!$B$2:$B$17))&gt;=1,1,0)</f>
        <v>1</v>
      </c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 ht="33.75" customHeight="1">
      <c r="A10" s="19">
        <v>8.0</v>
      </c>
      <c r="B10" s="95" t="s">
        <v>70</v>
      </c>
      <c r="C10" s="24" t="s">
        <v>242</v>
      </c>
      <c r="D10" s="15" t="s">
        <v>38</v>
      </c>
      <c r="E10" s="48" t="s">
        <v>25</v>
      </c>
      <c r="F10" s="14"/>
      <c r="G10" s="20"/>
      <c r="H10" s="14"/>
      <c r="I10" s="20"/>
      <c r="J10" s="4"/>
      <c r="K10" s="22" t="s">
        <v>58</v>
      </c>
      <c r="L10" s="20">
        <f t="shared" si="1"/>
        <v>0</v>
      </c>
      <c r="M10" s="23">
        <f t="shared" si="2"/>
        <v>0</v>
      </c>
      <c r="N10" s="18">
        <f t="array" ref="N10">IF(SUMPRODUCT(COUNTIF(E10,'DANH MỤC'!$B$2:$B$17))+SUMPRODUCT(COUNTIF(G10,'DANH MỤC'!$B$2:$B$17))+SUMPRODUCT(COUNTIF(I10,'DANH MỤC'!$B$2:$B$17))&gt;=1,1,0)</f>
        <v>1</v>
      </c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 ht="33.75" customHeight="1">
      <c r="A11" s="12">
        <v>9.0</v>
      </c>
      <c r="B11" s="95" t="s">
        <v>71</v>
      </c>
      <c r="C11" s="21" t="s">
        <v>308</v>
      </c>
      <c r="D11" s="15" t="s">
        <v>125</v>
      </c>
      <c r="E11" s="48" t="s">
        <v>25</v>
      </c>
      <c r="F11" s="14"/>
      <c r="G11" s="13"/>
      <c r="H11" s="14"/>
      <c r="I11" s="13"/>
      <c r="J11" s="4"/>
      <c r="K11" s="16" t="s">
        <v>59</v>
      </c>
      <c r="L11" s="13">
        <f t="shared" si="1"/>
        <v>0</v>
      </c>
      <c r="M11" s="17">
        <f t="shared" si="2"/>
        <v>0</v>
      </c>
      <c r="N11" s="18">
        <f t="array" ref="N11">IF(SUMPRODUCT(COUNTIF(E11,'DANH MỤC'!$B$2:$B$17))+SUMPRODUCT(COUNTIF(G11,'DANH MỤC'!$B$2:$B$17))+SUMPRODUCT(COUNTIF(I11,'DANH MỤC'!$B$2:$B$17))&gt;=1,1,0)</f>
        <v>1</v>
      </c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 ht="33.75" customHeight="1">
      <c r="A12" s="19">
        <v>10.0</v>
      </c>
      <c r="B12" s="20" t="s">
        <v>74</v>
      </c>
      <c r="C12" s="24" t="s">
        <v>221</v>
      </c>
      <c r="D12" s="15" t="s">
        <v>33</v>
      </c>
      <c r="E12" s="34" t="s">
        <v>25</v>
      </c>
      <c r="F12" s="14"/>
      <c r="G12" s="20"/>
      <c r="H12" s="14"/>
      <c r="I12" s="20"/>
      <c r="J12" s="4"/>
      <c r="K12" s="22" t="s">
        <v>60</v>
      </c>
      <c r="L12" s="20">
        <f t="shared" si="1"/>
        <v>0</v>
      </c>
      <c r="M12" s="23">
        <f t="shared" si="2"/>
        <v>0</v>
      </c>
      <c r="N12" s="18">
        <f t="array" ref="N12">IF(SUMPRODUCT(COUNTIF(E12,'DANH MỤC'!$B$2:$B$17))+SUMPRODUCT(COUNTIF(G12,'DANH MỤC'!$B$2:$B$17))+SUMPRODUCT(COUNTIF(I12,'DANH MỤC'!$B$2:$B$17))&gt;=1,1,0)</f>
        <v>1</v>
      </c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 ht="33.75" customHeight="1">
      <c r="A13" s="12">
        <v>11.0</v>
      </c>
      <c r="B13" s="13" t="s">
        <v>76</v>
      </c>
      <c r="C13" s="21" t="s">
        <v>308</v>
      </c>
      <c r="D13" s="15" t="s">
        <v>125</v>
      </c>
      <c r="E13" s="48" t="s">
        <v>25</v>
      </c>
      <c r="F13" s="14"/>
      <c r="G13" s="13"/>
      <c r="H13" s="14"/>
      <c r="I13" s="13"/>
      <c r="J13" s="4"/>
      <c r="K13" s="16" t="s">
        <v>61</v>
      </c>
      <c r="L13" s="13">
        <f t="shared" si="1"/>
        <v>0</v>
      </c>
      <c r="M13" s="17">
        <f t="shared" si="2"/>
        <v>0</v>
      </c>
      <c r="N13" s="18">
        <f t="array" ref="N13">IF(SUMPRODUCT(COUNTIF(E13,'DANH MỤC'!$B$2:$B$17))+SUMPRODUCT(COUNTIF(G13,'DANH MỤC'!$B$2:$B$17))+SUMPRODUCT(COUNTIF(I13,'DANH MỤC'!$B$2:$B$17))&gt;=1,1,0)</f>
        <v>1</v>
      </c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 ht="33.75" customHeight="1">
      <c r="A14" s="19">
        <v>12.0</v>
      </c>
      <c r="B14" s="95" t="s">
        <v>78</v>
      </c>
      <c r="C14" s="21" t="s">
        <v>299</v>
      </c>
      <c r="D14" s="15" t="s">
        <v>46</v>
      </c>
      <c r="E14" s="48" t="s">
        <v>47</v>
      </c>
      <c r="F14" s="14"/>
      <c r="G14" s="20"/>
      <c r="H14" s="14"/>
      <c r="I14" s="20"/>
      <c r="J14" s="4"/>
      <c r="K14" s="22" t="s">
        <v>62</v>
      </c>
      <c r="L14" s="20">
        <f t="shared" si="1"/>
        <v>0</v>
      </c>
      <c r="M14" s="23">
        <f t="shared" si="2"/>
        <v>0</v>
      </c>
      <c r="N14" s="18">
        <f t="array" ref="N14">IF(SUMPRODUCT(COUNTIF(E14,'DANH MỤC'!$B$2:$B$17))+SUMPRODUCT(COUNTIF(G14,'DANH MỤC'!$B$2:$B$17))+SUMPRODUCT(COUNTIF(I14,'DANH MỤC'!$B$2:$B$17))&gt;=1,1,0)</f>
        <v>1</v>
      </c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 ht="33.75" customHeight="1">
      <c r="A15" s="12">
        <v>13.0</v>
      </c>
      <c r="B15" s="13" t="s">
        <v>80</v>
      </c>
      <c r="C15" s="24" t="s">
        <v>206</v>
      </c>
      <c r="D15" s="15" t="s">
        <v>22</v>
      </c>
      <c r="E15" s="34" t="s">
        <v>25</v>
      </c>
      <c r="F15" s="14"/>
      <c r="G15" s="13"/>
      <c r="H15" s="14"/>
      <c r="I15" s="13"/>
      <c r="J15" s="4"/>
      <c r="K15" s="16" t="s">
        <v>63</v>
      </c>
      <c r="L15" s="13">
        <f t="shared" si="1"/>
        <v>0</v>
      </c>
      <c r="M15" s="17">
        <f t="shared" si="2"/>
        <v>0</v>
      </c>
      <c r="N15" s="18">
        <f t="array" ref="N15">IF(SUMPRODUCT(COUNTIF(E15,'DANH MỤC'!$B$2:$B$17))+SUMPRODUCT(COUNTIF(G15,'DANH MỤC'!$B$2:$B$17))+SUMPRODUCT(COUNTIF(I15,'DANH MỤC'!$B$2:$B$17))&gt;=1,1,0)</f>
        <v>1</v>
      </c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 ht="33.75" customHeight="1">
      <c r="A16" s="19">
        <v>14.0</v>
      </c>
      <c r="B16" s="95" t="s">
        <v>83</v>
      </c>
      <c r="C16" s="21" t="s">
        <v>308</v>
      </c>
      <c r="D16" s="15" t="s">
        <v>125</v>
      </c>
      <c r="E16" s="48" t="s">
        <v>25</v>
      </c>
      <c r="F16" s="14"/>
      <c r="G16" s="20"/>
      <c r="H16" s="14"/>
      <c r="I16" s="20"/>
      <c r="J16" s="4"/>
      <c r="K16" s="22" t="s">
        <v>30</v>
      </c>
      <c r="L16" s="20">
        <f t="shared" si="1"/>
        <v>0</v>
      </c>
      <c r="M16" s="23">
        <f t="shared" si="2"/>
        <v>0</v>
      </c>
      <c r="N16" s="18">
        <f t="array" ref="N16">IF(SUMPRODUCT(COUNTIF(E16,'DANH MỤC'!$B$2:$B$17))+SUMPRODUCT(COUNTIF(G16,'DANH MỤC'!$B$2:$B$17))+SUMPRODUCT(COUNTIF(I16,'DANH MỤC'!$B$2:$B$17))&gt;=1,1,0)</f>
        <v>1</v>
      </c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 ht="33.75" customHeight="1">
      <c r="A17" s="12">
        <v>15.0</v>
      </c>
      <c r="B17" s="95" t="s">
        <v>85</v>
      </c>
      <c r="C17" s="24" t="s">
        <v>309</v>
      </c>
      <c r="D17" s="15" t="s">
        <v>38</v>
      </c>
      <c r="E17" s="34" t="s">
        <v>42</v>
      </c>
      <c r="F17" s="14"/>
      <c r="G17" s="13"/>
      <c r="H17" s="14"/>
      <c r="I17" s="13"/>
      <c r="J17" s="4"/>
      <c r="K17" s="16" t="s">
        <v>64</v>
      </c>
      <c r="L17" s="13">
        <f t="shared" si="1"/>
        <v>0</v>
      </c>
      <c r="M17" s="17">
        <f t="shared" si="2"/>
        <v>0</v>
      </c>
      <c r="N17" s="18">
        <f t="array" ref="N17">IF(SUMPRODUCT(COUNTIF(E17,'DANH MỤC'!$B$2:$B$17))+SUMPRODUCT(COUNTIF(G17,'DANH MỤC'!$B$2:$B$17))+SUMPRODUCT(COUNTIF(I17,'DANH MỤC'!$B$2:$B$17))&gt;=1,1,0)</f>
        <v>1</v>
      </c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 ht="33.75" customHeight="1">
      <c r="A18" s="47" t="s">
        <v>310</v>
      </c>
      <c r="B18" s="2"/>
      <c r="C18" s="2"/>
      <c r="D18" s="2"/>
      <c r="E18" s="2"/>
      <c r="F18" s="2"/>
      <c r="G18" s="2"/>
      <c r="H18" s="2"/>
      <c r="I18" s="3"/>
      <c r="J18" s="4"/>
      <c r="K18" s="22" t="s">
        <v>24</v>
      </c>
      <c r="L18" s="20">
        <f t="shared" si="1"/>
        <v>0</v>
      </c>
      <c r="M18" s="23">
        <f t="shared" si="2"/>
        <v>0</v>
      </c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 ht="33.75" customHeight="1">
      <c r="A19" s="12">
        <v>1.0</v>
      </c>
      <c r="B19" s="95" t="s">
        <v>87</v>
      </c>
      <c r="C19" s="24" t="s">
        <v>311</v>
      </c>
      <c r="D19" s="15" t="s">
        <v>38</v>
      </c>
      <c r="E19" s="34" t="s">
        <v>25</v>
      </c>
      <c r="F19" s="14"/>
      <c r="G19" s="13"/>
      <c r="H19" s="14"/>
      <c r="I19" s="13"/>
      <c r="J19" s="4"/>
      <c r="K19" s="16" t="s">
        <v>89</v>
      </c>
      <c r="L19" s="13">
        <f t="shared" si="1"/>
        <v>0</v>
      </c>
      <c r="M19" s="17">
        <f t="shared" si="2"/>
        <v>0</v>
      </c>
      <c r="N19" s="18">
        <f t="array" ref="N19">IF(SUMPRODUCT(COUNTIF(E19,'DANH MỤC'!$B$2:$B$17))+SUMPRODUCT(COUNTIF(G19,'DANH MỤC'!$B$2:$B$17))+SUMPRODUCT(COUNTIF(I19,'DANH MỤC'!$B$2:$B$17))&gt;=1,1,0)</f>
        <v>1</v>
      </c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 ht="33.75" customHeight="1">
      <c r="A20" s="19">
        <v>2.0</v>
      </c>
      <c r="B20" s="20" t="s">
        <v>94</v>
      </c>
      <c r="C20" s="21" t="s">
        <v>252</v>
      </c>
      <c r="D20" s="15" t="s">
        <v>125</v>
      </c>
      <c r="E20" s="48" t="s">
        <v>25</v>
      </c>
      <c r="F20" s="14"/>
      <c r="G20" s="20"/>
      <c r="H20" s="14"/>
      <c r="I20" s="20"/>
      <c r="J20" s="4"/>
      <c r="K20" s="4"/>
      <c r="L20" s="4"/>
      <c r="M20" s="4"/>
      <c r="N20" s="18">
        <f t="array" ref="N20">IF(SUMPRODUCT(COUNTIF(E20,'DANH MỤC'!$B$2:$B$17))+SUMPRODUCT(COUNTIF(G20,'DANH MỤC'!$B$2:$B$17))+SUMPRODUCT(COUNTIF(I20,'DANH MỤC'!$B$2:$B$17))&gt;=1,1,0)</f>
        <v>1</v>
      </c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 ht="33.75" customHeight="1">
      <c r="A21" s="12">
        <v>3.0</v>
      </c>
      <c r="B21" s="13" t="s">
        <v>95</v>
      </c>
      <c r="C21" s="24" t="s">
        <v>312</v>
      </c>
      <c r="D21" s="15" t="s">
        <v>33</v>
      </c>
      <c r="E21" s="34" t="s">
        <v>47</v>
      </c>
      <c r="F21" s="14"/>
      <c r="G21" s="13"/>
      <c r="H21" s="14"/>
      <c r="I21" s="13"/>
      <c r="J21" s="4"/>
      <c r="K21" s="49" t="s">
        <v>96</v>
      </c>
      <c r="L21" s="2"/>
      <c r="M21" s="26"/>
      <c r="N21" s="18">
        <f t="array" ref="N21">IF(SUMPRODUCT(COUNTIF(E21,'DANH MỤC'!$B$2:$B$17))+SUMPRODUCT(COUNTIF(G21,'DANH MỤC'!$B$2:$B$17))+SUMPRODUCT(COUNTIF(I21,'DANH MỤC'!$B$2:$B$17))&gt;=1,1,0)</f>
        <v>1</v>
      </c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 ht="33.75" customHeight="1">
      <c r="A22" s="19">
        <v>4.0</v>
      </c>
      <c r="B22" s="20" t="s">
        <v>97</v>
      </c>
      <c r="C22" s="134" t="s">
        <v>313</v>
      </c>
      <c r="D22" s="133" t="s">
        <v>125</v>
      </c>
      <c r="E22" s="138" t="s">
        <v>25</v>
      </c>
      <c r="F22" s="14"/>
      <c r="G22" s="20"/>
      <c r="H22" s="14"/>
      <c r="I22" s="20"/>
      <c r="J22" s="4"/>
      <c r="K22" s="50">
        <f>SUM(L3:L18)</f>
        <v>23</v>
      </c>
      <c r="L22" s="51"/>
      <c r="M22" s="52"/>
      <c r="N22" s="18">
        <f t="array" ref="N22">IF(SUMPRODUCT(COUNTIF(E22,'DANH MỤC'!$B$2:$B$17))+SUMPRODUCT(COUNTIF(G22,'DANH MỤC'!$B$2:$B$17))+SUMPRODUCT(COUNTIF(I22,'DANH MỤC'!$B$2:$B$17))&gt;=1,1,0)</f>
        <v>1</v>
      </c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 ht="33.75" customHeight="1">
      <c r="A23" s="12">
        <v>5.0</v>
      </c>
      <c r="B23" s="95" t="s">
        <v>98</v>
      </c>
      <c r="C23" s="21" t="s">
        <v>252</v>
      </c>
      <c r="D23" s="15" t="s">
        <v>125</v>
      </c>
      <c r="E23" s="48" t="s">
        <v>25</v>
      </c>
      <c r="F23" s="14"/>
      <c r="G23" s="13"/>
      <c r="H23" s="14"/>
      <c r="I23" s="13"/>
      <c r="J23" s="4"/>
      <c r="K23" s="53"/>
      <c r="L23" s="54"/>
      <c r="M23" s="55"/>
      <c r="N23" s="18">
        <f t="array" ref="N23">IF(SUMPRODUCT(COUNTIF(E23,'DANH MỤC'!$B$2:$B$17))+SUMPRODUCT(COUNTIF(G23,'DANH MỤC'!$B$2:$B$17))+SUMPRODUCT(COUNTIF(I23,'DANH MỤC'!$B$2:$B$17))&gt;=1,1,0)</f>
        <v>1</v>
      </c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 ht="33.75" customHeight="1">
      <c r="A24" s="19">
        <v>6.0</v>
      </c>
      <c r="B24" s="20" t="s">
        <v>101</v>
      </c>
      <c r="C24" s="24" t="s">
        <v>187</v>
      </c>
      <c r="D24" s="15" t="s">
        <v>22</v>
      </c>
      <c r="E24" s="34" t="s">
        <v>39</v>
      </c>
      <c r="F24" s="14"/>
      <c r="G24" s="20"/>
      <c r="H24" s="14"/>
      <c r="I24" s="20"/>
      <c r="J24" s="4"/>
      <c r="K24" s="9" t="s">
        <v>102</v>
      </c>
      <c r="L24" s="9" t="s">
        <v>103</v>
      </c>
      <c r="M24" s="56" t="s">
        <v>17</v>
      </c>
      <c r="N24" s="18">
        <f t="array" ref="N24">IF(SUMPRODUCT(COUNTIF(E24,'DANH MỤC'!$B$2:$B$17))+SUMPRODUCT(COUNTIF(G24,'DANH MỤC'!$B$2:$B$17))+SUMPRODUCT(COUNTIF(I24,'DANH MỤC'!$B$2:$B$17))&gt;=1,1,0)</f>
        <v>1</v>
      </c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 ht="33.75" customHeight="1">
      <c r="A25" s="12">
        <v>7.0</v>
      </c>
      <c r="B25" s="13" t="s">
        <v>105</v>
      </c>
      <c r="C25" s="24" t="s">
        <v>187</v>
      </c>
      <c r="D25" s="15" t="s">
        <v>22</v>
      </c>
      <c r="E25" s="34" t="s">
        <v>39</v>
      </c>
      <c r="F25" s="14"/>
      <c r="G25" s="13"/>
      <c r="H25" s="14"/>
      <c r="I25" s="13"/>
      <c r="J25" s="4"/>
      <c r="K25" s="57" t="s">
        <v>26</v>
      </c>
      <c r="L25" s="13">
        <f t="shared" ref="L25:L28" si="3">COUNTIF($E$3:$E$17,K25)+COUNTIF($G$3:$G$17,K25)+COUNTIF($I$3:$I$17,K25)+COUNTIF($E$19:$E$29,K25)+COUNTIF($G$19:$G$29,K25)+COUNTIF($I$19:$I$29,K25)</f>
        <v>1</v>
      </c>
      <c r="M25" s="58">
        <f t="shared" ref="M25:M29" si="4">IF(SUM($L$25:$L$29)=0,0,L25/SUM($L$25:$L$29))</f>
        <v>0.04</v>
      </c>
      <c r="N25" s="18">
        <f t="array" ref="N25">IF(SUMPRODUCT(COUNTIF(E25,'DANH MỤC'!$B$2:$B$17))+SUMPRODUCT(COUNTIF(G25,'DANH MỤC'!$B$2:$B$17))+SUMPRODUCT(COUNTIF(I25,'DANH MỤC'!$B$2:$B$17))&gt;=1,1,0)</f>
        <v>1</v>
      </c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 ht="33.75" customHeight="1">
      <c r="A26" s="19">
        <v>8.0</v>
      </c>
      <c r="B26" s="20" t="s">
        <v>106</v>
      </c>
      <c r="C26" s="24" t="s">
        <v>312</v>
      </c>
      <c r="D26" s="15" t="s">
        <v>33</v>
      </c>
      <c r="E26" s="34" t="s">
        <v>47</v>
      </c>
      <c r="F26" s="14"/>
      <c r="G26" s="20"/>
      <c r="H26" s="14"/>
      <c r="I26" s="20"/>
      <c r="J26" s="4"/>
      <c r="K26" s="59" t="s">
        <v>34</v>
      </c>
      <c r="L26" s="13">
        <f t="shared" si="3"/>
        <v>0</v>
      </c>
      <c r="M26" s="58">
        <f t="shared" si="4"/>
        <v>0</v>
      </c>
      <c r="N26" s="18">
        <f t="array" ref="N26">IF(SUMPRODUCT(COUNTIF(E26,'DANH MỤC'!$B$2:$B$17))+SUMPRODUCT(COUNTIF(G26,'DANH MỤC'!$B$2:$B$17))+SUMPRODUCT(COUNTIF(I26,'DANH MỤC'!$B$2:$B$17))&gt;=1,1,0)</f>
        <v>1</v>
      </c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 ht="33.75" customHeight="1">
      <c r="A27" s="12">
        <v>9.0</v>
      </c>
      <c r="B27" s="13" t="s">
        <v>107</v>
      </c>
      <c r="C27" s="24" t="s">
        <v>312</v>
      </c>
      <c r="D27" s="15" t="s">
        <v>33</v>
      </c>
      <c r="E27" s="34" t="s">
        <v>47</v>
      </c>
      <c r="F27" s="14"/>
      <c r="G27" s="13"/>
      <c r="H27" s="14"/>
      <c r="I27" s="13"/>
      <c r="J27" s="4"/>
      <c r="K27" s="60" t="s">
        <v>40</v>
      </c>
      <c r="L27" s="13">
        <f t="shared" si="3"/>
        <v>0</v>
      </c>
      <c r="M27" s="58">
        <f t="shared" si="4"/>
        <v>0</v>
      </c>
      <c r="N27" s="18">
        <f t="array" ref="N27">IF(SUMPRODUCT(COUNTIF(E27,'DANH MỤC'!$B$2:$B$17))+SUMPRODUCT(COUNTIF(G27,'DANH MỤC'!$B$2:$B$17))+SUMPRODUCT(COUNTIF(I27,'DANH MỤC'!$B$2:$B$17))&gt;=1,1,0)</f>
        <v>1</v>
      </c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 ht="33.75" customHeight="1">
      <c r="A28" s="19">
        <v>10.0</v>
      </c>
      <c r="B28" s="95" t="s">
        <v>108</v>
      </c>
      <c r="C28" s="24" t="s">
        <v>314</v>
      </c>
      <c r="D28" s="15" t="s">
        <v>46</v>
      </c>
      <c r="E28" s="34" t="s">
        <v>26</v>
      </c>
      <c r="F28" s="14"/>
      <c r="G28" s="20"/>
      <c r="H28" s="14"/>
      <c r="I28" s="20"/>
      <c r="J28" s="4"/>
      <c r="K28" s="61" t="s">
        <v>43</v>
      </c>
      <c r="L28" s="13">
        <f t="shared" si="3"/>
        <v>1</v>
      </c>
      <c r="M28" s="58">
        <f t="shared" si="4"/>
        <v>0.04</v>
      </c>
      <c r="N28" s="18">
        <f t="array" ref="N28">IF(SUMPRODUCT(COUNTIF(E28,'DANH MỤC'!$B$2:$B$17))+SUMPRODUCT(COUNTIF(G28,'DANH MỤC'!$B$2:$B$17))+SUMPRODUCT(COUNTIF(I28,'DANH MỤC'!$B$2:$B$17))&gt;=1,1,0)</f>
        <v>0</v>
      </c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 ht="33.75" customHeight="1">
      <c r="A29" s="12"/>
      <c r="B29" s="13"/>
      <c r="C29" s="21"/>
      <c r="D29" s="15"/>
      <c r="E29" s="48"/>
      <c r="F29" s="10"/>
      <c r="G29" s="13"/>
      <c r="H29" s="10"/>
      <c r="I29" s="13"/>
      <c r="J29" s="4"/>
      <c r="K29" s="62" t="s">
        <v>18</v>
      </c>
      <c r="L29" s="63">
        <f>P2</f>
        <v>23</v>
      </c>
      <c r="M29" s="64">
        <f t="shared" si="4"/>
        <v>0.92</v>
      </c>
      <c r="N29" s="18">
        <f t="array" ref="N29">IF(SUMPRODUCT(COUNTIF(E29,'DANH MỤC'!$B$2:$B$17))+SUMPRODUCT(COUNTIF(G29,'DANH MỤC'!$B$2:$B$17))+SUMPRODUCT(COUNTIF(I29,'DANH MỤC'!$B$2:$B$17))&gt;=1,1,0)</f>
        <v>0</v>
      </c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 ht="33.75" customHeight="1">
      <c r="A30" s="4"/>
      <c r="B30" s="4"/>
      <c r="C30" s="4"/>
      <c r="D30" s="4"/>
      <c r="E30" s="4"/>
      <c r="F30" s="4"/>
      <c r="G30" s="4"/>
      <c r="H30" s="4"/>
      <c r="I30" s="4"/>
      <c r="J30" s="4"/>
      <c r="K30" s="65" t="s">
        <v>110</v>
      </c>
      <c r="L30" s="66">
        <f>MAX(0,COUNTA($B$3:$B$29)-SUM($L$25:$L$29))</f>
        <v>0</v>
      </c>
      <c r="M30" s="67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 ht="33.75" customHeight="1">
      <c r="A31" s="68" t="s">
        <v>111</v>
      </c>
      <c r="B31" s="2"/>
      <c r="C31" s="2"/>
      <c r="D31" s="2"/>
      <c r="E31" s="2"/>
      <c r="F31" s="2"/>
      <c r="G31" s="2"/>
      <c r="H31" s="2"/>
      <c r="I31" s="3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 ht="33.75" customHeight="1">
      <c r="A32" s="9" t="s">
        <v>6</v>
      </c>
      <c r="B32" s="9" t="s">
        <v>7</v>
      </c>
      <c r="C32" s="9" t="s">
        <v>8</v>
      </c>
      <c r="D32" s="9" t="s">
        <v>112</v>
      </c>
      <c r="E32" s="9" t="s">
        <v>15</v>
      </c>
      <c r="F32" s="9" t="s">
        <v>113</v>
      </c>
      <c r="G32" s="69" t="s">
        <v>114</v>
      </c>
      <c r="H32" s="2"/>
      <c r="I32" s="26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 ht="33.75" customHeight="1">
      <c r="A33" s="12">
        <v>1.0</v>
      </c>
      <c r="B33" s="13"/>
      <c r="C33" s="12"/>
      <c r="D33" s="10"/>
      <c r="E33" s="13"/>
      <c r="F33" s="13"/>
      <c r="G33" s="70"/>
      <c r="H33" s="70"/>
      <c r="I33" s="70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 ht="33.75" customHeight="1">
      <c r="A34" s="71">
        <v>2.0</v>
      </c>
      <c r="B34" s="72"/>
      <c r="C34" s="71"/>
      <c r="D34" s="73"/>
      <c r="E34" s="72"/>
      <c r="F34" s="72"/>
      <c r="G34" s="75"/>
      <c r="H34" s="75"/>
      <c r="I34" s="75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 ht="33.75" customHeight="1">
      <c r="A35" s="12">
        <v>3.0</v>
      </c>
      <c r="B35" s="13"/>
      <c r="C35" s="12"/>
      <c r="D35" s="10"/>
      <c r="E35" s="13"/>
      <c r="F35" s="13"/>
      <c r="G35" s="70"/>
      <c r="H35" s="70"/>
      <c r="I35" s="70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 ht="33.75" customHeight="1">
      <c r="A36" s="71">
        <v>4.0</v>
      </c>
      <c r="B36" s="72"/>
      <c r="C36" s="71"/>
      <c r="D36" s="73"/>
      <c r="E36" s="72"/>
      <c r="F36" s="72"/>
      <c r="G36" s="75"/>
      <c r="H36" s="75"/>
      <c r="I36" s="75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 ht="33.75" customHeight="1">
      <c r="A37" s="12">
        <v>5.0</v>
      </c>
      <c r="B37" s="13"/>
      <c r="C37" s="12"/>
      <c r="D37" s="10"/>
      <c r="E37" s="13"/>
      <c r="F37" s="13"/>
      <c r="G37" s="70"/>
      <c r="H37" s="70"/>
      <c r="I37" s="70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 ht="33.75" customHeight="1">
      <c r="A38" s="71">
        <v>6.0</v>
      </c>
      <c r="B38" s="72"/>
      <c r="C38" s="71"/>
      <c r="D38" s="73"/>
      <c r="E38" s="72"/>
      <c r="F38" s="72"/>
      <c r="G38" s="75"/>
      <c r="H38" s="75"/>
      <c r="I38" s="75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 ht="33.75" customHeight="1">
      <c r="A39" s="12">
        <v>7.0</v>
      </c>
      <c r="B39" s="13"/>
      <c r="C39" s="12"/>
      <c r="D39" s="10"/>
      <c r="E39" s="13"/>
      <c r="F39" s="13"/>
      <c r="G39" s="70"/>
      <c r="H39" s="70"/>
      <c r="I39" s="70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 ht="33.75" customHeight="1">
      <c r="A40" s="71">
        <v>8.0</v>
      </c>
      <c r="B40" s="72"/>
      <c r="C40" s="71"/>
      <c r="D40" s="73"/>
      <c r="E40" s="72"/>
      <c r="F40" s="72"/>
      <c r="G40" s="75"/>
      <c r="H40" s="75"/>
      <c r="I40" s="75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 ht="33.75" customHeight="1">
      <c r="A41" s="76" t="s">
        <v>116</v>
      </c>
      <c r="B41" s="2"/>
      <c r="C41" s="2"/>
      <c r="D41" s="2"/>
      <c r="E41" s="3"/>
      <c r="F41" s="77">
        <f>SUM(F33:F40)</f>
        <v>0</v>
      </c>
      <c r="G41" s="78"/>
      <c r="H41" s="78"/>
      <c r="I41" s="78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 ht="33.75" customHeight="1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 ht="33.75" customHeight="1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 ht="33.75" customHeight="1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 ht="33.75" customHeight="1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 ht="33.75" customHeight="1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 ht="33.75" customHeight="1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 ht="33.75" customHeight="1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 ht="33.75" customHeight="1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 ht="33.75" customHeight="1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 ht="33.75" customHeight="1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 ht="33.75" customHeight="1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 ht="33.75" customHeight="1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 ht="33.75" customHeight="1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 ht="33.75" customHeight="1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 ht="33.75" customHeight="1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 ht="33.75" customHeight="1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 ht="33.75" customHeight="1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 ht="33.75" customHeight="1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 ht="33.75" customHeight="1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 ht="33.75" customHeight="1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 ht="33.75" customHeight="1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 ht="33.75" customHeight="1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 ht="33.75" customHeight="1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 ht="33.75" customHeight="1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 ht="33.75" customHeight="1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 ht="33.75" customHeight="1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 ht="33.75" customHeight="1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 ht="33.75" customHeight="1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 ht="33.75" customHeight="1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 ht="33.75" customHeight="1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 ht="33.75" customHeight="1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 ht="33.75" customHeight="1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 ht="33.75" customHeight="1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 ht="33.75" customHeight="1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 ht="33.75" customHeight="1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 ht="33.75" customHeight="1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 ht="33.75" customHeight="1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 ht="33.75" customHeight="1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 ht="33.75" customHeight="1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 ht="33.75" customHeight="1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 ht="33.75" customHeight="1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 ht="33.75" customHeight="1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 ht="33.75" customHeight="1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 ht="33.75" customHeight="1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 ht="33.75" customHeight="1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 ht="33.75" customHeight="1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 ht="33.75" customHeight="1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 ht="33.75" customHeight="1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 ht="33.75" customHeight="1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 ht="33.75" customHeight="1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 ht="33.75" customHeight="1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 ht="33.75" customHeight="1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 ht="33.75" customHeight="1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 ht="33.75" customHeight="1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 ht="33.75" customHeight="1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 ht="33.75" customHeight="1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 ht="33.75" customHeight="1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 ht="33.75" customHeight="1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 ht="33.75" customHeight="1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 ht="33.75" customHeight="1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 ht="33.75" customHeight="1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 ht="33.75" customHeight="1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 ht="33.75" customHeight="1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 ht="33.75" customHeight="1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 ht="33.75" customHeight="1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 ht="33.75" customHeight="1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 ht="33.75" customHeight="1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 ht="33.75" customHeight="1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 ht="33.75" customHeight="1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 ht="33.75" customHeight="1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 ht="33.75" customHeight="1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 ht="33.75" customHeight="1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 ht="33.75" customHeight="1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 ht="33.75" customHeight="1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 ht="33.75" customHeight="1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 ht="33.75" customHeight="1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 ht="33.75" customHeight="1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 ht="33.75" customHeight="1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 ht="33.75" customHeight="1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 ht="33.75" customHeight="1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 ht="33.75" customHeight="1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 ht="33.75" customHeight="1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 ht="33.75" customHeight="1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 ht="33.75" customHeight="1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 ht="33.75" customHeight="1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 ht="33.75" customHeight="1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 ht="33.75" customHeight="1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 ht="33.75" customHeight="1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 ht="33.75" customHeight="1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 ht="33.75" customHeight="1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 ht="33.75" customHeight="1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 ht="33.75" customHeight="1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 ht="33.75" customHeight="1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 ht="33.75" customHeight="1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 ht="33.75" customHeight="1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 ht="33.75" customHeight="1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 ht="33.75" customHeight="1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 ht="33.75" customHeight="1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 ht="33.75" customHeight="1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 ht="33.75" customHeight="1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 ht="33.75" customHeight="1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 ht="33.75" customHeight="1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 ht="33.75" customHeight="1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 ht="33.75" customHeight="1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 ht="33.75" customHeight="1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 ht="33.75" customHeight="1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 ht="33.75" customHeight="1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 ht="33.75" customHeight="1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 ht="33.75" customHeight="1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 ht="33.75" customHeight="1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 ht="33.75" customHeight="1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 ht="33.75" customHeight="1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 ht="33.75" customHeight="1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 ht="33.75" customHeight="1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 ht="33.75" customHeight="1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 ht="33.75" customHeight="1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 ht="33.75" customHeight="1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 ht="33.75" customHeight="1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 ht="33.75" customHeight="1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 ht="33.75" customHeight="1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 ht="33.75" customHeight="1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 ht="33.75" customHeight="1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 ht="33.75" customHeight="1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 ht="33.75" customHeight="1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 ht="33.75" customHeight="1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 ht="33.75" customHeight="1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 ht="33.75" customHeight="1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 ht="33.75" customHeight="1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 ht="33.75" customHeight="1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 ht="33.75" customHeight="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 ht="33.75" customHeight="1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 ht="33.75" customHeight="1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 ht="33.75" customHeight="1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 ht="33.75" customHeight="1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 ht="33.75" customHeight="1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 ht="33.75" customHeight="1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 ht="33.75" customHeight="1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 ht="33.75" customHeight="1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 ht="33.75" customHeight="1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 ht="33.75" customHeight="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 ht="33.75" customHeight="1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 ht="33.75" customHeight="1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 ht="33.75" customHeight="1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 ht="33.75" customHeight="1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 ht="33.75" customHeight="1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 ht="33.75" customHeight="1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 ht="33.75" customHeight="1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 ht="33.75" customHeight="1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 ht="33.75" customHeight="1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 ht="33.75" customHeight="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 ht="33.75" customHeight="1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 ht="33.75" customHeight="1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 ht="33.75" customHeight="1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 ht="33.75" customHeight="1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 ht="33.75" customHeight="1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 ht="33.75" customHeight="1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 ht="33.75" customHeight="1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 ht="33.75" customHeight="1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 ht="33.75" customHeight="1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 ht="33.75" customHeight="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 ht="33.75" customHeight="1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 ht="33.75" customHeight="1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 ht="33.75" customHeight="1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 ht="33.75" customHeight="1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 ht="33.75" customHeight="1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 ht="33.75" customHeight="1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 ht="33.75" customHeight="1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 ht="33.75" customHeight="1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 ht="33.75" customHeight="1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 ht="33.75" customHeight="1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 ht="33.75" customHeight="1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 ht="33.75" customHeight="1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 ht="33.75" customHeight="1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 ht="33.75" customHeight="1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 ht="33.75" customHeight="1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 ht="33.75" customHeight="1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 ht="33.75" customHeight="1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 ht="33.75" customHeight="1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 ht="33.75" customHeight="1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 ht="33.75" customHeight="1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 ht="33.75" customHeight="1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 ht="33.75" customHeight="1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 ht="33.75" customHeight="1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 ht="33.75" customHeight="1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 ht="33.75" customHeight="1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 ht="33.75" customHeight="1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 ht="33.75" customHeight="1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 ht="33.75" customHeight="1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 ht="33.75" customHeight="1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 ht="33.75" customHeight="1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 ht="33.75" customHeight="1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 ht="33.75" customHeight="1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 ht="33.75" customHeight="1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 ht="33.75" customHeight="1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 ht="33.75" customHeight="1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 ht="33.75" customHeight="1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 ht="33.75" customHeight="1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 ht="33.75" customHeight="1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 ht="33.75" customHeight="1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 ht="33.75" customHeight="1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 ht="33.75" customHeight="1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 ht="33.75" customHeight="1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 ht="33.75" customHeight="1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 ht="33.75" customHeight="1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 ht="33.75" customHeight="1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r="247" ht="33.75" customHeight="1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r="248" ht="33.75" customHeight="1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</row>
    <row r="249" ht="33.75" customHeight="1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 ht="33.75" customHeight="1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</row>
    <row r="251" ht="33.75" customHeight="1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</row>
    <row r="252" ht="33.75" customHeight="1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 ht="33.75" customHeight="1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</row>
    <row r="254" ht="33.75" customHeight="1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</row>
    <row r="255" ht="33.75" customHeight="1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</row>
    <row r="256" ht="33.75" customHeight="1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</row>
    <row r="257" ht="33.75" customHeight="1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</row>
    <row r="258" ht="33.75" customHeight="1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</row>
    <row r="259" ht="33.75" customHeight="1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</row>
    <row r="260" ht="33.75" customHeight="1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</row>
    <row r="261" ht="33.75" customHeight="1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</row>
    <row r="262" ht="33.75" customHeight="1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</row>
    <row r="263" ht="33.75" customHeight="1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</row>
    <row r="264" ht="33.75" customHeight="1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</row>
    <row r="265" ht="33.75" customHeight="1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</row>
    <row r="266" ht="33.75" customHeight="1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</row>
    <row r="267" ht="33.75" customHeight="1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</row>
    <row r="268" ht="33.75" customHeight="1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</row>
    <row r="269" ht="33.75" customHeight="1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</row>
    <row r="270" ht="33.75" customHeight="1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</row>
    <row r="271" ht="33.75" customHeight="1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</row>
    <row r="272" ht="33.75" customHeight="1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</row>
    <row r="273" ht="33.75" customHeight="1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</row>
    <row r="274" ht="33.75" customHeight="1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</row>
    <row r="275" ht="33.75" customHeight="1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</row>
    <row r="276" ht="33.75" customHeight="1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</row>
    <row r="277" ht="33.75" customHeight="1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</row>
    <row r="278" ht="33.75" customHeight="1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</row>
    <row r="279" ht="33.75" customHeight="1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</row>
    <row r="280" ht="33.75" customHeight="1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</row>
    <row r="281" ht="33.75" customHeight="1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</row>
    <row r="282" ht="33.75" customHeight="1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</row>
    <row r="283" ht="33.75" customHeight="1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</row>
    <row r="284" ht="33.75" customHeight="1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</row>
    <row r="285" ht="33.75" customHeight="1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</row>
    <row r="286" ht="33.75" customHeight="1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</row>
    <row r="287" ht="33.75" customHeight="1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</row>
    <row r="288" ht="33.75" customHeight="1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</row>
    <row r="289" ht="33.75" customHeight="1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</row>
    <row r="290" ht="33.75" customHeight="1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</row>
    <row r="291" ht="33.75" customHeight="1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</row>
    <row r="292" ht="33.75" customHeight="1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</row>
    <row r="293" ht="33.75" customHeight="1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</row>
    <row r="294" ht="33.75" customHeight="1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</row>
    <row r="295" ht="33.75" customHeight="1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</row>
    <row r="296" ht="33.75" customHeight="1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</row>
    <row r="297" ht="33.75" customHeight="1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</row>
    <row r="298" ht="33.75" customHeight="1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</row>
    <row r="299" ht="33.75" customHeight="1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</row>
    <row r="300" ht="33.75" customHeight="1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</row>
    <row r="301" ht="33.75" customHeight="1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</row>
    <row r="302" ht="33.75" customHeight="1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</row>
    <row r="303" ht="33.75" customHeight="1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</row>
    <row r="304" ht="33.75" customHeight="1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</row>
    <row r="305" ht="33.75" customHeight="1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</row>
    <row r="306" ht="33.75" customHeight="1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</row>
    <row r="307" ht="33.75" customHeight="1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</row>
    <row r="308" ht="33.75" customHeight="1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</row>
    <row r="309" ht="33.75" customHeight="1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</row>
    <row r="310" ht="33.75" customHeight="1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</row>
    <row r="311" ht="33.75" customHeight="1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</row>
    <row r="312" ht="33.75" customHeight="1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</row>
    <row r="313" ht="33.75" customHeight="1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</row>
    <row r="314" ht="33.75" customHeight="1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</row>
    <row r="315" ht="33.75" customHeight="1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</row>
    <row r="316" ht="33.75" customHeight="1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</row>
    <row r="317" ht="33.75" customHeight="1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</row>
    <row r="318" ht="33.75" customHeight="1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</row>
    <row r="319" ht="33.75" customHeight="1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</row>
    <row r="320" ht="33.75" customHeight="1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</row>
    <row r="321" ht="33.75" customHeight="1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</row>
    <row r="322" ht="33.75" customHeight="1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</row>
    <row r="323" ht="33.75" customHeight="1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</row>
    <row r="324" ht="33.75" customHeight="1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</row>
    <row r="325" ht="33.75" customHeight="1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</row>
    <row r="326" ht="33.75" customHeight="1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</row>
    <row r="327" ht="33.75" customHeight="1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</row>
    <row r="328" ht="33.75" customHeight="1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</row>
    <row r="329" ht="33.75" customHeight="1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</row>
    <row r="330" ht="33.75" customHeight="1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</row>
    <row r="331" ht="33.75" customHeight="1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</row>
    <row r="332" ht="33.75" customHeight="1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</row>
    <row r="333" ht="33.75" customHeight="1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</row>
    <row r="334" ht="33.75" customHeight="1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</row>
    <row r="335" ht="33.75" customHeight="1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</row>
    <row r="336" ht="33.75" customHeight="1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</row>
    <row r="337" ht="33.75" customHeight="1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</row>
    <row r="338" ht="33.75" customHeight="1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</row>
    <row r="339" ht="33.75" customHeight="1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</row>
    <row r="340" ht="33.75" customHeight="1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</row>
    <row r="341" ht="33.75" customHeight="1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</row>
    <row r="342" ht="33.75" customHeight="1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</row>
    <row r="343" ht="33.75" customHeight="1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</row>
    <row r="344" ht="33.75" customHeight="1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</row>
    <row r="345" ht="33.75" customHeight="1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</row>
    <row r="346" ht="33.75" customHeight="1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</row>
    <row r="347" ht="33.75" customHeight="1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</row>
    <row r="348" ht="33.75" customHeight="1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</row>
    <row r="349" ht="33.75" customHeight="1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</row>
    <row r="350" ht="33.75" customHeight="1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</row>
    <row r="351" ht="33.75" customHeight="1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</row>
    <row r="352" ht="33.75" customHeight="1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</row>
    <row r="353" ht="33.75" customHeight="1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</row>
    <row r="354" ht="33.75" customHeight="1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</row>
    <row r="355" ht="33.75" customHeight="1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</row>
    <row r="356" ht="33.75" customHeight="1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</row>
    <row r="357" ht="33.75" customHeight="1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</row>
    <row r="358" ht="33.75" customHeight="1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</row>
    <row r="359" ht="33.75" customHeight="1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</row>
    <row r="360" ht="33.75" customHeight="1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</row>
    <row r="361" ht="33.75" customHeight="1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</row>
    <row r="362" ht="33.75" customHeight="1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</row>
    <row r="363" ht="33.75" customHeight="1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</row>
    <row r="364" ht="33.75" customHeight="1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</row>
    <row r="365" ht="33.75" customHeight="1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</row>
    <row r="366" ht="33.75" customHeight="1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</row>
    <row r="367" ht="33.75" customHeight="1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</row>
    <row r="368" ht="33.75" customHeight="1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</row>
    <row r="369" ht="33.75" customHeight="1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</row>
    <row r="370" ht="33.75" customHeight="1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</row>
    <row r="371" ht="33.75" customHeight="1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</row>
    <row r="372" ht="33.75" customHeight="1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</row>
    <row r="373" ht="33.75" customHeight="1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</row>
    <row r="374" ht="33.75" customHeight="1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</row>
    <row r="375" ht="33.75" customHeight="1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</row>
    <row r="376" ht="33.75" customHeight="1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</row>
    <row r="377" ht="33.75" customHeight="1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</row>
    <row r="378" ht="33.75" customHeight="1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</row>
    <row r="379" ht="33.75" customHeight="1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</row>
    <row r="380" ht="33.75" customHeight="1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</row>
    <row r="381" ht="33.75" customHeight="1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</row>
    <row r="382" ht="33.75" customHeight="1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</row>
    <row r="383" ht="33.75" customHeight="1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</row>
    <row r="384" ht="33.75" customHeight="1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</row>
    <row r="385" ht="33.75" customHeight="1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</row>
    <row r="386" ht="33.75" customHeight="1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</row>
    <row r="387" ht="33.75" customHeight="1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</row>
    <row r="388" ht="33.75" customHeight="1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</row>
    <row r="389" ht="33.75" customHeight="1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</row>
    <row r="390" ht="33.75" customHeight="1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</row>
    <row r="391" ht="33.75" customHeight="1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</row>
    <row r="392" ht="33.75" customHeight="1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</row>
    <row r="393" ht="33.75" customHeight="1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</row>
    <row r="394" ht="33.75" customHeight="1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</row>
    <row r="395" ht="33.75" customHeight="1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</row>
    <row r="396" ht="33.75" customHeight="1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</row>
    <row r="397" ht="33.75" customHeight="1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</row>
    <row r="398" ht="33.75" customHeight="1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</row>
    <row r="399" ht="33.75" customHeight="1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</row>
    <row r="400" ht="33.75" customHeight="1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</row>
    <row r="401" ht="33.75" customHeight="1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</row>
    <row r="402" ht="33.75" customHeight="1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</row>
    <row r="403" ht="33.75" customHeight="1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</row>
    <row r="404" ht="33.75" customHeight="1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</row>
    <row r="405" ht="33.75" customHeight="1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</row>
    <row r="406" ht="33.75" customHeight="1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</row>
    <row r="407" ht="33.75" customHeight="1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</row>
    <row r="408" ht="33.75" customHeight="1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</row>
    <row r="409" ht="33.75" customHeight="1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</row>
    <row r="410" ht="33.75" customHeight="1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</row>
    <row r="411" ht="33.75" customHeight="1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</row>
    <row r="412" ht="33.75" customHeight="1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</row>
    <row r="413" ht="33.75" customHeight="1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</row>
    <row r="414" ht="33.75" customHeight="1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</row>
    <row r="415" ht="33.75" customHeight="1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</row>
    <row r="416" ht="33.75" customHeight="1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</row>
    <row r="417" ht="33.75" customHeight="1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</row>
    <row r="418" ht="33.75" customHeight="1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</row>
    <row r="419" ht="33.75" customHeight="1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</row>
    <row r="420" ht="33.75" customHeight="1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</row>
    <row r="421" ht="33.75" customHeight="1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</row>
    <row r="422" ht="33.75" customHeight="1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</row>
    <row r="423" ht="33.75" customHeight="1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</row>
    <row r="424" ht="33.75" customHeight="1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</row>
    <row r="425" ht="33.75" customHeight="1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</row>
    <row r="426" ht="33.75" customHeight="1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</row>
    <row r="427" ht="33.75" customHeight="1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</row>
    <row r="428" ht="33.75" customHeight="1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</row>
    <row r="429" ht="33.75" customHeight="1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</row>
    <row r="430" ht="33.75" customHeight="1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</row>
    <row r="431" ht="33.75" customHeight="1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</row>
    <row r="432" ht="33.75" customHeight="1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</row>
    <row r="433" ht="33.75" customHeight="1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</row>
    <row r="434" ht="33.75" customHeight="1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</row>
    <row r="435" ht="33.75" customHeight="1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</row>
    <row r="436" ht="33.75" customHeight="1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</row>
    <row r="437" ht="33.75" customHeight="1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</row>
    <row r="438" ht="33.75" customHeight="1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</row>
    <row r="439" ht="33.75" customHeight="1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</row>
    <row r="440" ht="33.75" customHeight="1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</row>
    <row r="441" ht="33.75" customHeight="1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</row>
    <row r="442" ht="33.75" customHeight="1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</row>
    <row r="443" ht="33.75" customHeight="1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</row>
    <row r="444" ht="33.75" customHeight="1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</row>
    <row r="445" ht="33.75" customHeight="1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</row>
    <row r="446" ht="33.75" customHeight="1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</row>
    <row r="447" ht="33.75" customHeight="1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</row>
    <row r="448" ht="33.75" customHeight="1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</row>
    <row r="449" ht="33.75" customHeight="1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</row>
    <row r="450" ht="33.75" customHeight="1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</row>
    <row r="451" ht="33.75" customHeight="1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</row>
    <row r="452" ht="33.75" customHeight="1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</row>
    <row r="453" ht="33.75" customHeight="1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</row>
    <row r="454" ht="33.75" customHeight="1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</row>
    <row r="455" ht="33.75" customHeight="1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</row>
    <row r="456" ht="33.75" customHeight="1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</row>
    <row r="457" ht="33.75" customHeight="1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</row>
    <row r="458" ht="33.75" customHeight="1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</row>
    <row r="459" ht="33.75" customHeight="1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</row>
    <row r="460" ht="33.75" customHeight="1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</row>
    <row r="461" ht="33.75" customHeight="1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</row>
    <row r="462" ht="33.75" customHeight="1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</row>
    <row r="463" ht="33.75" customHeight="1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</row>
    <row r="464" ht="33.75" customHeight="1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</row>
    <row r="465" ht="33.75" customHeight="1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</row>
    <row r="466" ht="33.75" customHeight="1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</row>
    <row r="467" ht="33.75" customHeight="1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</row>
    <row r="468" ht="33.75" customHeight="1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</row>
    <row r="469" ht="33.75" customHeight="1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</row>
    <row r="470" ht="33.75" customHeight="1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</row>
    <row r="471" ht="33.75" customHeight="1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</row>
    <row r="472" ht="33.75" customHeight="1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</row>
    <row r="473" ht="33.75" customHeight="1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</row>
    <row r="474" ht="33.75" customHeight="1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</row>
    <row r="475" ht="33.75" customHeight="1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</row>
    <row r="476" ht="33.75" customHeight="1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</row>
    <row r="477" ht="33.75" customHeight="1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</row>
    <row r="478" ht="33.75" customHeight="1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</row>
    <row r="479" ht="33.75" customHeight="1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</row>
    <row r="480" ht="33.75" customHeight="1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</row>
    <row r="481" ht="33.75" customHeight="1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</row>
    <row r="482" ht="33.75" customHeight="1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</row>
    <row r="483" ht="33.75" customHeight="1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</row>
    <row r="484" ht="33.75" customHeight="1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</row>
    <row r="485" ht="33.75" customHeight="1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</row>
    <row r="486" ht="33.75" customHeight="1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</row>
    <row r="487" ht="33.75" customHeight="1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</row>
    <row r="488" ht="33.75" customHeight="1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</row>
    <row r="489" ht="33.75" customHeight="1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</row>
    <row r="490" ht="33.75" customHeight="1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</row>
    <row r="491" ht="33.75" customHeight="1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</row>
    <row r="492" ht="33.75" customHeight="1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</row>
    <row r="493" ht="33.75" customHeight="1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</row>
    <row r="494" ht="33.75" customHeight="1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</row>
    <row r="495" ht="33.75" customHeight="1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</row>
    <row r="496" ht="33.75" customHeight="1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</row>
    <row r="497" ht="33.75" customHeight="1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</row>
    <row r="498" ht="33.75" customHeight="1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</row>
    <row r="499" ht="33.75" customHeight="1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</row>
    <row r="500" ht="33.75" customHeight="1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</row>
    <row r="501" ht="33.75" customHeight="1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</row>
    <row r="502" ht="33.75" customHeight="1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</row>
    <row r="503" ht="33.75" customHeight="1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</row>
    <row r="504" ht="33.75" customHeight="1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</row>
    <row r="505" ht="33.75" customHeight="1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</row>
    <row r="506" ht="33.75" customHeight="1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</row>
    <row r="507" ht="33.75" customHeight="1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</row>
    <row r="508" ht="33.75" customHeight="1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</row>
    <row r="509" ht="33.75" customHeight="1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</row>
    <row r="510" ht="33.75" customHeight="1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</row>
    <row r="511" ht="33.75" customHeight="1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</row>
    <row r="512" ht="33.75" customHeight="1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</row>
    <row r="513" ht="33.75" customHeight="1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</row>
    <row r="514" ht="33.75" customHeight="1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</row>
    <row r="515" ht="33.75" customHeight="1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</row>
    <row r="516" ht="33.75" customHeight="1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</row>
    <row r="517" ht="33.75" customHeight="1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</row>
    <row r="518" ht="33.75" customHeight="1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</row>
    <row r="519" ht="33.75" customHeight="1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</row>
    <row r="520" ht="33.75" customHeight="1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</row>
    <row r="521" ht="33.75" customHeight="1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</row>
    <row r="522" ht="33.75" customHeight="1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</row>
    <row r="523" ht="33.75" customHeight="1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</row>
    <row r="524" ht="33.75" customHeight="1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</row>
    <row r="525" ht="33.75" customHeight="1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</row>
    <row r="526" ht="33.75" customHeight="1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</row>
    <row r="527" ht="33.75" customHeight="1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</row>
    <row r="528" ht="33.75" customHeight="1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</row>
    <row r="529" ht="33.75" customHeight="1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</row>
    <row r="530" ht="33.75" customHeight="1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</row>
    <row r="531" ht="33.75" customHeight="1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</row>
    <row r="532" ht="33.75" customHeight="1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</row>
    <row r="533" ht="33.75" customHeight="1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</row>
    <row r="534" ht="33.75" customHeight="1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</row>
    <row r="535" ht="33.75" customHeight="1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</row>
    <row r="536" ht="33.75" customHeight="1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</row>
    <row r="537" ht="33.75" customHeight="1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</row>
    <row r="538" ht="33.75" customHeight="1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</row>
    <row r="539" ht="33.75" customHeight="1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</row>
    <row r="540" ht="33.75" customHeight="1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</row>
    <row r="541" ht="33.75" customHeight="1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</row>
    <row r="542" ht="33.75" customHeight="1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</row>
    <row r="543" ht="33.75" customHeight="1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</row>
    <row r="544" ht="33.75" customHeight="1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</row>
    <row r="545" ht="33.75" customHeight="1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</row>
    <row r="546" ht="33.75" customHeight="1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</row>
    <row r="547" ht="33.75" customHeight="1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</row>
    <row r="548" ht="33.75" customHeight="1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</row>
    <row r="549" ht="33.75" customHeight="1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</row>
    <row r="550" ht="33.75" customHeight="1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</row>
    <row r="551" ht="33.75" customHeight="1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</row>
    <row r="552" ht="33.75" customHeight="1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</row>
    <row r="553" ht="33.75" customHeight="1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</row>
    <row r="554" ht="33.75" customHeight="1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</row>
    <row r="555" ht="33.75" customHeight="1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</row>
    <row r="556" ht="33.75" customHeight="1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</row>
    <row r="557" ht="33.75" customHeight="1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</row>
    <row r="558" ht="33.75" customHeight="1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</row>
    <row r="559" ht="33.75" customHeight="1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</row>
    <row r="560" ht="33.75" customHeight="1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</row>
    <row r="561" ht="33.75" customHeight="1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</row>
    <row r="562" ht="33.75" customHeight="1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</row>
    <row r="563" ht="33.75" customHeight="1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</row>
    <row r="564" ht="33.75" customHeight="1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</row>
    <row r="565" ht="33.75" customHeight="1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</row>
    <row r="566" ht="33.75" customHeight="1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</row>
    <row r="567" ht="33.75" customHeight="1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</row>
    <row r="568" ht="33.75" customHeight="1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</row>
    <row r="569" ht="33.75" customHeight="1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</row>
    <row r="570" ht="33.75" customHeight="1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</row>
    <row r="571" ht="33.75" customHeight="1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</row>
    <row r="572" ht="33.75" customHeight="1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</row>
    <row r="573" ht="33.75" customHeight="1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</row>
    <row r="574" ht="33.75" customHeight="1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</row>
    <row r="575" ht="33.75" customHeight="1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</row>
    <row r="576" ht="33.75" customHeight="1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</row>
    <row r="577" ht="33.75" customHeight="1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</row>
    <row r="578" ht="33.75" customHeight="1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</row>
    <row r="579" ht="33.75" customHeight="1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</row>
    <row r="580" ht="33.75" customHeight="1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</row>
    <row r="581" ht="33.75" customHeight="1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</row>
    <row r="582" ht="33.75" customHeight="1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</row>
    <row r="583" ht="33.75" customHeight="1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</row>
    <row r="584" ht="33.75" customHeight="1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</row>
    <row r="585" ht="33.75" customHeight="1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</row>
    <row r="586" ht="33.75" customHeight="1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</row>
    <row r="587" ht="33.75" customHeight="1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</row>
    <row r="588" ht="33.75" customHeight="1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</row>
    <row r="589" ht="33.75" customHeight="1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</row>
    <row r="590" ht="33.75" customHeight="1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</row>
    <row r="591" ht="33.75" customHeight="1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</row>
    <row r="592" ht="33.75" customHeight="1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</row>
    <row r="593" ht="33.75" customHeight="1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</row>
    <row r="594" ht="33.75" customHeight="1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</row>
    <row r="595" ht="33.75" customHeight="1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</row>
    <row r="596" ht="33.75" customHeight="1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</row>
    <row r="597" ht="33.75" customHeight="1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</row>
    <row r="598" ht="33.75" customHeight="1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</row>
    <row r="599" ht="33.75" customHeight="1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</row>
    <row r="600" ht="33.75" customHeight="1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</row>
    <row r="601" ht="33.75" customHeight="1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</row>
    <row r="602" ht="33.75" customHeight="1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</row>
    <row r="603" ht="33.75" customHeight="1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</row>
    <row r="604" ht="33.75" customHeight="1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</row>
    <row r="605" ht="33.75" customHeight="1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</row>
    <row r="606" ht="33.75" customHeight="1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</row>
    <row r="607" ht="33.75" customHeight="1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</row>
    <row r="608" ht="33.75" customHeight="1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</row>
    <row r="609" ht="33.75" customHeight="1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</row>
    <row r="610" ht="33.75" customHeight="1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</row>
    <row r="611" ht="33.75" customHeight="1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</row>
    <row r="612" ht="33.75" customHeight="1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</row>
    <row r="613" ht="33.75" customHeight="1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</row>
    <row r="614" ht="33.75" customHeight="1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</row>
    <row r="615" ht="33.75" customHeight="1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</row>
    <row r="616" ht="33.75" customHeight="1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</row>
    <row r="617" ht="33.75" customHeight="1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</row>
    <row r="618" ht="33.75" customHeight="1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</row>
    <row r="619" ht="33.75" customHeight="1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</row>
    <row r="620" ht="33.75" customHeight="1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</row>
    <row r="621" ht="33.75" customHeight="1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</row>
    <row r="622" ht="33.75" customHeight="1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</row>
    <row r="623" ht="33.75" customHeight="1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</row>
    <row r="624" ht="33.75" customHeight="1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</row>
    <row r="625" ht="33.75" customHeight="1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</row>
    <row r="626" ht="33.75" customHeight="1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</row>
    <row r="627" ht="33.75" customHeight="1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</row>
    <row r="628" ht="33.75" customHeight="1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</row>
    <row r="629" ht="33.75" customHeight="1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</row>
    <row r="630" ht="33.75" customHeight="1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</row>
    <row r="631" ht="33.75" customHeight="1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</row>
    <row r="632" ht="33.75" customHeight="1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</row>
    <row r="633" ht="33.75" customHeight="1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</row>
    <row r="634" ht="33.75" customHeight="1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</row>
    <row r="635" ht="33.75" customHeight="1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</row>
    <row r="636" ht="33.75" customHeight="1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</row>
    <row r="637" ht="33.75" customHeight="1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</row>
    <row r="638" ht="33.75" customHeight="1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</row>
    <row r="639" ht="33.75" customHeight="1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</row>
    <row r="640" ht="33.75" customHeight="1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</row>
    <row r="641" ht="33.75" customHeight="1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</row>
    <row r="642" ht="33.75" customHeight="1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</row>
    <row r="643" ht="33.75" customHeight="1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</row>
    <row r="644" ht="33.75" customHeight="1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</row>
    <row r="645" ht="33.75" customHeight="1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</row>
    <row r="646" ht="33.75" customHeight="1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</row>
    <row r="647" ht="33.75" customHeight="1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</row>
    <row r="648" ht="33.75" customHeight="1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</row>
    <row r="649" ht="33.75" customHeight="1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</row>
    <row r="650" ht="33.75" customHeight="1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</row>
    <row r="651" ht="33.75" customHeight="1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</row>
    <row r="652" ht="33.75" customHeight="1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</row>
    <row r="653" ht="33.75" customHeight="1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</row>
    <row r="654" ht="33.75" customHeight="1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</row>
    <row r="655" ht="33.75" customHeight="1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</row>
    <row r="656" ht="33.75" customHeight="1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</row>
    <row r="657" ht="33.75" customHeight="1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</row>
    <row r="658" ht="33.75" customHeight="1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</row>
    <row r="659" ht="33.75" customHeight="1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</row>
    <row r="660" ht="33.75" customHeight="1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</row>
    <row r="661" ht="33.75" customHeight="1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</row>
    <row r="662" ht="33.75" customHeight="1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</row>
    <row r="663" ht="33.75" customHeight="1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</row>
    <row r="664" ht="33.75" customHeight="1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</row>
    <row r="665" ht="33.75" customHeight="1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</row>
    <row r="666" ht="33.75" customHeight="1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</row>
    <row r="667" ht="33.75" customHeight="1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</row>
    <row r="668" ht="33.75" customHeight="1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</row>
    <row r="669" ht="33.75" customHeight="1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</row>
    <row r="670" ht="33.75" customHeight="1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</row>
    <row r="671" ht="33.75" customHeight="1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</row>
    <row r="672" ht="33.75" customHeight="1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</row>
    <row r="673" ht="33.75" customHeight="1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</row>
    <row r="674" ht="33.75" customHeight="1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</row>
    <row r="675" ht="33.75" customHeight="1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</row>
    <row r="676" ht="33.75" customHeight="1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</row>
    <row r="677" ht="33.75" customHeight="1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</row>
    <row r="678" ht="33.75" customHeight="1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</row>
    <row r="679" ht="33.75" customHeight="1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</row>
    <row r="680" ht="33.75" customHeight="1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</row>
    <row r="681" ht="33.75" customHeight="1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</row>
    <row r="682" ht="33.75" customHeight="1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</row>
    <row r="683" ht="33.75" customHeight="1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</row>
    <row r="684" ht="33.75" customHeight="1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</row>
    <row r="685" ht="33.75" customHeight="1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</row>
    <row r="686" ht="33.75" customHeight="1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</row>
    <row r="687" ht="33.75" customHeight="1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</row>
    <row r="688" ht="33.75" customHeight="1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</row>
    <row r="689" ht="33.75" customHeight="1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</row>
    <row r="690" ht="33.75" customHeight="1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</row>
    <row r="691" ht="33.75" customHeight="1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</row>
    <row r="692" ht="33.75" customHeight="1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</row>
    <row r="693" ht="33.75" customHeight="1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</row>
    <row r="694" ht="33.75" customHeight="1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</row>
    <row r="695" ht="33.75" customHeight="1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</row>
    <row r="696" ht="33.75" customHeight="1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</row>
    <row r="697" ht="33.75" customHeight="1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</row>
    <row r="698" ht="33.75" customHeight="1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</row>
    <row r="699" ht="33.75" customHeight="1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</row>
    <row r="700" ht="33.75" customHeight="1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</row>
    <row r="701" ht="33.75" customHeight="1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</row>
    <row r="702" ht="33.75" customHeight="1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</row>
    <row r="703" ht="33.75" customHeight="1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</row>
    <row r="704" ht="33.75" customHeight="1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</row>
    <row r="705" ht="33.75" customHeight="1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</row>
    <row r="706" ht="33.75" customHeight="1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</row>
    <row r="707" ht="33.75" customHeight="1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</row>
    <row r="708" ht="33.75" customHeight="1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</row>
    <row r="709" ht="33.75" customHeight="1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</row>
    <row r="710" ht="33.75" customHeight="1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</row>
    <row r="711" ht="33.75" customHeight="1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</row>
    <row r="712" ht="33.75" customHeight="1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</row>
    <row r="713" ht="33.75" customHeight="1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</row>
    <row r="714" ht="33.75" customHeight="1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</row>
    <row r="715" ht="33.75" customHeight="1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</row>
    <row r="716" ht="33.75" customHeight="1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</row>
    <row r="717" ht="33.75" customHeight="1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</row>
    <row r="718" ht="33.75" customHeight="1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</row>
    <row r="719" ht="33.75" customHeight="1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</row>
    <row r="720" ht="33.75" customHeight="1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</row>
    <row r="721" ht="33.75" customHeight="1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</row>
    <row r="722" ht="33.75" customHeight="1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</row>
    <row r="723" ht="33.75" customHeight="1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</row>
    <row r="724" ht="33.75" customHeight="1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</row>
    <row r="725" ht="33.75" customHeight="1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</row>
    <row r="726" ht="33.75" customHeight="1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</row>
    <row r="727" ht="33.75" customHeight="1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</row>
    <row r="728" ht="33.75" customHeight="1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</row>
    <row r="729" ht="33.75" customHeight="1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</row>
    <row r="730" ht="33.75" customHeight="1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</row>
    <row r="731" ht="33.75" customHeight="1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</row>
    <row r="732" ht="33.75" customHeight="1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</row>
    <row r="733" ht="33.75" customHeight="1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</row>
    <row r="734" ht="33.75" customHeight="1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</row>
    <row r="735" ht="33.75" customHeight="1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</row>
    <row r="736" ht="33.75" customHeight="1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</row>
    <row r="737" ht="33.75" customHeight="1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</row>
    <row r="738" ht="33.75" customHeight="1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</row>
    <row r="739" ht="33.75" customHeight="1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</row>
    <row r="740" ht="33.75" customHeight="1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</row>
    <row r="741" ht="33.75" customHeight="1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</row>
    <row r="742" ht="33.75" customHeight="1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</row>
    <row r="743" ht="33.75" customHeight="1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</row>
    <row r="744" ht="33.75" customHeight="1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</row>
    <row r="745" ht="33.75" customHeight="1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</row>
    <row r="746" ht="33.75" customHeight="1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</row>
    <row r="747" ht="33.75" customHeight="1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</row>
    <row r="748" ht="33.75" customHeight="1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</row>
    <row r="749" ht="33.75" customHeight="1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</row>
    <row r="750" ht="33.75" customHeight="1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</row>
    <row r="751" ht="33.75" customHeight="1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</row>
    <row r="752" ht="33.75" customHeight="1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</row>
    <row r="753" ht="33.75" customHeight="1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</row>
    <row r="754" ht="33.75" customHeight="1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</row>
    <row r="755" ht="33.75" customHeight="1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</row>
    <row r="756" ht="33.75" customHeight="1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</row>
    <row r="757" ht="33.75" customHeight="1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</row>
    <row r="758" ht="33.75" customHeight="1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</row>
    <row r="759" ht="33.75" customHeight="1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</row>
    <row r="760" ht="33.75" customHeight="1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</row>
    <row r="761" ht="33.75" customHeight="1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</row>
    <row r="762" ht="33.75" customHeight="1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</row>
    <row r="763" ht="33.75" customHeight="1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</row>
    <row r="764" ht="33.75" customHeight="1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</row>
    <row r="765" ht="33.75" customHeight="1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</row>
    <row r="766" ht="33.75" customHeight="1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</row>
    <row r="767" ht="33.75" customHeight="1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</row>
    <row r="768" ht="33.75" customHeight="1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</row>
    <row r="769" ht="33.75" customHeight="1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</row>
    <row r="770" ht="33.75" customHeight="1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</row>
    <row r="771" ht="33.75" customHeight="1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</row>
    <row r="772" ht="33.75" customHeight="1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</row>
    <row r="773" ht="33.75" customHeight="1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</row>
    <row r="774" ht="33.75" customHeight="1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</row>
    <row r="775" ht="33.75" customHeight="1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</row>
    <row r="776" ht="33.75" customHeight="1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</row>
    <row r="777" ht="33.75" customHeight="1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</row>
    <row r="778" ht="33.75" customHeight="1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</row>
    <row r="779" ht="33.75" customHeight="1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</row>
    <row r="780" ht="33.75" customHeight="1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</row>
    <row r="781" ht="33.75" customHeight="1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</row>
    <row r="782" ht="33.75" customHeight="1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</row>
    <row r="783" ht="33.75" customHeight="1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</row>
    <row r="784" ht="33.75" customHeight="1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</row>
    <row r="785" ht="33.75" customHeight="1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</row>
    <row r="786" ht="33.75" customHeight="1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</row>
    <row r="787" ht="33.75" customHeight="1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</row>
    <row r="788" ht="33.75" customHeight="1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</row>
    <row r="789" ht="33.75" customHeight="1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</row>
    <row r="790" ht="33.75" customHeight="1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</row>
    <row r="791" ht="33.75" customHeight="1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</row>
    <row r="792" ht="33.75" customHeight="1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</row>
    <row r="793" ht="33.75" customHeight="1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</row>
    <row r="794" ht="33.75" customHeight="1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</row>
    <row r="795" ht="33.75" customHeight="1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</row>
    <row r="796" ht="33.75" customHeight="1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</row>
    <row r="797" ht="33.75" customHeight="1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</row>
    <row r="798" ht="33.75" customHeight="1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</row>
    <row r="799" ht="33.75" customHeight="1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</row>
    <row r="800" ht="33.75" customHeight="1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</row>
    <row r="801" ht="33.75" customHeight="1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</row>
    <row r="802" ht="33.75" customHeight="1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</row>
    <row r="803" ht="33.75" customHeight="1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</row>
    <row r="804" ht="33.75" customHeight="1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</row>
    <row r="805" ht="33.75" customHeight="1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</row>
    <row r="806" ht="33.75" customHeight="1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</row>
    <row r="807" ht="33.75" customHeight="1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</row>
    <row r="808" ht="33.75" customHeight="1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</row>
    <row r="809" ht="33.75" customHeight="1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</row>
    <row r="810" ht="33.75" customHeight="1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</row>
    <row r="811" ht="33.75" customHeight="1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</row>
    <row r="812" ht="33.75" customHeight="1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</row>
    <row r="813" ht="33.75" customHeight="1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</row>
    <row r="814" ht="33.75" customHeight="1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</row>
    <row r="815" ht="33.75" customHeight="1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</row>
    <row r="816" ht="33.75" customHeight="1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</row>
    <row r="817" ht="33.75" customHeight="1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</row>
    <row r="818" ht="33.75" customHeight="1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</row>
    <row r="819" ht="33.75" customHeight="1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</row>
    <row r="820" ht="33.75" customHeight="1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</row>
    <row r="821" ht="33.75" customHeight="1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</row>
    <row r="822" ht="33.75" customHeight="1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</row>
    <row r="823" ht="33.75" customHeight="1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</row>
    <row r="824" ht="33.75" customHeight="1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</row>
    <row r="825" ht="33.75" customHeight="1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</row>
    <row r="826" ht="33.75" customHeight="1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</row>
    <row r="827" ht="33.75" customHeight="1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</row>
    <row r="828" ht="33.75" customHeight="1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</row>
    <row r="829" ht="33.75" customHeight="1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</row>
    <row r="830" ht="33.75" customHeight="1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</row>
    <row r="831" ht="33.75" customHeight="1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</row>
    <row r="832" ht="33.75" customHeight="1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</row>
    <row r="833" ht="33.75" customHeight="1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</row>
    <row r="834" ht="33.75" customHeight="1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</row>
    <row r="835" ht="33.75" customHeight="1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</row>
    <row r="836" ht="33.75" customHeight="1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</row>
    <row r="837" ht="33.75" customHeight="1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</row>
    <row r="838" ht="33.75" customHeight="1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</row>
    <row r="839" ht="33.75" customHeight="1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</row>
    <row r="840" ht="33.75" customHeight="1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</row>
    <row r="841" ht="33.75" customHeight="1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</row>
    <row r="842" ht="33.75" customHeight="1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</row>
    <row r="843" ht="33.75" customHeight="1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</row>
    <row r="844" ht="33.75" customHeight="1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</row>
    <row r="845" ht="33.75" customHeight="1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</row>
    <row r="846" ht="33.75" customHeight="1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</row>
    <row r="847" ht="33.75" customHeight="1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</row>
    <row r="848" ht="33.75" customHeight="1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</row>
    <row r="849" ht="33.75" customHeight="1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</row>
    <row r="850" ht="33.75" customHeight="1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</row>
    <row r="851" ht="33.75" customHeight="1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</row>
    <row r="852" ht="33.75" customHeight="1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</row>
    <row r="853" ht="33.75" customHeight="1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</row>
    <row r="854" ht="33.75" customHeight="1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</row>
    <row r="855" ht="33.75" customHeight="1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</row>
    <row r="856" ht="33.75" customHeight="1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</row>
    <row r="857" ht="33.75" customHeight="1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</row>
    <row r="858" ht="33.75" customHeight="1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</row>
    <row r="859" ht="33.75" customHeight="1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</row>
    <row r="860" ht="33.75" customHeight="1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</row>
    <row r="861" ht="33.75" customHeight="1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</row>
    <row r="862" ht="33.75" customHeight="1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</row>
    <row r="863" ht="33.75" customHeight="1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</row>
    <row r="864" ht="33.75" customHeight="1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</row>
    <row r="865" ht="33.75" customHeight="1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</row>
    <row r="866" ht="33.75" customHeight="1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</row>
    <row r="867" ht="33.75" customHeight="1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</row>
    <row r="868" ht="33.75" customHeight="1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</row>
    <row r="869" ht="33.75" customHeight="1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</row>
    <row r="870" ht="33.75" customHeight="1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</row>
    <row r="871" ht="33.75" customHeight="1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</row>
    <row r="872" ht="33.75" customHeight="1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</row>
    <row r="873" ht="33.75" customHeight="1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</row>
    <row r="874" ht="33.75" customHeight="1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</row>
    <row r="875" ht="33.75" customHeight="1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</row>
    <row r="876" ht="33.75" customHeight="1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</row>
    <row r="877" ht="33.75" customHeight="1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</row>
    <row r="878" ht="33.75" customHeight="1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</row>
    <row r="879" ht="33.75" customHeight="1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</row>
    <row r="880" ht="33.75" customHeight="1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</row>
    <row r="881" ht="33.75" customHeight="1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</row>
    <row r="882" ht="33.75" customHeight="1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</row>
    <row r="883" ht="33.75" customHeight="1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</row>
    <row r="884" ht="33.75" customHeight="1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</row>
    <row r="885" ht="33.75" customHeight="1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</row>
    <row r="886" ht="33.75" customHeight="1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</row>
    <row r="887" ht="33.75" customHeight="1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</row>
    <row r="888" ht="33.75" customHeight="1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</row>
    <row r="889" ht="33.75" customHeight="1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</row>
    <row r="890" ht="33.75" customHeight="1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</row>
    <row r="891" ht="33.75" customHeight="1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</row>
    <row r="892" ht="33.75" customHeight="1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</row>
    <row r="893" ht="33.75" customHeight="1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</row>
    <row r="894" ht="33.75" customHeight="1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</row>
    <row r="895" ht="33.75" customHeight="1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</row>
    <row r="896" ht="33.75" customHeight="1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</row>
    <row r="897" ht="33.75" customHeight="1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</row>
    <row r="898" ht="33.75" customHeight="1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</row>
    <row r="899" ht="33.75" customHeight="1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</row>
    <row r="900" ht="33.75" customHeight="1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</row>
    <row r="901" ht="33.75" customHeight="1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</row>
    <row r="902" ht="33.75" customHeight="1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</row>
    <row r="903" ht="33.75" customHeight="1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</row>
    <row r="904" ht="33.75" customHeight="1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</row>
    <row r="905" ht="33.75" customHeight="1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</row>
    <row r="906" ht="33.75" customHeight="1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</row>
    <row r="907" ht="33.75" customHeight="1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</row>
    <row r="908" ht="33.75" customHeight="1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</row>
    <row r="909" ht="33.75" customHeight="1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</row>
    <row r="910" ht="33.75" customHeight="1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</row>
    <row r="911" ht="33.75" customHeight="1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</row>
    <row r="912" ht="33.75" customHeight="1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</row>
    <row r="913" ht="33.75" customHeight="1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</row>
    <row r="914" ht="33.75" customHeight="1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</row>
    <row r="915" ht="33.75" customHeight="1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</row>
    <row r="916" ht="33.75" customHeight="1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</row>
    <row r="917" ht="33.75" customHeight="1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</row>
    <row r="918" ht="33.75" customHeight="1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</row>
    <row r="919" ht="33.75" customHeight="1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</row>
    <row r="920" ht="33.75" customHeight="1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</row>
    <row r="921" ht="33.75" customHeight="1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</row>
    <row r="922" ht="33.75" customHeight="1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</row>
    <row r="923" ht="33.75" customHeight="1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</row>
    <row r="924" ht="33.75" customHeight="1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</row>
    <row r="925" ht="33.75" customHeight="1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</row>
    <row r="926" ht="33.75" customHeight="1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</row>
    <row r="927" ht="33.75" customHeight="1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</row>
    <row r="928" ht="33.75" customHeight="1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</row>
    <row r="929" ht="33.75" customHeight="1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</row>
    <row r="930" ht="33.75" customHeight="1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</row>
    <row r="931" ht="33.75" customHeight="1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</row>
    <row r="932" ht="33.75" customHeight="1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</row>
    <row r="933" ht="33.75" customHeight="1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</row>
    <row r="934" ht="33.75" customHeight="1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</row>
    <row r="935" ht="33.75" customHeight="1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</row>
    <row r="936" ht="33.75" customHeight="1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</row>
    <row r="937" ht="33.75" customHeight="1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</row>
    <row r="938" ht="33.75" customHeight="1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</row>
    <row r="939" ht="33.75" customHeight="1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</row>
    <row r="940" ht="33.75" customHeight="1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</row>
    <row r="941" ht="33.75" customHeight="1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</row>
    <row r="942" ht="33.75" customHeight="1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</row>
    <row r="943" ht="33.75" customHeight="1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</row>
    <row r="944" ht="33.75" customHeight="1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</row>
    <row r="945" ht="33.75" customHeight="1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</row>
    <row r="946" ht="33.75" customHeight="1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</row>
    <row r="947" ht="33.75" customHeight="1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</row>
    <row r="948" ht="33.75" customHeight="1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</row>
    <row r="949" ht="33.75" customHeight="1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</row>
    <row r="950" ht="33.75" customHeight="1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</row>
    <row r="951" ht="33.75" customHeight="1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</row>
    <row r="952" ht="33.75" customHeight="1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</row>
    <row r="953" ht="33.75" customHeight="1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</row>
    <row r="954" ht="33.75" customHeight="1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</row>
    <row r="955" ht="33.75" customHeight="1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</row>
    <row r="956" ht="33.75" customHeight="1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</row>
    <row r="957" ht="33.75" customHeight="1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</row>
    <row r="958" ht="33.75" customHeight="1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</row>
    <row r="959" ht="33.75" customHeight="1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</row>
    <row r="960" ht="33.75" customHeight="1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</row>
    <row r="961" ht="33.75" customHeight="1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</row>
    <row r="962" ht="33.75" customHeight="1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</row>
    <row r="963" ht="33.75" customHeight="1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</row>
    <row r="964" ht="33.75" customHeight="1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</row>
    <row r="965" ht="33.75" customHeight="1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</row>
    <row r="966" ht="33.75" customHeight="1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</row>
    <row r="967" ht="33.75" customHeight="1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</row>
    <row r="968" ht="33.75" customHeight="1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</row>
    <row r="969" ht="33.75" customHeight="1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</row>
    <row r="970" ht="33.75" customHeight="1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</row>
    <row r="971" ht="33.75" customHeight="1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</row>
    <row r="972" ht="33.75" customHeight="1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</row>
    <row r="973" ht="33.75" customHeight="1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</row>
    <row r="974" ht="33.75" customHeight="1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</row>
    <row r="975" ht="33.75" customHeight="1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</row>
    <row r="976" ht="33.75" customHeight="1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</row>
    <row r="977" ht="33.75" customHeight="1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</row>
    <row r="978" ht="33.75" customHeight="1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</row>
    <row r="979" ht="33.75" customHeight="1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</row>
    <row r="980" ht="33.75" customHeight="1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</row>
    <row r="981" ht="33.75" customHeight="1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</row>
    <row r="982" ht="33.75" customHeight="1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</row>
    <row r="983" ht="33.75" customHeight="1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</row>
    <row r="984" ht="33.75" customHeight="1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</row>
    <row r="985" ht="33.75" customHeight="1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</row>
    <row r="986" ht="33.75" customHeight="1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</row>
    <row r="987" ht="33.75" customHeight="1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</row>
    <row r="988" ht="33.75" customHeight="1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</row>
    <row r="989" ht="33.75" customHeight="1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</row>
    <row r="990" ht="33.75" customHeight="1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</row>
    <row r="991" ht="33.75" customHeight="1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</row>
    <row r="992" ht="33.75" customHeight="1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</row>
    <row r="993" ht="33.75" customHeight="1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</row>
    <row r="994" ht="33.75" customHeight="1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</row>
    <row r="995" ht="33.75" customHeight="1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</row>
    <row r="996" ht="33.75" customHeight="1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</row>
    <row r="997" ht="33.75" customHeight="1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</row>
    <row r="998" ht="33.75" customHeight="1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</row>
    <row r="999" ht="33.75" customHeight="1">
      <c r="A999" s="4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</row>
    <row r="1000" ht="33.75" customHeight="1">
      <c r="A1000" s="4"/>
      <c r="B1000" s="4"/>
      <c r="C1000" s="4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</row>
  </sheetData>
  <mergeCells count="8">
    <mergeCell ref="A1:I1"/>
    <mergeCell ref="K1:M1"/>
    <mergeCell ref="A18:I18"/>
    <mergeCell ref="K21:M21"/>
    <mergeCell ref="K22:M23"/>
    <mergeCell ref="A31:I31"/>
    <mergeCell ref="G32:I32"/>
    <mergeCell ref="A41:E41"/>
  </mergeCells>
  <conditionalFormatting sqref="E3:E17 G3:G17 I3:I17 E19:E29 G19:G29 I19:I29 E33:E40">
    <cfRule type="cellIs" dxfId="0" priority="1" operator="equal">
      <formula>"Khai Anh"</formula>
    </cfRule>
  </conditionalFormatting>
  <conditionalFormatting sqref="E3:E17 G3:G17 I3:I17 E19:E29 G19:G29 I19:I29 E33:E40">
    <cfRule type="cellIs" dxfId="1" priority="2" operator="equal">
      <formula>"Kim Bàng"</formula>
    </cfRule>
  </conditionalFormatting>
  <conditionalFormatting sqref="E3:E17 G3:G17 I3:I17 E19:E29 G19:G29 I19:I29 E33:E40">
    <cfRule type="cellIs" dxfId="2" priority="3" operator="equal">
      <formula>"Vưu Đức Phát"</formula>
    </cfRule>
  </conditionalFormatting>
  <conditionalFormatting sqref="E3:E17 G3:G17 I3:I17 E19:E29 G19:G29 I19:I29 E33:E40">
    <cfRule type="cellIs" dxfId="3" priority="4" operator="equal">
      <formula>"Phương Trang"</formula>
    </cfRule>
  </conditionalFormatting>
  <conditionalFormatting sqref="E3:E17 G3:G17 I3:I17 E19:E29 G19:G29 I19:I29 E33:E40">
    <cfRule type="cellIs" dxfId="4" priority="5" operator="equal">
      <formula>"Lúa Vàng"</formula>
    </cfRule>
  </conditionalFormatting>
  <conditionalFormatting sqref="E3:E17 G3:G17 I3:I17 E19:E29 G19:G29 I19:I29 E33:E40">
    <cfRule type="cellIs" dxfId="5" priority="6" operator="equal">
      <formula>"Hồng Nga"</formula>
    </cfRule>
  </conditionalFormatting>
  <conditionalFormatting sqref="E3:E17 G3:G17 I3:I17 E19:E29 G19:G29 I19:I29 E33:E40">
    <cfRule type="cellIs" dxfId="6" priority="7" operator="equal">
      <formula>"Thuận An"</formula>
    </cfRule>
  </conditionalFormatting>
  <conditionalFormatting sqref="E3:E17 G3:G17 I3:I17 E19:E29 G19:G29 I19:I29 E33:E40">
    <cfRule type="cellIs" dxfId="7" priority="8" operator="equal">
      <formula>"SIM"</formula>
    </cfRule>
  </conditionalFormatting>
  <conditionalFormatting sqref="E3:E17 G3:G17 I3:I17 E19:E29 G19:G29 I19:I29 E33:E40">
    <cfRule type="cellIs" dxfId="8" priority="9" operator="equal">
      <formula>"THẢO AN"</formula>
    </cfRule>
  </conditionalFormatting>
  <conditionalFormatting sqref="E3:E17 G3:G17 I3:I17 E19:E29 G19:G29 I19:I29 E33:E40">
    <cfRule type="cellIs" dxfId="9" priority="10" operator="equal">
      <formula>"Emivest"</formula>
    </cfRule>
  </conditionalFormatting>
  <conditionalFormatting sqref="E3:E17 G3:G17 I3:I17 E19:E29 G19:G29 I19:I29 E33:E40">
    <cfRule type="cellIs" dxfId="10" priority="11" operator="equal">
      <formula>"LTP"</formula>
    </cfRule>
  </conditionalFormatting>
  <conditionalFormatting sqref="E3:E17 G3:G17 I3:I17 E19:E29 G19:G29 I19:I29 E33:E40">
    <cfRule type="cellIs" dxfId="11" priority="12" operator="equal">
      <formula>"RICO"</formula>
    </cfRule>
  </conditionalFormatting>
  <conditionalFormatting sqref="E3:E17 G3:G17 I3:I17 E19:E29 G19:G29 I19:I29 E33:E40">
    <cfRule type="cellIs" dxfId="12" priority="13" operator="equal">
      <formula>"Nhất Thành"</formula>
    </cfRule>
  </conditionalFormatting>
  <conditionalFormatting sqref="E3:E17 G3:G17 I3:I17 E19:E29 G19:G29 I19:I29 E33:E40">
    <cfRule type="cellIs" dxfId="13" priority="14" operator="equal">
      <formula>"Hoàng Mạnh Thắng"</formula>
    </cfRule>
  </conditionalFormatting>
  <conditionalFormatting sqref="E3:E17 G3:G17 I3:I17 E19:E29 G19:G29 I19:I29 E33:E40">
    <cfRule type="cellIs" dxfId="14" priority="15" operator="equal">
      <formula>"TRANSIN"</formula>
    </cfRule>
  </conditionalFormatting>
  <conditionalFormatting sqref="E3:E17 G3:G17 I3:I17 E19:E29 G19:G29 I19:I29 E33:E40">
    <cfRule type="cellIs" dxfId="15" priority="16" operator="equal">
      <formula>"HDVL"</formula>
    </cfRule>
  </conditionalFormatting>
  <conditionalFormatting sqref="E3:E17 G3:G17 I3:I17 E19:E29 G19:G29 I19:I29 E33:E40">
    <cfRule type="cellIs" dxfId="16" priority="17" operator="equal">
      <formula>"TRỐNG LỊCH"</formula>
    </cfRule>
  </conditionalFormatting>
  <conditionalFormatting sqref="E3:E17 G3:G17 I3:I17 E19:E29 G19:G29 I19:I29 E33:E40">
    <cfRule type="cellIs" dxfId="0" priority="18" operator="equal">
      <formula>"CHUYỂN ĐIỂM"</formula>
    </cfRule>
  </conditionalFormatting>
  <conditionalFormatting sqref="E3:E17 G3:G17 I3:I17 E19:E29 G19:G29 I19:I29 E33:E40">
    <cfRule type="cellIs" dxfId="17" priority="19" operator="equal">
      <formula>"RỚT NHÀ MÁY"</formula>
    </cfRule>
  </conditionalFormatting>
  <conditionalFormatting sqref="E3:E17 G3:G17 I3:I17 E19:E29 G19:G29 I19:I29 E33:E40">
    <cfRule type="cellIs" dxfId="18" priority="20" operator="equal">
      <formula>"TÀI XẾ NGHỈ"</formula>
    </cfRule>
  </conditionalFormatting>
  <dataValidations>
    <dataValidation type="list" allowBlank="1" sqref="E3:E17 G3:G17 I3:I17 E19:E29 G19:G29 I19:I29 E33:E40">
      <formula1>'DANH MỤC'!$F$2:$F$22</formula1>
    </dataValidation>
    <dataValidation type="list" allowBlank="1" sqref="B33:B40">
      <formula1>'DANH MỤC'!$J$2:$J$16</formula1>
    </dataValidation>
    <dataValidation type="list" allowBlank="1" sqref="D3:D17 F3:F17 H3:H17 D19:D29 F19:F29 H19:H29 D33:D40">
      <formula1>'DANH MỤC'!$H$2:$H$9</formula1>
    </dataValidation>
  </dataValidations>
  <printOptions/>
  <pageMargins bottom="0.2" footer="0.0" header="0.0" left="0.2" right="0.2" top="0.2"/>
  <pageSetup orientation="landscape"/>
  <drawing r:id="rId1"/>
</worksheet>
</file>

<file path=xl/worksheets/sheet2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showGridLines="0" workbookViewId="0">
      <pane ySplit="2.0" topLeftCell="A3" activePane="bottomLeft" state="frozen"/>
      <selection activeCell="B4" sqref="B4" pane="bottomLeft"/>
    </sheetView>
  </sheetViews>
  <sheetFormatPr customHeight="1" defaultColWidth="14.43" defaultRowHeight="15.0"/>
  <cols>
    <col customWidth="1" min="1" max="1" width="4.43"/>
    <col customWidth="1" min="2" max="2" width="13.14"/>
    <col customWidth="1" min="3" max="3" width="35.57"/>
    <col customWidth="1" min="4" max="4" width="9.0"/>
    <col customWidth="1" min="5" max="5" width="14.71"/>
    <col customWidth="1" min="6" max="6" width="9.0"/>
    <col customWidth="1" min="7" max="7" width="13.0"/>
    <col customWidth="1" min="8" max="9" width="0.43"/>
    <col customWidth="1" min="10" max="10" width="2.0"/>
    <col customWidth="1" min="11" max="11" width="18.0"/>
    <col customWidth="1" min="12" max="12" width="7.0"/>
    <col customWidth="1" min="13" max="13" width="6.0"/>
    <col customWidth="1" hidden="1" min="14" max="14" width="13.0"/>
    <col customWidth="1" min="15" max="15" width="13.0"/>
    <col customWidth="1" min="16" max="16" width="6.0"/>
    <col customWidth="1" min="17" max="26" width="8.71"/>
  </cols>
  <sheetData>
    <row r="1" ht="32.25" customHeight="1">
      <c r="A1" s="1" t="s">
        <v>315</v>
      </c>
      <c r="B1" s="2"/>
      <c r="C1" s="2"/>
      <c r="D1" s="2"/>
      <c r="E1" s="2"/>
      <c r="F1" s="2"/>
      <c r="G1" s="2"/>
      <c r="H1" s="2"/>
      <c r="I1" s="3"/>
      <c r="J1" s="4"/>
      <c r="K1" s="5" t="s">
        <v>3</v>
      </c>
      <c r="L1" s="2"/>
      <c r="M1" s="3"/>
      <c r="N1" s="4"/>
      <c r="O1" s="6" t="s">
        <v>4</v>
      </c>
      <c r="P1" s="6" t="s">
        <v>5</v>
      </c>
      <c r="Q1" s="104"/>
      <c r="R1" s="4"/>
      <c r="S1" s="4"/>
      <c r="T1" s="4"/>
      <c r="U1" s="4"/>
      <c r="V1" s="4"/>
      <c r="W1" s="4"/>
      <c r="X1" s="4"/>
      <c r="Y1" s="4"/>
      <c r="Z1" s="4"/>
    </row>
    <row r="2" ht="32.25" customHeight="1">
      <c r="A2" s="8" t="s">
        <v>6</v>
      </c>
      <c r="B2" s="8" t="s">
        <v>7</v>
      </c>
      <c r="C2" s="8" t="s">
        <v>8</v>
      </c>
      <c r="D2" s="8" t="s">
        <v>9</v>
      </c>
      <c r="E2" s="8" t="s">
        <v>10</v>
      </c>
      <c r="F2" s="8" t="s">
        <v>11</v>
      </c>
      <c r="G2" s="8" t="s">
        <v>12</v>
      </c>
      <c r="H2" s="8" t="s">
        <v>13</v>
      </c>
      <c r="I2" s="8" t="s">
        <v>14</v>
      </c>
      <c r="J2" s="4"/>
      <c r="K2" s="9" t="s">
        <v>15</v>
      </c>
      <c r="L2" s="9" t="s">
        <v>16</v>
      </c>
      <c r="M2" s="9" t="s">
        <v>17</v>
      </c>
      <c r="N2" s="4"/>
      <c r="O2" s="10" t="s">
        <v>18</v>
      </c>
      <c r="P2" s="10">
        <f>SUM(L3:L18)</f>
        <v>28</v>
      </c>
      <c r="Q2" s="105"/>
      <c r="R2" s="4"/>
      <c r="S2" s="4"/>
      <c r="T2" s="4"/>
      <c r="U2" s="4"/>
      <c r="V2" s="4"/>
      <c r="W2" s="4"/>
      <c r="X2" s="4"/>
      <c r="Y2" s="4"/>
      <c r="Z2" s="4"/>
    </row>
    <row r="3" ht="32.25" customHeight="1">
      <c r="A3" s="12">
        <v>1.0</v>
      </c>
      <c r="B3" s="13" t="s">
        <v>19</v>
      </c>
      <c r="C3" s="21" t="s">
        <v>316</v>
      </c>
      <c r="D3" s="15" t="s">
        <v>38</v>
      </c>
      <c r="E3" s="48" t="s">
        <v>30</v>
      </c>
      <c r="F3" s="15" t="s">
        <v>125</v>
      </c>
      <c r="G3" s="48" t="s">
        <v>25</v>
      </c>
      <c r="H3" s="14"/>
      <c r="I3" s="13"/>
      <c r="J3" s="4"/>
      <c r="K3" s="16" t="s">
        <v>25</v>
      </c>
      <c r="L3" s="13">
        <f t="shared" ref="L3:L19" si="1">COUNTIF($E$3:$E$17,K3)+COUNTIF($G$3:$G$17,K3)+COUNTIF($I$3:$I$17,K3)+COUNTIF($E$19:$E$29,K3)+COUNTIF($G$19:$G$29,K3)+COUNTIF($I$19:$I$29,K3)</f>
        <v>14</v>
      </c>
      <c r="M3" s="17">
        <f t="shared" ref="M3:M19" si="2">IF($K$22=0,"",L3/$K$22)</f>
        <v>0.5</v>
      </c>
      <c r="N3" s="18">
        <f t="array" ref="N3">IF(SUMPRODUCT(COUNTIF(E3,'DANH MỤC'!$B$2:$B$17))+SUMPRODUCT(COUNTIF(G3,'DANH MỤC'!$B$2:$B$17))+SUMPRODUCT(COUNTIF(I3,'DANH MỤC'!$B$2:$B$17))&gt;=1,1,0)</f>
        <v>1</v>
      </c>
      <c r="O3" s="10" t="s">
        <v>26</v>
      </c>
      <c r="P3" s="10">
        <f>COUNTIF($E$3:$E$17,"TRỐNG LỊCH")+COUNTIF($G$3:$G$17,"TRỐNG LỊCH")+COUNTIF($I$3:$I$17,"TRỐNG LỊCH")+COUNTIF($E$19:$E$29,"TRỐNG LỊCH")+COUNTIF($G$19:$G$29,"TRỐNG LỊCH")+COUNTIF($I$19:$I$29,"TRỐNG LỊCH")</f>
        <v>1</v>
      </c>
      <c r="Q3" s="105"/>
      <c r="R3" s="4"/>
      <c r="S3" s="4"/>
      <c r="T3" s="4"/>
      <c r="U3" s="4"/>
      <c r="V3" s="4"/>
      <c r="W3" s="4"/>
      <c r="X3" s="4"/>
      <c r="Y3" s="4"/>
      <c r="Z3" s="4"/>
    </row>
    <row r="4" ht="32.25" customHeight="1">
      <c r="A4" s="19">
        <v>2.0</v>
      </c>
      <c r="B4" s="20" t="s">
        <v>27</v>
      </c>
      <c r="C4" s="21" t="s">
        <v>317</v>
      </c>
      <c r="D4" s="15" t="s">
        <v>38</v>
      </c>
      <c r="E4" s="48" t="s">
        <v>30</v>
      </c>
      <c r="F4" s="15" t="s">
        <v>125</v>
      </c>
      <c r="G4" s="48" t="s">
        <v>25</v>
      </c>
      <c r="H4" s="14"/>
      <c r="I4" s="20"/>
      <c r="J4" s="4"/>
      <c r="K4" s="22" t="s">
        <v>31</v>
      </c>
      <c r="L4" s="20">
        <f t="shared" si="1"/>
        <v>0</v>
      </c>
      <c r="M4" s="23">
        <f t="shared" si="2"/>
        <v>0</v>
      </c>
      <c r="N4" s="18">
        <f t="array" ref="N4">IF(SUMPRODUCT(COUNTIF(E4,'DANH MỤC'!$B$2:$B$17))+SUMPRODUCT(COUNTIF(G4,'DANH MỤC'!$B$2:$B$17))+SUMPRODUCT(COUNTIF(I4,'DANH MỤC'!$B$2:$B$17))&gt;=1,1,0)</f>
        <v>1</v>
      </c>
      <c r="O4" s="10" t="s">
        <v>34</v>
      </c>
      <c r="P4" s="10">
        <f>COUNTIF($E$3:$E$17,"CHUYỂN ĐIỂM")+COUNTIF($G$3:$G$17,"CHUYỂN ĐIỂM")+COUNTIF($I$3:$I$17,"CHUYỂN ĐIỂM")+COUNTIF($E$19:$E$29,"CHUYỂN ĐIỂM")+COUNTIF($G$19:$G$29,"CHUYỂN ĐIỂM")+COUNTIF($I$19:$I$29,"CHUYỂN ĐIỂM")</f>
        <v>1</v>
      </c>
      <c r="Q4" s="105"/>
      <c r="R4" s="4"/>
      <c r="S4" s="4"/>
      <c r="T4" s="4"/>
      <c r="U4" s="4"/>
      <c r="V4" s="4"/>
      <c r="W4" s="4"/>
      <c r="X4" s="4"/>
      <c r="Y4" s="4"/>
      <c r="Z4" s="4"/>
    </row>
    <row r="5" ht="32.25" customHeight="1">
      <c r="A5" s="12">
        <v>3.0</v>
      </c>
      <c r="B5" s="13" t="s">
        <v>35</v>
      </c>
      <c r="C5" s="21" t="s">
        <v>316</v>
      </c>
      <c r="D5" s="15" t="s">
        <v>38</v>
      </c>
      <c r="E5" s="48" t="s">
        <v>30</v>
      </c>
      <c r="F5" s="15" t="s">
        <v>125</v>
      </c>
      <c r="G5" s="48" t="s">
        <v>25</v>
      </c>
      <c r="H5" s="14"/>
      <c r="I5" s="13"/>
      <c r="J5" s="4"/>
      <c r="K5" s="16" t="s">
        <v>39</v>
      </c>
      <c r="L5" s="13">
        <f t="shared" si="1"/>
        <v>0</v>
      </c>
      <c r="M5" s="17">
        <f t="shared" si="2"/>
        <v>0</v>
      </c>
      <c r="N5" s="18">
        <f t="array" ref="N5">IF(SUMPRODUCT(COUNTIF(E5,'DANH MỤC'!$B$2:$B$17))+SUMPRODUCT(COUNTIF(G5,'DANH MỤC'!$B$2:$B$17))+SUMPRODUCT(COUNTIF(I5,'DANH MỤC'!$B$2:$B$17))&gt;=1,1,0)</f>
        <v>1</v>
      </c>
      <c r="O5" s="10" t="s">
        <v>40</v>
      </c>
      <c r="P5" s="10">
        <f>COUNTIF($E$3:$E$17,"RỚT NHÀ MÁY")+COUNTIF($G$3:$G$17,"RỚT NHÀ MÁY")+COUNTIF($I$3:$I$17,"RỚT NHÀ MÁY")+COUNTIF($E$19:$E$29,"RỚT NHÀ MÁY")+COUNTIF($G$19:$G$29,"RỚT NHÀ MÁY")+COUNTIF($I$19:$I$29,"RỚT NHÀ MÁY")</f>
        <v>0</v>
      </c>
      <c r="Q5" s="105"/>
      <c r="R5" s="4"/>
      <c r="S5" s="4"/>
      <c r="T5" s="4"/>
      <c r="U5" s="4"/>
      <c r="V5" s="4"/>
      <c r="W5" s="4"/>
      <c r="X5" s="4"/>
      <c r="Y5" s="4"/>
      <c r="Z5" s="4"/>
    </row>
    <row r="6" ht="32.25" customHeight="1">
      <c r="A6" s="19">
        <v>4.0</v>
      </c>
      <c r="B6" s="20" t="s">
        <v>41</v>
      </c>
      <c r="C6" s="19"/>
      <c r="D6" s="14"/>
      <c r="E6" s="48" t="s">
        <v>43</v>
      </c>
      <c r="F6" s="14"/>
      <c r="G6" s="20"/>
      <c r="H6" s="14"/>
      <c r="I6" s="20"/>
      <c r="J6" s="4"/>
      <c r="K6" s="22" t="s">
        <v>42</v>
      </c>
      <c r="L6" s="20">
        <f t="shared" si="1"/>
        <v>0</v>
      </c>
      <c r="M6" s="23">
        <f t="shared" si="2"/>
        <v>0</v>
      </c>
      <c r="N6" s="18">
        <f t="array" ref="N6">IF(SUMPRODUCT(COUNTIF(E6,'DANH MỤC'!$B$2:$B$17))+SUMPRODUCT(COUNTIF(G6,'DANH MỤC'!$B$2:$B$17))+SUMPRODUCT(COUNTIF(I6,'DANH MỤC'!$B$2:$B$17))&gt;=1,1,0)</f>
        <v>0</v>
      </c>
      <c r="O6" s="10" t="s">
        <v>43</v>
      </c>
      <c r="P6" s="10">
        <f>COUNTIF($E$3:$E$17,"TÀI XẾ NGHỈ")+COUNTIF($G$3:$G$17,"TÀI XẾ NGHỈ")+COUNTIF($I$3:$I$17,"TÀI XẾ NGHỈ")+COUNTIF($E$19:$E$29,"TÀI XẾ NGHỈ")+COUNTIF($G$19:$G$29,"TÀI XẾ NGHỈ")+COUNTIF($I$19:$I$29,"TÀI XẾ NGHỈ")</f>
        <v>1</v>
      </c>
      <c r="Q6" s="105"/>
      <c r="R6" s="4"/>
      <c r="S6" s="4"/>
      <c r="T6" s="4"/>
      <c r="U6" s="4"/>
      <c r="V6" s="4"/>
      <c r="W6" s="4"/>
      <c r="X6" s="4"/>
      <c r="Y6" s="4"/>
      <c r="Z6" s="4"/>
    </row>
    <row r="7" ht="32.25" customHeight="1">
      <c r="A7" s="12">
        <v>5.0</v>
      </c>
      <c r="B7" s="13" t="s">
        <v>44</v>
      </c>
      <c r="C7" s="21" t="s">
        <v>317</v>
      </c>
      <c r="D7" s="15" t="s">
        <v>38</v>
      </c>
      <c r="E7" s="48" t="s">
        <v>30</v>
      </c>
      <c r="F7" s="15" t="s">
        <v>125</v>
      </c>
      <c r="G7" s="48" t="s">
        <v>25</v>
      </c>
      <c r="H7" s="14"/>
      <c r="I7" s="13"/>
      <c r="J7" s="4"/>
      <c r="K7" s="16" t="s">
        <v>23</v>
      </c>
      <c r="L7" s="13">
        <f t="shared" si="1"/>
        <v>1</v>
      </c>
      <c r="M7" s="17">
        <f t="shared" si="2"/>
        <v>0.03571428571</v>
      </c>
      <c r="N7" s="18">
        <f t="array" ref="N7">IF(SUMPRODUCT(COUNTIF(E7,'DANH MỤC'!$B$2:$B$17))+SUMPRODUCT(COUNTIF(G7,'DANH MỤC'!$B$2:$B$17))+SUMPRODUCT(COUNTIF(I7,'DANH MỤC'!$B$2:$B$17))&gt;=1,1,0)</f>
        <v>1</v>
      </c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 ht="32.25" customHeight="1">
      <c r="A8" s="19">
        <v>6.0</v>
      </c>
      <c r="B8" s="20" t="s">
        <v>48</v>
      </c>
      <c r="C8" s="21"/>
      <c r="D8" s="15"/>
      <c r="E8" s="48"/>
      <c r="F8" s="14"/>
      <c r="G8" s="20"/>
      <c r="H8" s="14"/>
      <c r="I8" s="20"/>
      <c r="J8" s="4"/>
      <c r="K8" s="22" t="s">
        <v>51</v>
      </c>
      <c r="L8" s="20">
        <f t="shared" si="1"/>
        <v>0</v>
      </c>
      <c r="M8" s="23">
        <f t="shared" si="2"/>
        <v>0</v>
      </c>
      <c r="N8" s="18">
        <f t="array" ref="N8">IF(SUMPRODUCT(COUNTIF(E8,'DANH MỤC'!$B$2:$B$17))+SUMPRODUCT(COUNTIF(G8,'DANH MỤC'!$B$2:$B$17))+SUMPRODUCT(COUNTIF(I8,'DANH MỤC'!$B$2:$B$17))&gt;=1,1,0)</f>
        <v>0</v>
      </c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 ht="32.25" customHeight="1">
      <c r="A9" s="12">
        <v>7.0</v>
      </c>
      <c r="B9" s="95" t="s">
        <v>68</v>
      </c>
      <c r="C9" s="24" t="s">
        <v>318</v>
      </c>
      <c r="D9" s="15" t="s">
        <v>38</v>
      </c>
      <c r="E9" s="48" t="s">
        <v>30</v>
      </c>
      <c r="F9" s="15" t="s">
        <v>33</v>
      </c>
      <c r="G9" s="34" t="s">
        <v>47</v>
      </c>
      <c r="H9" s="14"/>
      <c r="I9" s="13"/>
      <c r="J9" s="4"/>
      <c r="K9" s="16" t="s">
        <v>47</v>
      </c>
      <c r="L9" s="13">
        <f t="shared" si="1"/>
        <v>6</v>
      </c>
      <c r="M9" s="17">
        <f t="shared" si="2"/>
        <v>0.2142857143</v>
      </c>
      <c r="N9" s="18">
        <f t="array" ref="N9">IF(SUMPRODUCT(COUNTIF(E9,'DANH MỤC'!$B$2:$B$17))+SUMPRODUCT(COUNTIF(G9,'DANH MỤC'!$B$2:$B$17))+SUMPRODUCT(COUNTIF(I9,'DANH MỤC'!$B$2:$B$17))&gt;=1,1,0)</f>
        <v>1</v>
      </c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 ht="32.25" customHeight="1">
      <c r="A10" s="19">
        <v>8.0</v>
      </c>
      <c r="B10" s="20" t="s">
        <v>70</v>
      </c>
      <c r="C10" s="21"/>
      <c r="D10" s="15"/>
      <c r="E10" s="48" t="s">
        <v>34</v>
      </c>
      <c r="F10" s="14"/>
      <c r="G10" s="20"/>
      <c r="H10" s="14"/>
      <c r="I10" s="20"/>
      <c r="J10" s="4"/>
      <c r="K10" s="22" t="s">
        <v>58</v>
      </c>
      <c r="L10" s="20">
        <f t="shared" si="1"/>
        <v>0</v>
      </c>
      <c r="M10" s="23">
        <f t="shared" si="2"/>
        <v>0</v>
      </c>
      <c r="N10" s="18">
        <f t="array" ref="N10">IF(SUMPRODUCT(COUNTIF(E10,'DANH MỤC'!$B$2:$B$17))+SUMPRODUCT(COUNTIF(G10,'DANH MỤC'!$B$2:$B$17))+SUMPRODUCT(COUNTIF(I10,'DANH MỤC'!$B$2:$B$17))&gt;=1,1,0)</f>
        <v>0</v>
      </c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 ht="32.25" customHeight="1">
      <c r="A11" s="12">
        <v>9.0</v>
      </c>
      <c r="B11" s="95" t="s">
        <v>71</v>
      </c>
      <c r="C11" s="24" t="s">
        <v>176</v>
      </c>
      <c r="D11" s="15" t="s">
        <v>193</v>
      </c>
      <c r="E11" s="34" t="s">
        <v>47</v>
      </c>
      <c r="F11" s="14"/>
      <c r="G11" s="13"/>
      <c r="H11" s="14"/>
      <c r="I11" s="13"/>
      <c r="J11" s="4"/>
      <c r="K11" s="16" t="s">
        <v>59</v>
      </c>
      <c r="L11" s="13">
        <f t="shared" si="1"/>
        <v>0</v>
      </c>
      <c r="M11" s="17">
        <f t="shared" si="2"/>
        <v>0</v>
      </c>
      <c r="N11" s="18">
        <f t="array" ref="N11">IF(SUMPRODUCT(COUNTIF(E11,'DANH MỤC'!$B$2:$B$17))+SUMPRODUCT(COUNTIF(G11,'DANH MỤC'!$B$2:$B$17))+SUMPRODUCT(COUNTIF(I11,'DANH MỤC'!$B$2:$B$17))&gt;=1,1,0)</f>
        <v>1</v>
      </c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 ht="32.25" customHeight="1">
      <c r="A12" s="19">
        <v>10.0</v>
      </c>
      <c r="B12" s="95" t="s">
        <v>74</v>
      </c>
      <c r="C12" s="21" t="s">
        <v>221</v>
      </c>
      <c r="D12" s="15" t="s">
        <v>33</v>
      </c>
      <c r="E12" s="48" t="s">
        <v>25</v>
      </c>
      <c r="F12" s="14"/>
      <c r="G12" s="20"/>
      <c r="H12" s="14"/>
      <c r="I12" s="20"/>
      <c r="J12" s="4"/>
      <c r="K12" s="22" t="s">
        <v>60</v>
      </c>
      <c r="L12" s="20">
        <f t="shared" si="1"/>
        <v>0</v>
      </c>
      <c r="M12" s="23">
        <f t="shared" si="2"/>
        <v>0</v>
      </c>
      <c r="N12" s="18">
        <f t="array" ref="N12">IF(SUMPRODUCT(COUNTIF(E12,'DANH MỤC'!$B$2:$B$17))+SUMPRODUCT(COUNTIF(G12,'DANH MỤC'!$B$2:$B$17))+SUMPRODUCT(COUNTIF(I12,'DANH MỤC'!$B$2:$B$17))&gt;=1,1,0)</f>
        <v>1</v>
      </c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 ht="32.25" customHeight="1">
      <c r="A13" s="12">
        <v>11.0</v>
      </c>
      <c r="B13" s="95" t="s">
        <v>76</v>
      </c>
      <c r="C13" s="24" t="s">
        <v>319</v>
      </c>
      <c r="D13" s="15" t="s">
        <v>38</v>
      </c>
      <c r="E13" s="34" t="s">
        <v>25</v>
      </c>
      <c r="F13" s="14"/>
      <c r="G13" s="13"/>
      <c r="H13" s="14"/>
      <c r="I13" s="13"/>
      <c r="J13" s="4"/>
      <c r="K13" s="16" t="s">
        <v>61</v>
      </c>
      <c r="L13" s="13">
        <f t="shared" si="1"/>
        <v>0</v>
      </c>
      <c r="M13" s="17">
        <f t="shared" si="2"/>
        <v>0</v>
      </c>
      <c r="N13" s="18">
        <f t="array" ref="N13">IF(SUMPRODUCT(COUNTIF(E13,'DANH MỤC'!$B$2:$B$17))+SUMPRODUCT(COUNTIF(G13,'DANH MỤC'!$B$2:$B$17))+SUMPRODUCT(COUNTIF(I13,'DANH MỤC'!$B$2:$B$17))&gt;=1,1,0)</f>
        <v>1</v>
      </c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 ht="32.25" customHeight="1">
      <c r="A14" s="19">
        <v>12.0</v>
      </c>
      <c r="B14" s="95" t="s">
        <v>78</v>
      </c>
      <c r="C14" s="24" t="s">
        <v>318</v>
      </c>
      <c r="D14" s="15" t="s">
        <v>38</v>
      </c>
      <c r="E14" s="48" t="s">
        <v>30</v>
      </c>
      <c r="F14" s="15" t="s">
        <v>33</v>
      </c>
      <c r="G14" s="34" t="s">
        <v>47</v>
      </c>
      <c r="H14" s="14"/>
      <c r="I14" s="20"/>
      <c r="J14" s="4"/>
      <c r="K14" s="22" t="s">
        <v>62</v>
      </c>
      <c r="L14" s="20">
        <f t="shared" si="1"/>
        <v>0</v>
      </c>
      <c r="M14" s="23">
        <f t="shared" si="2"/>
        <v>0</v>
      </c>
      <c r="N14" s="18">
        <f t="array" ref="N14">IF(SUMPRODUCT(COUNTIF(E14,'DANH MỤC'!$B$2:$B$17))+SUMPRODUCT(COUNTIF(G14,'DANH MỤC'!$B$2:$B$17))+SUMPRODUCT(COUNTIF(I14,'DANH MỤC'!$B$2:$B$17))&gt;=1,1,0)</f>
        <v>1</v>
      </c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 ht="32.25" customHeight="1">
      <c r="A15" s="12">
        <v>13.0</v>
      </c>
      <c r="B15" s="95" t="s">
        <v>80</v>
      </c>
      <c r="C15" s="21" t="s">
        <v>316</v>
      </c>
      <c r="D15" s="15" t="s">
        <v>38</v>
      </c>
      <c r="E15" s="48" t="s">
        <v>30</v>
      </c>
      <c r="F15" s="15" t="s">
        <v>125</v>
      </c>
      <c r="G15" s="48" t="s">
        <v>25</v>
      </c>
      <c r="H15" s="14"/>
      <c r="I15" s="13"/>
      <c r="J15" s="4"/>
      <c r="K15" s="16" t="s">
        <v>63</v>
      </c>
      <c r="L15" s="13">
        <f t="shared" si="1"/>
        <v>0</v>
      </c>
      <c r="M15" s="17">
        <f t="shared" si="2"/>
        <v>0</v>
      </c>
      <c r="N15" s="18">
        <f t="array" ref="N15">IF(SUMPRODUCT(COUNTIF(E15,'DANH MỤC'!$B$2:$B$17))+SUMPRODUCT(COUNTIF(G15,'DANH MỤC'!$B$2:$B$17))+SUMPRODUCT(COUNTIF(I15,'DANH MỤC'!$B$2:$B$17))&gt;=1,1,0)</f>
        <v>1</v>
      </c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 ht="32.25" customHeight="1">
      <c r="A16" s="19">
        <v>14.0</v>
      </c>
      <c r="B16" s="95" t="s">
        <v>83</v>
      </c>
      <c r="C16" s="24" t="s">
        <v>176</v>
      </c>
      <c r="D16" s="15" t="s">
        <v>193</v>
      </c>
      <c r="E16" s="34" t="s">
        <v>23</v>
      </c>
      <c r="F16" s="14"/>
      <c r="G16" s="20"/>
      <c r="H16" s="14"/>
      <c r="I16" s="20"/>
      <c r="J16" s="4"/>
      <c r="K16" s="22" t="s">
        <v>30</v>
      </c>
      <c r="L16" s="20">
        <f t="shared" si="1"/>
        <v>7</v>
      </c>
      <c r="M16" s="23">
        <f t="shared" si="2"/>
        <v>0.25</v>
      </c>
      <c r="N16" s="18">
        <f t="array" ref="N16">IF(SUMPRODUCT(COUNTIF(E16,'DANH MỤC'!$B$2:$B$17))+SUMPRODUCT(COUNTIF(G16,'DANH MỤC'!$B$2:$B$17))+SUMPRODUCT(COUNTIF(I16,'DANH MỤC'!$B$2:$B$17))&gt;=1,1,0)</f>
        <v>1</v>
      </c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 ht="32.25" customHeight="1">
      <c r="A17" s="12">
        <v>15.0</v>
      </c>
      <c r="B17" s="95" t="s">
        <v>85</v>
      </c>
      <c r="C17" s="24" t="s">
        <v>320</v>
      </c>
      <c r="D17" s="15" t="s">
        <v>46</v>
      </c>
      <c r="E17" s="34" t="s">
        <v>25</v>
      </c>
      <c r="F17" s="14"/>
      <c r="G17" s="13"/>
      <c r="H17" s="14"/>
      <c r="I17" s="13"/>
      <c r="J17" s="4"/>
      <c r="K17" s="16" t="s">
        <v>64</v>
      </c>
      <c r="L17" s="13">
        <f t="shared" si="1"/>
        <v>0</v>
      </c>
      <c r="M17" s="17">
        <f t="shared" si="2"/>
        <v>0</v>
      </c>
      <c r="N17" s="18">
        <f t="array" ref="N17">IF(SUMPRODUCT(COUNTIF(E17,'DANH MỤC'!$B$2:$B$17))+SUMPRODUCT(COUNTIF(G17,'DANH MỤC'!$B$2:$B$17))+SUMPRODUCT(COUNTIF(I17,'DANH MỤC'!$B$2:$B$17))&gt;=1,1,0)</f>
        <v>1</v>
      </c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 ht="32.25" customHeight="1">
      <c r="A18" s="47" t="s">
        <v>321</v>
      </c>
      <c r="B18" s="2"/>
      <c r="C18" s="2"/>
      <c r="D18" s="2"/>
      <c r="E18" s="2"/>
      <c r="F18" s="2"/>
      <c r="G18" s="2"/>
      <c r="H18" s="2"/>
      <c r="I18" s="3"/>
      <c r="J18" s="4"/>
      <c r="K18" s="22" t="s">
        <v>24</v>
      </c>
      <c r="L18" s="20">
        <f t="shared" si="1"/>
        <v>0</v>
      </c>
      <c r="M18" s="23">
        <f t="shared" si="2"/>
        <v>0</v>
      </c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 ht="32.25" customHeight="1">
      <c r="A19" s="12">
        <v>1.0</v>
      </c>
      <c r="B19" s="95" t="s">
        <v>87</v>
      </c>
      <c r="C19" s="24" t="s">
        <v>319</v>
      </c>
      <c r="D19" s="15" t="s">
        <v>38</v>
      </c>
      <c r="E19" s="34" t="s">
        <v>25</v>
      </c>
      <c r="F19" s="14"/>
      <c r="G19" s="13"/>
      <c r="H19" s="14"/>
      <c r="I19" s="13"/>
      <c r="J19" s="4"/>
      <c r="K19" s="16" t="s">
        <v>89</v>
      </c>
      <c r="L19" s="13">
        <f t="shared" si="1"/>
        <v>0</v>
      </c>
      <c r="M19" s="17">
        <f t="shared" si="2"/>
        <v>0</v>
      </c>
      <c r="N19" s="18">
        <f t="array" ref="N19">IF(SUMPRODUCT(COUNTIF(E19,'DANH MỤC'!$B$2:$B$17))+SUMPRODUCT(COUNTIF(G19,'DANH MỤC'!$B$2:$B$17))+SUMPRODUCT(COUNTIF(I19,'DANH MỤC'!$B$2:$B$17))&gt;=1,1,0)</f>
        <v>1</v>
      </c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 ht="32.25" customHeight="1">
      <c r="A20" s="19">
        <v>2.0</v>
      </c>
      <c r="B20" s="95" t="s">
        <v>94</v>
      </c>
      <c r="C20" s="24" t="s">
        <v>323</v>
      </c>
      <c r="D20" s="15" t="s">
        <v>46</v>
      </c>
      <c r="E20" s="34" t="s">
        <v>25</v>
      </c>
      <c r="F20" s="14"/>
      <c r="G20" s="20"/>
      <c r="H20" s="14"/>
      <c r="I20" s="20"/>
      <c r="J20" s="4"/>
      <c r="K20" s="4"/>
      <c r="L20" s="4"/>
      <c r="M20" s="4"/>
      <c r="N20" s="18">
        <f t="array" ref="N20">IF(SUMPRODUCT(COUNTIF(E20,'DANH MỤC'!$B$2:$B$17))+SUMPRODUCT(COUNTIF(G20,'DANH MỤC'!$B$2:$B$17))+SUMPRODUCT(COUNTIF(I20,'DANH MỤC'!$B$2:$B$17))&gt;=1,1,0)</f>
        <v>1</v>
      </c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 ht="32.25" customHeight="1">
      <c r="A21" s="12">
        <v>3.0</v>
      </c>
      <c r="B21" s="95" t="s">
        <v>95</v>
      </c>
      <c r="C21" s="24" t="s">
        <v>323</v>
      </c>
      <c r="D21" s="15" t="s">
        <v>46</v>
      </c>
      <c r="E21" s="34" t="s">
        <v>25</v>
      </c>
      <c r="F21" s="14"/>
      <c r="G21" s="13"/>
      <c r="H21" s="14"/>
      <c r="I21" s="13"/>
      <c r="J21" s="4"/>
      <c r="K21" s="49" t="s">
        <v>96</v>
      </c>
      <c r="L21" s="2"/>
      <c r="M21" s="26"/>
      <c r="N21" s="18">
        <f t="array" ref="N21">IF(SUMPRODUCT(COUNTIF(E21,'DANH MỤC'!$B$2:$B$17))+SUMPRODUCT(COUNTIF(G21,'DANH MỤC'!$B$2:$B$17))+SUMPRODUCT(COUNTIF(I21,'DANH MỤC'!$B$2:$B$17))&gt;=1,1,0)</f>
        <v>1</v>
      </c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 ht="32.25" customHeight="1">
      <c r="A22" s="19">
        <v>4.0</v>
      </c>
      <c r="B22" s="95" t="s">
        <v>97</v>
      </c>
      <c r="C22" s="134" t="s">
        <v>313</v>
      </c>
      <c r="D22" s="133" t="s">
        <v>125</v>
      </c>
      <c r="E22" s="138" t="s">
        <v>25</v>
      </c>
      <c r="F22" s="14"/>
      <c r="G22" s="20"/>
      <c r="H22" s="14"/>
      <c r="I22" s="20"/>
      <c r="J22" s="4"/>
      <c r="K22" s="50">
        <f>SUM(L3:L19)</f>
        <v>28</v>
      </c>
      <c r="L22" s="51"/>
      <c r="M22" s="52"/>
      <c r="N22" s="18">
        <f t="array" ref="N22">IF(SUMPRODUCT(COUNTIF(E22,'DANH MỤC'!$B$2:$B$17))+SUMPRODUCT(COUNTIF(G22,'DANH MỤC'!$B$2:$B$17))+SUMPRODUCT(COUNTIF(I22,'DANH MỤC'!$B$2:$B$17))&gt;=1,1,0)</f>
        <v>1</v>
      </c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 ht="32.25" customHeight="1">
      <c r="A23" s="12">
        <v>5.0</v>
      </c>
      <c r="B23" s="95" t="s">
        <v>98</v>
      </c>
      <c r="C23" s="24" t="s">
        <v>324</v>
      </c>
      <c r="D23" s="15" t="s">
        <v>46</v>
      </c>
      <c r="E23" s="34" t="s">
        <v>26</v>
      </c>
      <c r="F23" s="14"/>
      <c r="G23" s="13"/>
      <c r="H23" s="14"/>
      <c r="I23" s="13"/>
      <c r="J23" s="4"/>
      <c r="K23" s="53"/>
      <c r="L23" s="54"/>
      <c r="M23" s="55"/>
      <c r="N23" s="18">
        <f t="array" ref="N23">IF(SUMPRODUCT(COUNTIF(E23,'DANH MỤC'!$B$2:$B$17))+SUMPRODUCT(COUNTIF(G23,'DANH MỤC'!$B$2:$B$17))+SUMPRODUCT(COUNTIF(I23,'DANH MỤC'!$B$2:$B$17))&gt;=1,1,0)</f>
        <v>0</v>
      </c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 ht="32.25" customHeight="1">
      <c r="A24" s="19">
        <v>6.0</v>
      </c>
      <c r="B24" s="95" t="s">
        <v>101</v>
      </c>
      <c r="C24" s="21" t="s">
        <v>109</v>
      </c>
      <c r="D24" s="15" t="s">
        <v>38</v>
      </c>
      <c r="E24" s="34" t="s">
        <v>25</v>
      </c>
      <c r="F24" s="14"/>
      <c r="G24" s="20"/>
      <c r="H24" s="14"/>
      <c r="I24" s="20"/>
      <c r="J24" s="4"/>
      <c r="K24" s="9" t="s">
        <v>102</v>
      </c>
      <c r="L24" s="9" t="s">
        <v>103</v>
      </c>
      <c r="M24" s="56" t="s">
        <v>17</v>
      </c>
      <c r="N24" s="18">
        <f t="array" ref="N24">IF(SUMPRODUCT(COUNTIF(E24,'DANH MỤC'!$B$2:$B$17))+SUMPRODUCT(COUNTIF(G24,'DANH MỤC'!$B$2:$B$17))+SUMPRODUCT(COUNTIF(I24,'DANH MỤC'!$B$2:$B$17))&gt;=1,1,0)</f>
        <v>1</v>
      </c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 ht="32.25" customHeight="1">
      <c r="A25" s="12">
        <v>7.0</v>
      </c>
      <c r="B25" s="95" t="s">
        <v>105</v>
      </c>
      <c r="C25" s="24" t="s">
        <v>319</v>
      </c>
      <c r="D25" s="15" t="s">
        <v>38</v>
      </c>
      <c r="E25" s="34" t="s">
        <v>25</v>
      </c>
      <c r="F25" s="14"/>
      <c r="G25" s="13"/>
      <c r="H25" s="14"/>
      <c r="I25" s="13"/>
      <c r="J25" s="4"/>
      <c r="K25" s="57" t="s">
        <v>26</v>
      </c>
      <c r="L25" s="13">
        <f t="shared" ref="L25:L28" si="3">COUNTIF($E$3:$E$17,K25)+COUNTIF($G$3:$G$17,K25)+COUNTIF($I$3:$I$17,K25)+COUNTIF($E$19:$E$29,K25)+COUNTIF($G$19:$G$29,K25)+COUNTIF($I$19:$I$29,K25)</f>
        <v>1</v>
      </c>
      <c r="M25" s="58">
        <f t="shared" ref="M25:M29" si="4">IF(SUM($L$25:$L$29)=0,0,L25/SUM($L$25:$L$29))</f>
        <v>0.03225806452</v>
      </c>
      <c r="N25" s="18">
        <f t="array" ref="N25">IF(SUMPRODUCT(COUNTIF(E25,'DANH MỤC'!$B$2:$B$17))+SUMPRODUCT(COUNTIF(G25,'DANH MỤC'!$B$2:$B$17))+SUMPRODUCT(COUNTIF(I25,'DANH MỤC'!$B$2:$B$17))&gt;=1,1,0)</f>
        <v>1</v>
      </c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 ht="32.25" customHeight="1">
      <c r="A26" s="19">
        <v>8.0</v>
      </c>
      <c r="B26" s="20" t="s">
        <v>106</v>
      </c>
      <c r="C26" s="24" t="s">
        <v>312</v>
      </c>
      <c r="D26" s="15" t="s">
        <v>33</v>
      </c>
      <c r="E26" s="34" t="s">
        <v>47</v>
      </c>
      <c r="F26" s="14"/>
      <c r="G26" s="20"/>
      <c r="H26" s="14"/>
      <c r="I26" s="20"/>
      <c r="J26" s="4"/>
      <c r="K26" s="59" t="s">
        <v>34</v>
      </c>
      <c r="L26" s="13">
        <f t="shared" si="3"/>
        <v>1</v>
      </c>
      <c r="M26" s="58">
        <f t="shared" si="4"/>
        <v>0.03225806452</v>
      </c>
      <c r="N26" s="18">
        <f t="array" ref="N26">IF(SUMPRODUCT(COUNTIF(E26,'DANH MỤC'!$B$2:$B$17))+SUMPRODUCT(COUNTIF(G26,'DANH MỤC'!$B$2:$B$17))+SUMPRODUCT(COUNTIF(I26,'DANH MỤC'!$B$2:$B$17))&gt;=1,1,0)</f>
        <v>1</v>
      </c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 ht="32.25" customHeight="1">
      <c r="A27" s="12">
        <v>9.0</v>
      </c>
      <c r="B27" s="13" t="s">
        <v>107</v>
      </c>
      <c r="C27" s="24" t="s">
        <v>312</v>
      </c>
      <c r="D27" s="15" t="s">
        <v>33</v>
      </c>
      <c r="E27" s="34" t="s">
        <v>47</v>
      </c>
      <c r="F27" s="14"/>
      <c r="G27" s="13"/>
      <c r="H27" s="14"/>
      <c r="I27" s="13"/>
      <c r="J27" s="4"/>
      <c r="K27" s="60" t="s">
        <v>40</v>
      </c>
      <c r="L27" s="13">
        <f t="shared" si="3"/>
        <v>0</v>
      </c>
      <c r="M27" s="58">
        <f t="shared" si="4"/>
        <v>0</v>
      </c>
      <c r="N27" s="18">
        <f t="array" ref="N27">IF(SUMPRODUCT(COUNTIF(E27,'DANH MỤC'!$B$2:$B$17))+SUMPRODUCT(COUNTIF(G27,'DANH MỤC'!$B$2:$B$17))+SUMPRODUCT(COUNTIF(I27,'DANH MỤC'!$B$2:$B$17))&gt;=1,1,0)</f>
        <v>1</v>
      </c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 ht="32.25" customHeight="1">
      <c r="A28" s="19">
        <v>10.0</v>
      </c>
      <c r="B28" s="20" t="s">
        <v>108</v>
      </c>
      <c r="C28" s="24" t="s">
        <v>312</v>
      </c>
      <c r="D28" s="15" t="s">
        <v>33</v>
      </c>
      <c r="E28" s="34" t="s">
        <v>47</v>
      </c>
      <c r="F28" s="14"/>
      <c r="G28" s="20"/>
      <c r="H28" s="14"/>
      <c r="I28" s="20"/>
      <c r="J28" s="4"/>
      <c r="K28" s="61" t="s">
        <v>43</v>
      </c>
      <c r="L28" s="13">
        <f t="shared" si="3"/>
        <v>1</v>
      </c>
      <c r="M28" s="58">
        <f t="shared" si="4"/>
        <v>0.03225806452</v>
      </c>
      <c r="N28" s="18">
        <f t="array" ref="N28">IF(SUMPRODUCT(COUNTIF(E28,'DANH MỤC'!$B$2:$B$17))+SUMPRODUCT(COUNTIF(G28,'DANH MỤC'!$B$2:$B$17))+SUMPRODUCT(COUNTIF(I28,'DANH MỤC'!$B$2:$B$17))&gt;=1,1,0)</f>
        <v>1</v>
      </c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 ht="32.25" customHeight="1">
      <c r="A29" s="12"/>
      <c r="B29" s="13"/>
      <c r="C29" s="12"/>
      <c r="D29" s="10"/>
      <c r="E29" s="13"/>
      <c r="F29" s="10"/>
      <c r="G29" s="13"/>
      <c r="H29" s="10"/>
      <c r="I29" s="13"/>
      <c r="J29" s="4"/>
      <c r="K29" s="62" t="s">
        <v>18</v>
      </c>
      <c r="L29" s="63">
        <f>P2</f>
        <v>28</v>
      </c>
      <c r="M29" s="64">
        <f t="shared" si="4"/>
        <v>0.9032258065</v>
      </c>
      <c r="N29" s="18">
        <f t="array" ref="N29">IF(SUMPRODUCT(COUNTIF(E29,'DANH MỤC'!$B$2:$B$17))+SUMPRODUCT(COUNTIF(G29,'DANH MỤC'!$B$2:$B$17))+SUMPRODUCT(COUNTIF(I29,'DANH MỤC'!$B$2:$B$17))&gt;=1,1,0)</f>
        <v>0</v>
      </c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 ht="32.25" customHeight="1">
      <c r="A30" s="4"/>
      <c r="B30" s="4"/>
      <c r="C30" s="4"/>
      <c r="D30" s="4"/>
      <c r="E30" s="4"/>
      <c r="F30" s="4"/>
      <c r="G30" s="4"/>
      <c r="H30" s="4"/>
      <c r="I30" s="4"/>
      <c r="J30" s="4"/>
      <c r="K30" s="65" t="s">
        <v>110</v>
      </c>
      <c r="L30" s="66">
        <f>MAX(0,COUNTA($B$3:$B$29)-SUM($L$25:$L$29))</f>
        <v>0</v>
      </c>
      <c r="M30" s="67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 ht="32.25" customHeight="1">
      <c r="A31" s="68" t="s">
        <v>111</v>
      </c>
      <c r="B31" s="2"/>
      <c r="C31" s="2"/>
      <c r="D31" s="2"/>
      <c r="E31" s="2"/>
      <c r="F31" s="2"/>
      <c r="G31" s="2"/>
      <c r="H31" s="2"/>
      <c r="I31" s="3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 ht="32.25" customHeight="1">
      <c r="A32" s="9" t="s">
        <v>6</v>
      </c>
      <c r="B32" s="9" t="s">
        <v>7</v>
      </c>
      <c r="C32" s="9" t="s">
        <v>8</v>
      </c>
      <c r="D32" s="9" t="s">
        <v>112</v>
      </c>
      <c r="E32" s="9" t="s">
        <v>15</v>
      </c>
      <c r="F32" s="9" t="s">
        <v>113</v>
      </c>
      <c r="G32" s="69" t="s">
        <v>114</v>
      </c>
      <c r="H32" s="2"/>
      <c r="I32" s="26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 ht="32.25" customHeight="1">
      <c r="A33" s="12">
        <v>1.0</v>
      </c>
      <c r="B33" s="34" t="s">
        <v>85</v>
      </c>
      <c r="C33" s="24" t="s">
        <v>327</v>
      </c>
      <c r="D33" s="82" t="s">
        <v>38</v>
      </c>
      <c r="E33" s="34" t="s">
        <v>25</v>
      </c>
      <c r="F33" s="34">
        <v>2.0</v>
      </c>
      <c r="G33" s="70"/>
      <c r="H33" s="70"/>
      <c r="I33" s="70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 ht="32.25" customHeight="1">
      <c r="A34" s="71">
        <v>2.0</v>
      </c>
      <c r="B34" s="74" t="s">
        <v>71</v>
      </c>
      <c r="C34" s="99" t="s">
        <v>327</v>
      </c>
      <c r="D34" s="100" t="s">
        <v>38</v>
      </c>
      <c r="E34" s="74" t="s">
        <v>25</v>
      </c>
      <c r="F34" s="74">
        <v>1.0</v>
      </c>
      <c r="G34" s="75"/>
      <c r="H34" s="75"/>
      <c r="I34" s="75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 ht="32.25" customHeight="1">
      <c r="A35" s="12">
        <v>3.0</v>
      </c>
      <c r="B35" s="34" t="s">
        <v>83</v>
      </c>
      <c r="C35" s="24" t="s">
        <v>327</v>
      </c>
      <c r="D35" s="82" t="s">
        <v>38</v>
      </c>
      <c r="E35" s="34" t="s">
        <v>25</v>
      </c>
      <c r="F35" s="34">
        <v>1.0</v>
      </c>
      <c r="G35" s="70"/>
      <c r="H35" s="70"/>
      <c r="I35" s="70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 ht="32.25" customHeight="1">
      <c r="A36" s="71">
        <v>4.0</v>
      </c>
      <c r="B36" s="74" t="s">
        <v>76</v>
      </c>
      <c r="C36" s="99" t="s">
        <v>327</v>
      </c>
      <c r="D36" s="100" t="s">
        <v>38</v>
      </c>
      <c r="E36" s="74" t="s">
        <v>25</v>
      </c>
      <c r="F36" s="74">
        <v>1.0</v>
      </c>
      <c r="G36" s="75"/>
      <c r="H36" s="75"/>
      <c r="I36" s="75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 ht="32.25" customHeight="1">
      <c r="A37" s="12">
        <v>5.0</v>
      </c>
      <c r="B37" s="34" t="s">
        <v>74</v>
      </c>
      <c r="C37" s="24" t="s">
        <v>327</v>
      </c>
      <c r="D37" s="82" t="s">
        <v>38</v>
      </c>
      <c r="E37" s="34" t="s">
        <v>25</v>
      </c>
      <c r="F37" s="34">
        <v>1.0</v>
      </c>
      <c r="G37" s="70"/>
      <c r="H37" s="70"/>
      <c r="I37" s="70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 ht="32.25" customHeight="1">
      <c r="A38" s="71">
        <v>6.0</v>
      </c>
      <c r="B38" s="72"/>
      <c r="C38" s="71"/>
      <c r="D38" s="73"/>
      <c r="E38" s="72"/>
      <c r="F38" s="72"/>
      <c r="G38" s="75"/>
      <c r="H38" s="75"/>
      <c r="I38" s="75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 ht="32.25" customHeight="1">
      <c r="A39" s="12">
        <v>7.0</v>
      </c>
      <c r="B39" s="13"/>
      <c r="C39" s="12"/>
      <c r="D39" s="10"/>
      <c r="E39" s="13"/>
      <c r="F39" s="13"/>
      <c r="G39" s="70"/>
      <c r="H39" s="70"/>
      <c r="I39" s="70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 ht="32.25" customHeight="1">
      <c r="A40" s="71">
        <v>8.0</v>
      </c>
      <c r="B40" s="72"/>
      <c r="C40" s="71"/>
      <c r="D40" s="73"/>
      <c r="E40" s="72"/>
      <c r="F40" s="72"/>
      <c r="G40" s="75"/>
      <c r="H40" s="75"/>
      <c r="I40" s="75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 ht="32.25" customHeight="1">
      <c r="A41" s="76" t="s">
        <v>116</v>
      </c>
      <c r="B41" s="2"/>
      <c r="C41" s="2"/>
      <c r="D41" s="2"/>
      <c r="E41" s="3"/>
      <c r="F41" s="77">
        <f>SUM(F33:F40)</f>
        <v>6</v>
      </c>
      <c r="G41" s="78"/>
      <c r="H41" s="78"/>
      <c r="I41" s="78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 ht="32.25" customHeight="1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 ht="32.25" customHeight="1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 ht="32.25" customHeight="1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 ht="32.25" customHeight="1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 ht="32.25" customHeight="1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 ht="32.25" customHeight="1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 ht="32.25" customHeight="1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 ht="32.25" customHeight="1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 ht="32.25" customHeight="1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 ht="32.25" customHeight="1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 ht="32.25" customHeight="1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 ht="32.25" customHeight="1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 ht="32.25" customHeight="1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 ht="32.25" customHeight="1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 ht="32.25" customHeight="1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 ht="32.25" customHeight="1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 ht="32.25" customHeight="1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 ht="32.25" customHeight="1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 ht="32.25" customHeight="1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 ht="32.25" customHeight="1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 ht="32.25" customHeight="1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 ht="32.25" customHeight="1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 ht="32.25" customHeight="1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 ht="32.25" customHeight="1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 ht="32.25" customHeight="1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 ht="32.25" customHeight="1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 ht="32.25" customHeight="1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 ht="32.25" customHeight="1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 ht="32.25" customHeight="1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 ht="32.25" customHeight="1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 ht="32.25" customHeight="1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 ht="32.25" customHeight="1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 ht="32.25" customHeight="1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 ht="32.25" customHeight="1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 ht="32.25" customHeight="1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 ht="32.25" customHeight="1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 ht="32.25" customHeight="1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 ht="32.25" customHeight="1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 ht="32.25" customHeight="1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 ht="32.25" customHeight="1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 ht="32.25" customHeight="1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 ht="32.25" customHeight="1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 ht="32.25" customHeight="1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 ht="32.25" customHeight="1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 ht="32.25" customHeight="1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 ht="32.25" customHeight="1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 ht="32.25" customHeight="1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 ht="32.25" customHeight="1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 ht="32.25" customHeight="1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 ht="32.25" customHeight="1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 ht="32.25" customHeight="1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 ht="32.25" customHeight="1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 ht="32.25" customHeight="1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 ht="32.25" customHeight="1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 ht="32.25" customHeight="1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 ht="32.25" customHeight="1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 ht="32.25" customHeight="1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 ht="32.25" customHeight="1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 ht="32.25" customHeight="1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 ht="32.25" customHeight="1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 ht="32.25" customHeight="1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 ht="32.25" customHeight="1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 ht="32.25" customHeight="1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 ht="32.25" customHeight="1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 ht="32.25" customHeight="1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 ht="32.25" customHeight="1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 ht="32.25" customHeight="1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 ht="32.25" customHeight="1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 ht="32.25" customHeight="1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 ht="32.25" customHeight="1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 ht="32.25" customHeight="1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 ht="32.25" customHeight="1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 ht="32.25" customHeight="1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 ht="32.25" customHeight="1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 ht="32.25" customHeight="1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 ht="32.25" customHeight="1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 ht="32.25" customHeight="1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 ht="32.25" customHeight="1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 ht="32.25" customHeight="1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 ht="32.25" customHeight="1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 ht="32.25" customHeight="1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 ht="32.25" customHeight="1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 ht="32.25" customHeight="1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 ht="32.25" customHeight="1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 ht="32.25" customHeight="1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 ht="32.25" customHeight="1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 ht="32.25" customHeight="1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 ht="32.25" customHeight="1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 ht="32.25" customHeight="1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 ht="32.25" customHeight="1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 ht="32.25" customHeight="1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 ht="32.25" customHeight="1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 ht="32.25" customHeight="1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 ht="32.25" customHeight="1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 ht="32.25" customHeight="1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 ht="32.25" customHeight="1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 ht="32.25" customHeight="1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 ht="32.25" customHeight="1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 ht="32.25" customHeight="1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 ht="32.25" customHeight="1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 ht="32.25" customHeight="1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 ht="32.25" customHeight="1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 ht="32.25" customHeight="1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 ht="32.25" customHeight="1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 ht="32.25" customHeight="1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 ht="32.25" customHeight="1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 ht="32.25" customHeight="1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 ht="32.25" customHeight="1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 ht="32.25" customHeight="1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 ht="32.25" customHeight="1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 ht="32.25" customHeight="1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 ht="32.25" customHeight="1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 ht="32.25" customHeight="1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 ht="32.25" customHeight="1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 ht="32.25" customHeight="1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 ht="32.25" customHeight="1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 ht="32.25" customHeight="1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 ht="32.25" customHeight="1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 ht="32.25" customHeight="1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 ht="32.25" customHeight="1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 ht="32.25" customHeight="1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 ht="32.25" customHeight="1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 ht="32.25" customHeight="1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 ht="32.25" customHeight="1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 ht="32.25" customHeight="1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 ht="32.25" customHeight="1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 ht="32.25" customHeight="1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 ht="32.25" customHeight="1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 ht="32.25" customHeight="1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 ht="32.25" customHeight="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 ht="32.25" customHeight="1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 ht="32.25" customHeight="1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 ht="32.25" customHeight="1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 ht="32.25" customHeight="1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 ht="32.25" customHeight="1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 ht="32.25" customHeight="1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 ht="32.25" customHeight="1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 ht="32.25" customHeight="1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 ht="32.25" customHeight="1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 ht="32.25" customHeight="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 ht="32.25" customHeight="1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 ht="32.25" customHeight="1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 ht="32.25" customHeight="1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 ht="32.25" customHeight="1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 ht="32.25" customHeight="1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 ht="32.25" customHeight="1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 ht="32.25" customHeight="1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 ht="32.25" customHeight="1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 ht="32.25" customHeight="1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 ht="32.25" customHeight="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 ht="32.25" customHeight="1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 ht="32.25" customHeight="1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 ht="32.25" customHeight="1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 ht="32.25" customHeight="1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 ht="32.25" customHeight="1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 ht="32.25" customHeight="1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 ht="32.25" customHeight="1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 ht="32.25" customHeight="1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 ht="32.25" customHeight="1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 ht="32.25" customHeight="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 ht="32.25" customHeight="1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 ht="32.25" customHeight="1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 ht="32.25" customHeight="1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 ht="32.25" customHeight="1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 ht="32.25" customHeight="1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 ht="32.25" customHeight="1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 ht="32.25" customHeight="1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 ht="32.25" customHeight="1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 ht="32.25" customHeight="1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 ht="32.25" customHeight="1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 ht="32.25" customHeight="1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 ht="32.25" customHeight="1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 ht="32.25" customHeight="1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 ht="32.25" customHeight="1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 ht="32.25" customHeight="1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 ht="32.25" customHeight="1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 ht="32.25" customHeight="1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 ht="32.25" customHeight="1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 ht="32.25" customHeight="1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 ht="32.25" customHeight="1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 ht="32.25" customHeight="1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 ht="32.25" customHeight="1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 ht="32.25" customHeight="1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 ht="32.25" customHeight="1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 ht="32.25" customHeight="1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 ht="32.25" customHeight="1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 ht="32.25" customHeight="1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 ht="32.25" customHeight="1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 ht="32.25" customHeight="1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 ht="32.25" customHeight="1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 ht="32.25" customHeight="1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 ht="32.25" customHeight="1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 ht="32.25" customHeight="1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 ht="32.25" customHeight="1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 ht="32.25" customHeight="1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 ht="32.25" customHeight="1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 ht="32.25" customHeight="1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 ht="32.25" customHeight="1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 ht="32.25" customHeight="1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 ht="32.25" customHeight="1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 ht="32.25" customHeight="1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 ht="32.25" customHeight="1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 ht="32.25" customHeight="1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 ht="32.25" customHeight="1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 ht="32.25" customHeight="1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r="247" ht="32.25" customHeight="1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r="248" ht="32.25" customHeight="1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</row>
    <row r="249" ht="32.25" customHeight="1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 ht="32.25" customHeight="1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</row>
    <row r="251" ht="32.25" customHeight="1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</row>
    <row r="252" ht="32.25" customHeight="1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 ht="32.25" customHeight="1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</row>
    <row r="254" ht="32.25" customHeight="1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</row>
    <row r="255" ht="32.25" customHeight="1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</row>
    <row r="256" ht="32.25" customHeight="1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</row>
    <row r="257" ht="32.25" customHeight="1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</row>
    <row r="258" ht="32.25" customHeight="1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</row>
    <row r="259" ht="32.25" customHeight="1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</row>
    <row r="260" ht="32.25" customHeight="1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</row>
    <row r="261" ht="32.25" customHeight="1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</row>
    <row r="262" ht="32.25" customHeight="1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</row>
    <row r="263" ht="32.25" customHeight="1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</row>
    <row r="264" ht="32.25" customHeight="1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</row>
    <row r="265" ht="32.25" customHeight="1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</row>
    <row r="266" ht="32.25" customHeight="1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</row>
    <row r="267" ht="32.25" customHeight="1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</row>
    <row r="268" ht="32.25" customHeight="1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</row>
    <row r="269" ht="32.25" customHeight="1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</row>
    <row r="270" ht="32.25" customHeight="1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</row>
    <row r="271" ht="32.25" customHeight="1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</row>
    <row r="272" ht="32.25" customHeight="1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</row>
    <row r="273" ht="32.25" customHeight="1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</row>
    <row r="274" ht="32.25" customHeight="1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</row>
    <row r="275" ht="32.25" customHeight="1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</row>
    <row r="276" ht="32.25" customHeight="1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</row>
    <row r="277" ht="32.25" customHeight="1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</row>
    <row r="278" ht="32.25" customHeight="1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</row>
    <row r="279" ht="32.25" customHeight="1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</row>
    <row r="280" ht="32.25" customHeight="1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</row>
    <row r="281" ht="32.25" customHeight="1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</row>
    <row r="282" ht="32.25" customHeight="1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</row>
    <row r="283" ht="32.25" customHeight="1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</row>
    <row r="284" ht="32.25" customHeight="1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</row>
    <row r="285" ht="32.25" customHeight="1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</row>
    <row r="286" ht="32.25" customHeight="1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</row>
    <row r="287" ht="32.25" customHeight="1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</row>
    <row r="288" ht="32.25" customHeight="1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</row>
    <row r="289" ht="32.25" customHeight="1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</row>
    <row r="290" ht="32.25" customHeight="1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</row>
    <row r="291" ht="32.25" customHeight="1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</row>
    <row r="292" ht="32.25" customHeight="1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</row>
    <row r="293" ht="32.25" customHeight="1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</row>
    <row r="294" ht="32.25" customHeight="1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</row>
    <row r="295" ht="32.25" customHeight="1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</row>
    <row r="296" ht="32.25" customHeight="1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</row>
    <row r="297" ht="32.25" customHeight="1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</row>
    <row r="298" ht="32.25" customHeight="1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</row>
    <row r="299" ht="32.25" customHeight="1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</row>
    <row r="300" ht="32.25" customHeight="1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</row>
    <row r="301" ht="32.25" customHeight="1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</row>
    <row r="302" ht="32.25" customHeight="1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</row>
    <row r="303" ht="32.25" customHeight="1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</row>
    <row r="304" ht="32.25" customHeight="1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</row>
    <row r="305" ht="32.25" customHeight="1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</row>
    <row r="306" ht="32.25" customHeight="1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</row>
    <row r="307" ht="32.25" customHeight="1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</row>
    <row r="308" ht="32.25" customHeight="1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</row>
    <row r="309" ht="32.25" customHeight="1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</row>
    <row r="310" ht="32.25" customHeight="1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</row>
    <row r="311" ht="32.25" customHeight="1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</row>
    <row r="312" ht="32.25" customHeight="1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</row>
    <row r="313" ht="32.25" customHeight="1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</row>
    <row r="314" ht="32.25" customHeight="1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</row>
    <row r="315" ht="32.25" customHeight="1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</row>
    <row r="316" ht="32.25" customHeight="1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</row>
    <row r="317" ht="32.25" customHeight="1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</row>
    <row r="318" ht="32.25" customHeight="1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</row>
    <row r="319" ht="32.25" customHeight="1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</row>
    <row r="320" ht="32.25" customHeight="1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</row>
    <row r="321" ht="32.25" customHeight="1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</row>
    <row r="322" ht="32.25" customHeight="1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</row>
    <row r="323" ht="32.25" customHeight="1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</row>
    <row r="324" ht="32.25" customHeight="1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</row>
    <row r="325" ht="32.25" customHeight="1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</row>
    <row r="326" ht="32.25" customHeight="1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</row>
    <row r="327" ht="32.25" customHeight="1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</row>
    <row r="328" ht="32.25" customHeight="1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</row>
    <row r="329" ht="32.25" customHeight="1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</row>
    <row r="330" ht="32.25" customHeight="1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</row>
    <row r="331" ht="32.25" customHeight="1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</row>
    <row r="332" ht="32.25" customHeight="1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</row>
    <row r="333" ht="32.25" customHeight="1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</row>
    <row r="334" ht="32.25" customHeight="1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</row>
    <row r="335" ht="32.25" customHeight="1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</row>
    <row r="336" ht="32.25" customHeight="1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</row>
    <row r="337" ht="32.25" customHeight="1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</row>
    <row r="338" ht="32.25" customHeight="1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</row>
    <row r="339" ht="32.25" customHeight="1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</row>
    <row r="340" ht="32.25" customHeight="1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</row>
    <row r="341" ht="32.25" customHeight="1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</row>
    <row r="342" ht="32.25" customHeight="1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</row>
    <row r="343" ht="32.25" customHeight="1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</row>
    <row r="344" ht="32.25" customHeight="1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</row>
    <row r="345" ht="32.25" customHeight="1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</row>
    <row r="346" ht="32.25" customHeight="1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</row>
    <row r="347" ht="32.25" customHeight="1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</row>
    <row r="348" ht="32.25" customHeight="1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</row>
    <row r="349" ht="32.25" customHeight="1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</row>
    <row r="350" ht="32.25" customHeight="1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</row>
    <row r="351" ht="32.25" customHeight="1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</row>
    <row r="352" ht="32.25" customHeight="1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</row>
    <row r="353" ht="32.25" customHeight="1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</row>
    <row r="354" ht="32.25" customHeight="1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</row>
    <row r="355" ht="32.25" customHeight="1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</row>
    <row r="356" ht="32.25" customHeight="1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</row>
    <row r="357" ht="32.25" customHeight="1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</row>
    <row r="358" ht="32.25" customHeight="1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</row>
    <row r="359" ht="32.25" customHeight="1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</row>
    <row r="360" ht="32.25" customHeight="1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</row>
    <row r="361" ht="32.25" customHeight="1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</row>
    <row r="362" ht="32.25" customHeight="1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</row>
    <row r="363" ht="32.25" customHeight="1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</row>
    <row r="364" ht="32.25" customHeight="1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</row>
    <row r="365" ht="32.25" customHeight="1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</row>
    <row r="366" ht="32.25" customHeight="1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</row>
    <row r="367" ht="32.25" customHeight="1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</row>
    <row r="368" ht="32.25" customHeight="1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</row>
    <row r="369" ht="32.25" customHeight="1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</row>
    <row r="370" ht="32.25" customHeight="1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</row>
    <row r="371" ht="32.25" customHeight="1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</row>
    <row r="372" ht="32.25" customHeight="1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</row>
    <row r="373" ht="32.25" customHeight="1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</row>
    <row r="374" ht="32.25" customHeight="1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</row>
    <row r="375" ht="32.25" customHeight="1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</row>
    <row r="376" ht="32.25" customHeight="1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</row>
    <row r="377" ht="32.25" customHeight="1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</row>
    <row r="378" ht="32.25" customHeight="1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</row>
    <row r="379" ht="32.25" customHeight="1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</row>
    <row r="380" ht="32.25" customHeight="1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</row>
    <row r="381" ht="32.25" customHeight="1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</row>
    <row r="382" ht="32.25" customHeight="1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</row>
    <row r="383" ht="32.25" customHeight="1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</row>
    <row r="384" ht="32.25" customHeight="1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</row>
    <row r="385" ht="32.25" customHeight="1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</row>
    <row r="386" ht="32.25" customHeight="1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</row>
    <row r="387" ht="32.25" customHeight="1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</row>
    <row r="388" ht="32.25" customHeight="1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</row>
    <row r="389" ht="32.25" customHeight="1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</row>
    <row r="390" ht="32.25" customHeight="1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</row>
    <row r="391" ht="32.25" customHeight="1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</row>
    <row r="392" ht="32.25" customHeight="1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</row>
    <row r="393" ht="32.25" customHeight="1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</row>
    <row r="394" ht="32.25" customHeight="1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</row>
    <row r="395" ht="32.25" customHeight="1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</row>
    <row r="396" ht="32.25" customHeight="1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</row>
    <row r="397" ht="32.25" customHeight="1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</row>
    <row r="398" ht="32.25" customHeight="1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</row>
    <row r="399" ht="32.25" customHeight="1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</row>
    <row r="400" ht="32.25" customHeight="1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</row>
    <row r="401" ht="32.25" customHeight="1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</row>
    <row r="402" ht="32.25" customHeight="1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</row>
    <row r="403" ht="32.25" customHeight="1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</row>
    <row r="404" ht="32.25" customHeight="1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</row>
    <row r="405" ht="32.25" customHeight="1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</row>
    <row r="406" ht="32.25" customHeight="1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</row>
    <row r="407" ht="32.25" customHeight="1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</row>
    <row r="408" ht="32.25" customHeight="1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</row>
    <row r="409" ht="32.25" customHeight="1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</row>
    <row r="410" ht="32.25" customHeight="1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</row>
    <row r="411" ht="32.25" customHeight="1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</row>
    <row r="412" ht="32.25" customHeight="1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</row>
    <row r="413" ht="32.25" customHeight="1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</row>
    <row r="414" ht="32.25" customHeight="1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</row>
    <row r="415" ht="32.25" customHeight="1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</row>
    <row r="416" ht="32.25" customHeight="1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</row>
    <row r="417" ht="32.25" customHeight="1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</row>
    <row r="418" ht="32.25" customHeight="1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</row>
    <row r="419" ht="32.25" customHeight="1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</row>
    <row r="420" ht="32.25" customHeight="1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</row>
    <row r="421" ht="32.25" customHeight="1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</row>
    <row r="422" ht="32.25" customHeight="1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</row>
    <row r="423" ht="32.25" customHeight="1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</row>
    <row r="424" ht="32.25" customHeight="1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</row>
    <row r="425" ht="32.25" customHeight="1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</row>
    <row r="426" ht="32.25" customHeight="1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</row>
    <row r="427" ht="32.25" customHeight="1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</row>
    <row r="428" ht="32.25" customHeight="1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</row>
    <row r="429" ht="32.25" customHeight="1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</row>
    <row r="430" ht="32.25" customHeight="1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</row>
    <row r="431" ht="32.25" customHeight="1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</row>
    <row r="432" ht="32.25" customHeight="1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</row>
    <row r="433" ht="32.25" customHeight="1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</row>
    <row r="434" ht="32.25" customHeight="1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</row>
    <row r="435" ht="32.25" customHeight="1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</row>
    <row r="436" ht="32.25" customHeight="1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</row>
    <row r="437" ht="32.25" customHeight="1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</row>
    <row r="438" ht="32.25" customHeight="1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</row>
    <row r="439" ht="32.25" customHeight="1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</row>
    <row r="440" ht="32.25" customHeight="1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</row>
    <row r="441" ht="32.25" customHeight="1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</row>
    <row r="442" ht="32.25" customHeight="1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</row>
    <row r="443" ht="32.25" customHeight="1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</row>
    <row r="444" ht="32.25" customHeight="1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</row>
    <row r="445" ht="32.25" customHeight="1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</row>
    <row r="446" ht="32.25" customHeight="1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</row>
    <row r="447" ht="32.25" customHeight="1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</row>
    <row r="448" ht="32.25" customHeight="1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</row>
    <row r="449" ht="32.25" customHeight="1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</row>
    <row r="450" ht="32.25" customHeight="1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</row>
    <row r="451" ht="32.25" customHeight="1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</row>
    <row r="452" ht="32.25" customHeight="1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</row>
    <row r="453" ht="32.25" customHeight="1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</row>
    <row r="454" ht="32.25" customHeight="1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</row>
    <row r="455" ht="32.25" customHeight="1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</row>
    <row r="456" ht="32.25" customHeight="1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</row>
    <row r="457" ht="32.25" customHeight="1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</row>
    <row r="458" ht="32.25" customHeight="1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</row>
    <row r="459" ht="32.25" customHeight="1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</row>
    <row r="460" ht="32.25" customHeight="1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</row>
    <row r="461" ht="32.25" customHeight="1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</row>
    <row r="462" ht="32.25" customHeight="1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</row>
    <row r="463" ht="32.25" customHeight="1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</row>
    <row r="464" ht="32.25" customHeight="1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</row>
    <row r="465" ht="32.25" customHeight="1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</row>
    <row r="466" ht="32.25" customHeight="1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</row>
    <row r="467" ht="32.25" customHeight="1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</row>
    <row r="468" ht="32.25" customHeight="1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</row>
    <row r="469" ht="32.25" customHeight="1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</row>
    <row r="470" ht="32.25" customHeight="1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</row>
    <row r="471" ht="32.25" customHeight="1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</row>
    <row r="472" ht="32.25" customHeight="1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</row>
    <row r="473" ht="32.25" customHeight="1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</row>
    <row r="474" ht="32.25" customHeight="1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</row>
    <row r="475" ht="32.25" customHeight="1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</row>
    <row r="476" ht="32.25" customHeight="1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</row>
    <row r="477" ht="32.25" customHeight="1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</row>
    <row r="478" ht="32.25" customHeight="1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</row>
    <row r="479" ht="32.25" customHeight="1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</row>
    <row r="480" ht="32.25" customHeight="1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</row>
    <row r="481" ht="32.25" customHeight="1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</row>
    <row r="482" ht="32.25" customHeight="1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</row>
    <row r="483" ht="32.25" customHeight="1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</row>
    <row r="484" ht="32.25" customHeight="1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</row>
    <row r="485" ht="32.25" customHeight="1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</row>
    <row r="486" ht="32.25" customHeight="1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</row>
    <row r="487" ht="32.25" customHeight="1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</row>
    <row r="488" ht="32.25" customHeight="1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</row>
    <row r="489" ht="32.25" customHeight="1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</row>
    <row r="490" ht="32.25" customHeight="1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</row>
    <row r="491" ht="32.25" customHeight="1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</row>
    <row r="492" ht="32.25" customHeight="1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</row>
    <row r="493" ht="32.25" customHeight="1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</row>
    <row r="494" ht="32.25" customHeight="1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</row>
    <row r="495" ht="32.25" customHeight="1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</row>
    <row r="496" ht="32.25" customHeight="1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</row>
    <row r="497" ht="32.25" customHeight="1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</row>
    <row r="498" ht="32.25" customHeight="1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</row>
    <row r="499" ht="32.25" customHeight="1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</row>
    <row r="500" ht="32.25" customHeight="1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</row>
    <row r="501" ht="32.25" customHeight="1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</row>
    <row r="502" ht="32.25" customHeight="1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</row>
    <row r="503" ht="32.25" customHeight="1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</row>
    <row r="504" ht="32.25" customHeight="1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</row>
    <row r="505" ht="32.25" customHeight="1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</row>
    <row r="506" ht="32.25" customHeight="1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</row>
    <row r="507" ht="32.25" customHeight="1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</row>
    <row r="508" ht="32.25" customHeight="1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</row>
    <row r="509" ht="32.25" customHeight="1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</row>
    <row r="510" ht="32.25" customHeight="1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</row>
    <row r="511" ht="32.25" customHeight="1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</row>
    <row r="512" ht="32.25" customHeight="1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</row>
    <row r="513" ht="32.25" customHeight="1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</row>
    <row r="514" ht="32.25" customHeight="1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</row>
    <row r="515" ht="32.25" customHeight="1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</row>
    <row r="516" ht="32.25" customHeight="1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</row>
    <row r="517" ht="32.25" customHeight="1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</row>
    <row r="518" ht="32.25" customHeight="1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</row>
    <row r="519" ht="32.25" customHeight="1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</row>
    <row r="520" ht="32.25" customHeight="1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</row>
    <row r="521" ht="32.25" customHeight="1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</row>
    <row r="522" ht="32.25" customHeight="1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</row>
    <row r="523" ht="32.25" customHeight="1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</row>
    <row r="524" ht="32.25" customHeight="1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</row>
    <row r="525" ht="32.25" customHeight="1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</row>
    <row r="526" ht="32.25" customHeight="1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</row>
    <row r="527" ht="32.25" customHeight="1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</row>
    <row r="528" ht="32.25" customHeight="1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</row>
    <row r="529" ht="32.25" customHeight="1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</row>
    <row r="530" ht="32.25" customHeight="1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</row>
    <row r="531" ht="32.25" customHeight="1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</row>
    <row r="532" ht="32.25" customHeight="1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</row>
    <row r="533" ht="32.25" customHeight="1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</row>
    <row r="534" ht="32.25" customHeight="1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</row>
    <row r="535" ht="32.25" customHeight="1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</row>
    <row r="536" ht="32.25" customHeight="1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</row>
    <row r="537" ht="32.25" customHeight="1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</row>
    <row r="538" ht="32.25" customHeight="1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</row>
    <row r="539" ht="32.25" customHeight="1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</row>
    <row r="540" ht="32.25" customHeight="1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</row>
    <row r="541" ht="32.25" customHeight="1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</row>
    <row r="542" ht="32.25" customHeight="1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</row>
    <row r="543" ht="32.25" customHeight="1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</row>
    <row r="544" ht="32.25" customHeight="1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</row>
    <row r="545" ht="32.25" customHeight="1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</row>
    <row r="546" ht="32.25" customHeight="1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</row>
    <row r="547" ht="32.25" customHeight="1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</row>
    <row r="548" ht="32.25" customHeight="1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</row>
    <row r="549" ht="32.25" customHeight="1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</row>
    <row r="550" ht="32.25" customHeight="1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</row>
    <row r="551" ht="32.25" customHeight="1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</row>
    <row r="552" ht="32.25" customHeight="1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</row>
    <row r="553" ht="32.25" customHeight="1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</row>
    <row r="554" ht="32.25" customHeight="1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</row>
    <row r="555" ht="32.25" customHeight="1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</row>
    <row r="556" ht="32.25" customHeight="1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</row>
    <row r="557" ht="32.25" customHeight="1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</row>
    <row r="558" ht="32.25" customHeight="1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</row>
    <row r="559" ht="32.25" customHeight="1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</row>
    <row r="560" ht="32.25" customHeight="1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</row>
    <row r="561" ht="32.25" customHeight="1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</row>
    <row r="562" ht="32.25" customHeight="1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</row>
    <row r="563" ht="32.25" customHeight="1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</row>
    <row r="564" ht="32.25" customHeight="1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</row>
    <row r="565" ht="32.25" customHeight="1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</row>
    <row r="566" ht="32.25" customHeight="1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</row>
    <row r="567" ht="32.25" customHeight="1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</row>
    <row r="568" ht="32.25" customHeight="1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</row>
    <row r="569" ht="32.25" customHeight="1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</row>
    <row r="570" ht="32.25" customHeight="1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</row>
    <row r="571" ht="32.25" customHeight="1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</row>
    <row r="572" ht="32.25" customHeight="1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</row>
    <row r="573" ht="32.25" customHeight="1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</row>
    <row r="574" ht="32.25" customHeight="1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</row>
    <row r="575" ht="32.25" customHeight="1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</row>
    <row r="576" ht="32.25" customHeight="1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</row>
    <row r="577" ht="32.25" customHeight="1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</row>
    <row r="578" ht="32.25" customHeight="1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</row>
    <row r="579" ht="32.25" customHeight="1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</row>
    <row r="580" ht="32.25" customHeight="1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</row>
    <row r="581" ht="32.25" customHeight="1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</row>
    <row r="582" ht="32.25" customHeight="1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</row>
    <row r="583" ht="32.25" customHeight="1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</row>
    <row r="584" ht="32.25" customHeight="1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</row>
    <row r="585" ht="32.25" customHeight="1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</row>
    <row r="586" ht="32.25" customHeight="1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</row>
    <row r="587" ht="32.25" customHeight="1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</row>
    <row r="588" ht="32.25" customHeight="1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</row>
    <row r="589" ht="32.25" customHeight="1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</row>
    <row r="590" ht="32.25" customHeight="1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</row>
    <row r="591" ht="32.25" customHeight="1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</row>
    <row r="592" ht="32.25" customHeight="1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</row>
    <row r="593" ht="32.25" customHeight="1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</row>
    <row r="594" ht="32.25" customHeight="1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</row>
    <row r="595" ht="32.25" customHeight="1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</row>
    <row r="596" ht="32.25" customHeight="1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</row>
    <row r="597" ht="32.25" customHeight="1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</row>
    <row r="598" ht="32.25" customHeight="1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</row>
    <row r="599" ht="32.25" customHeight="1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</row>
    <row r="600" ht="32.25" customHeight="1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</row>
    <row r="601" ht="32.25" customHeight="1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</row>
    <row r="602" ht="32.25" customHeight="1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</row>
    <row r="603" ht="32.25" customHeight="1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</row>
    <row r="604" ht="32.25" customHeight="1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</row>
    <row r="605" ht="32.25" customHeight="1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</row>
    <row r="606" ht="32.25" customHeight="1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</row>
    <row r="607" ht="32.25" customHeight="1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</row>
    <row r="608" ht="32.25" customHeight="1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</row>
    <row r="609" ht="32.25" customHeight="1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</row>
    <row r="610" ht="32.25" customHeight="1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</row>
    <row r="611" ht="32.25" customHeight="1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</row>
    <row r="612" ht="32.25" customHeight="1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</row>
    <row r="613" ht="32.25" customHeight="1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</row>
    <row r="614" ht="32.25" customHeight="1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</row>
    <row r="615" ht="32.25" customHeight="1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</row>
    <row r="616" ht="32.25" customHeight="1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</row>
    <row r="617" ht="32.25" customHeight="1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</row>
    <row r="618" ht="32.25" customHeight="1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</row>
    <row r="619" ht="32.25" customHeight="1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</row>
    <row r="620" ht="32.25" customHeight="1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</row>
    <row r="621" ht="32.25" customHeight="1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</row>
    <row r="622" ht="32.25" customHeight="1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</row>
    <row r="623" ht="32.25" customHeight="1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</row>
    <row r="624" ht="32.25" customHeight="1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</row>
    <row r="625" ht="32.25" customHeight="1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</row>
    <row r="626" ht="32.25" customHeight="1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</row>
    <row r="627" ht="32.25" customHeight="1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</row>
    <row r="628" ht="32.25" customHeight="1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</row>
    <row r="629" ht="32.25" customHeight="1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</row>
    <row r="630" ht="32.25" customHeight="1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</row>
    <row r="631" ht="32.25" customHeight="1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</row>
    <row r="632" ht="32.25" customHeight="1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</row>
    <row r="633" ht="32.25" customHeight="1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</row>
    <row r="634" ht="32.25" customHeight="1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</row>
    <row r="635" ht="32.25" customHeight="1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</row>
    <row r="636" ht="32.25" customHeight="1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</row>
    <row r="637" ht="32.25" customHeight="1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</row>
    <row r="638" ht="32.25" customHeight="1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</row>
    <row r="639" ht="32.25" customHeight="1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</row>
    <row r="640" ht="32.25" customHeight="1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</row>
    <row r="641" ht="32.25" customHeight="1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</row>
    <row r="642" ht="32.25" customHeight="1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</row>
    <row r="643" ht="32.25" customHeight="1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</row>
    <row r="644" ht="32.25" customHeight="1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</row>
    <row r="645" ht="32.25" customHeight="1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</row>
    <row r="646" ht="32.25" customHeight="1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</row>
    <row r="647" ht="32.25" customHeight="1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</row>
    <row r="648" ht="32.25" customHeight="1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</row>
    <row r="649" ht="32.25" customHeight="1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</row>
    <row r="650" ht="32.25" customHeight="1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</row>
    <row r="651" ht="32.25" customHeight="1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</row>
    <row r="652" ht="32.25" customHeight="1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</row>
    <row r="653" ht="32.25" customHeight="1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</row>
    <row r="654" ht="32.25" customHeight="1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</row>
    <row r="655" ht="32.25" customHeight="1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</row>
    <row r="656" ht="32.25" customHeight="1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</row>
    <row r="657" ht="32.25" customHeight="1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</row>
    <row r="658" ht="32.25" customHeight="1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</row>
    <row r="659" ht="32.25" customHeight="1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</row>
    <row r="660" ht="32.25" customHeight="1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</row>
    <row r="661" ht="32.25" customHeight="1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</row>
    <row r="662" ht="32.25" customHeight="1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</row>
    <row r="663" ht="32.25" customHeight="1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</row>
    <row r="664" ht="32.25" customHeight="1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</row>
    <row r="665" ht="32.25" customHeight="1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</row>
    <row r="666" ht="32.25" customHeight="1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</row>
    <row r="667" ht="32.25" customHeight="1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</row>
    <row r="668" ht="32.25" customHeight="1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</row>
    <row r="669" ht="32.25" customHeight="1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</row>
    <row r="670" ht="32.25" customHeight="1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</row>
    <row r="671" ht="32.25" customHeight="1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</row>
    <row r="672" ht="32.25" customHeight="1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</row>
    <row r="673" ht="32.25" customHeight="1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</row>
    <row r="674" ht="32.25" customHeight="1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</row>
    <row r="675" ht="32.25" customHeight="1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</row>
    <row r="676" ht="32.25" customHeight="1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</row>
    <row r="677" ht="32.25" customHeight="1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</row>
    <row r="678" ht="32.25" customHeight="1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</row>
    <row r="679" ht="32.25" customHeight="1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</row>
    <row r="680" ht="32.25" customHeight="1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</row>
    <row r="681" ht="32.25" customHeight="1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</row>
    <row r="682" ht="32.25" customHeight="1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</row>
    <row r="683" ht="32.25" customHeight="1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</row>
    <row r="684" ht="32.25" customHeight="1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</row>
    <row r="685" ht="32.25" customHeight="1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</row>
    <row r="686" ht="32.25" customHeight="1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</row>
    <row r="687" ht="32.25" customHeight="1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</row>
    <row r="688" ht="32.25" customHeight="1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</row>
    <row r="689" ht="32.25" customHeight="1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</row>
    <row r="690" ht="32.25" customHeight="1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</row>
    <row r="691" ht="32.25" customHeight="1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</row>
    <row r="692" ht="32.25" customHeight="1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</row>
    <row r="693" ht="32.25" customHeight="1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</row>
    <row r="694" ht="32.25" customHeight="1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</row>
    <row r="695" ht="32.25" customHeight="1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</row>
    <row r="696" ht="32.25" customHeight="1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</row>
    <row r="697" ht="32.25" customHeight="1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</row>
    <row r="698" ht="32.25" customHeight="1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</row>
    <row r="699" ht="32.25" customHeight="1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</row>
    <row r="700" ht="32.25" customHeight="1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</row>
    <row r="701" ht="32.25" customHeight="1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</row>
    <row r="702" ht="32.25" customHeight="1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</row>
    <row r="703" ht="32.25" customHeight="1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</row>
    <row r="704" ht="32.25" customHeight="1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</row>
    <row r="705" ht="32.25" customHeight="1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</row>
    <row r="706" ht="32.25" customHeight="1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</row>
    <row r="707" ht="32.25" customHeight="1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</row>
    <row r="708" ht="32.25" customHeight="1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</row>
    <row r="709" ht="32.25" customHeight="1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</row>
    <row r="710" ht="32.25" customHeight="1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</row>
    <row r="711" ht="32.25" customHeight="1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</row>
    <row r="712" ht="32.25" customHeight="1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</row>
    <row r="713" ht="32.25" customHeight="1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</row>
    <row r="714" ht="32.25" customHeight="1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</row>
    <row r="715" ht="32.25" customHeight="1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</row>
    <row r="716" ht="32.25" customHeight="1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</row>
    <row r="717" ht="32.25" customHeight="1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</row>
    <row r="718" ht="32.25" customHeight="1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</row>
    <row r="719" ht="32.25" customHeight="1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</row>
    <row r="720" ht="32.25" customHeight="1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</row>
    <row r="721" ht="32.25" customHeight="1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</row>
    <row r="722" ht="32.25" customHeight="1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</row>
    <row r="723" ht="32.25" customHeight="1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</row>
    <row r="724" ht="32.25" customHeight="1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</row>
    <row r="725" ht="32.25" customHeight="1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</row>
    <row r="726" ht="32.25" customHeight="1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</row>
    <row r="727" ht="32.25" customHeight="1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</row>
    <row r="728" ht="32.25" customHeight="1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</row>
    <row r="729" ht="32.25" customHeight="1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</row>
    <row r="730" ht="32.25" customHeight="1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</row>
    <row r="731" ht="32.25" customHeight="1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</row>
    <row r="732" ht="32.25" customHeight="1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</row>
    <row r="733" ht="32.25" customHeight="1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</row>
    <row r="734" ht="32.25" customHeight="1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</row>
    <row r="735" ht="32.25" customHeight="1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</row>
    <row r="736" ht="32.25" customHeight="1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</row>
    <row r="737" ht="32.25" customHeight="1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</row>
    <row r="738" ht="32.25" customHeight="1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</row>
    <row r="739" ht="32.25" customHeight="1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</row>
    <row r="740" ht="32.25" customHeight="1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</row>
    <row r="741" ht="32.25" customHeight="1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</row>
    <row r="742" ht="32.25" customHeight="1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</row>
    <row r="743" ht="32.25" customHeight="1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</row>
    <row r="744" ht="32.25" customHeight="1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</row>
    <row r="745" ht="32.25" customHeight="1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</row>
    <row r="746" ht="32.25" customHeight="1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</row>
    <row r="747" ht="32.25" customHeight="1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</row>
    <row r="748" ht="32.25" customHeight="1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</row>
    <row r="749" ht="32.25" customHeight="1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</row>
    <row r="750" ht="32.25" customHeight="1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</row>
    <row r="751" ht="32.25" customHeight="1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</row>
    <row r="752" ht="32.25" customHeight="1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</row>
    <row r="753" ht="32.25" customHeight="1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</row>
    <row r="754" ht="32.25" customHeight="1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</row>
    <row r="755" ht="32.25" customHeight="1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</row>
    <row r="756" ht="32.25" customHeight="1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</row>
    <row r="757" ht="32.25" customHeight="1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</row>
    <row r="758" ht="32.25" customHeight="1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</row>
    <row r="759" ht="32.25" customHeight="1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</row>
    <row r="760" ht="32.25" customHeight="1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</row>
    <row r="761" ht="32.25" customHeight="1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</row>
    <row r="762" ht="32.25" customHeight="1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</row>
    <row r="763" ht="32.25" customHeight="1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</row>
    <row r="764" ht="32.25" customHeight="1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</row>
    <row r="765" ht="32.25" customHeight="1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</row>
    <row r="766" ht="32.25" customHeight="1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</row>
    <row r="767" ht="32.25" customHeight="1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</row>
    <row r="768" ht="32.25" customHeight="1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</row>
    <row r="769" ht="32.25" customHeight="1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</row>
    <row r="770" ht="32.25" customHeight="1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</row>
    <row r="771" ht="32.25" customHeight="1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</row>
    <row r="772" ht="32.25" customHeight="1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</row>
    <row r="773" ht="32.25" customHeight="1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</row>
    <row r="774" ht="32.25" customHeight="1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</row>
    <row r="775" ht="32.25" customHeight="1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</row>
    <row r="776" ht="32.25" customHeight="1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</row>
    <row r="777" ht="32.25" customHeight="1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</row>
    <row r="778" ht="32.25" customHeight="1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</row>
    <row r="779" ht="32.25" customHeight="1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</row>
    <row r="780" ht="32.25" customHeight="1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</row>
    <row r="781" ht="32.25" customHeight="1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</row>
    <row r="782" ht="32.25" customHeight="1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</row>
    <row r="783" ht="32.25" customHeight="1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</row>
    <row r="784" ht="32.25" customHeight="1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</row>
    <row r="785" ht="32.25" customHeight="1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</row>
    <row r="786" ht="32.25" customHeight="1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</row>
    <row r="787" ht="32.25" customHeight="1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</row>
    <row r="788" ht="32.25" customHeight="1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</row>
    <row r="789" ht="32.25" customHeight="1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</row>
    <row r="790" ht="32.25" customHeight="1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</row>
    <row r="791" ht="32.25" customHeight="1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</row>
    <row r="792" ht="32.25" customHeight="1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</row>
    <row r="793" ht="32.25" customHeight="1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</row>
    <row r="794" ht="32.25" customHeight="1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</row>
    <row r="795" ht="32.25" customHeight="1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</row>
    <row r="796" ht="32.25" customHeight="1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</row>
    <row r="797" ht="32.25" customHeight="1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</row>
    <row r="798" ht="32.25" customHeight="1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</row>
    <row r="799" ht="32.25" customHeight="1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</row>
    <row r="800" ht="32.25" customHeight="1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</row>
    <row r="801" ht="32.25" customHeight="1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</row>
    <row r="802" ht="32.25" customHeight="1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</row>
    <row r="803" ht="32.25" customHeight="1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</row>
    <row r="804" ht="32.25" customHeight="1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</row>
    <row r="805" ht="32.25" customHeight="1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</row>
    <row r="806" ht="32.25" customHeight="1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</row>
    <row r="807" ht="32.25" customHeight="1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</row>
    <row r="808" ht="32.25" customHeight="1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</row>
    <row r="809" ht="32.25" customHeight="1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</row>
    <row r="810" ht="32.25" customHeight="1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</row>
    <row r="811" ht="32.25" customHeight="1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</row>
    <row r="812" ht="32.25" customHeight="1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</row>
    <row r="813" ht="32.25" customHeight="1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</row>
    <row r="814" ht="32.25" customHeight="1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</row>
    <row r="815" ht="32.25" customHeight="1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</row>
    <row r="816" ht="32.25" customHeight="1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</row>
    <row r="817" ht="32.25" customHeight="1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</row>
    <row r="818" ht="32.25" customHeight="1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</row>
    <row r="819" ht="32.25" customHeight="1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</row>
    <row r="820" ht="32.25" customHeight="1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</row>
    <row r="821" ht="32.25" customHeight="1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</row>
    <row r="822" ht="32.25" customHeight="1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</row>
    <row r="823" ht="32.25" customHeight="1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</row>
    <row r="824" ht="32.25" customHeight="1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</row>
    <row r="825" ht="32.25" customHeight="1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</row>
    <row r="826" ht="32.25" customHeight="1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</row>
    <row r="827" ht="32.25" customHeight="1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</row>
    <row r="828" ht="32.25" customHeight="1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</row>
    <row r="829" ht="32.25" customHeight="1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</row>
    <row r="830" ht="32.25" customHeight="1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</row>
    <row r="831" ht="32.25" customHeight="1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</row>
    <row r="832" ht="32.25" customHeight="1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</row>
    <row r="833" ht="32.25" customHeight="1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</row>
    <row r="834" ht="32.25" customHeight="1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</row>
    <row r="835" ht="32.25" customHeight="1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</row>
    <row r="836" ht="32.25" customHeight="1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</row>
    <row r="837" ht="32.25" customHeight="1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</row>
    <row r="838" ht="32.25" customHeight="1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</row>
    <row r="839" ht="32.25" customHeight="1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</row>
    <row r="840" ht="32.25" customHeight="1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</row>
    <row r="841" ht="32.25" customHeight="1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</row>
    <row r="842" ht="32.25" customHeight="1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</row>
    <row r="843" ht="32.25" customHeight="1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</row>
    <row r="844" ht="32.25" customHeight="1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</row>
    <row r="845" ht="32.25" customHeight="1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</row>
    <row r="846" ht="32.25" customHeight="1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</row>
    <row r="847" ht="32.25" customHeight="1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</row>
    <row r="848" ht="32.25" customHeight="1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</row>
    <row r="849" ht="32.25" customHeight="1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</row>
    <row r="850" ht="32.25" customHeight="1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</row>
    <row r="851" ht="32.25" customHeight="1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</row>
    <row r="852" ht="32.25" customHeight="1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</row>
    <row r="853" ht="32.25" customHeight="1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</row>
    <row r="854" ht="32.25" customHeight="1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</row>
    <row r="855" ht="32.25" customHeight="1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</row>
    <row r="856" ht="32.25" customHeight="1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</row>
    <row r="857" ht="32.25" customHeight="1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</row>
    <row r="858" ht="32.25" customHeight="1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</row>
    <row r="859" ht="32.25" customHeight="1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</row>
    <row r="860" ht="32.25" customHeight="1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</row>
    <row r="861" ht="32.25" customHeight="1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</row>
    <row r="862" ht="32.25" customHeight="1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</row>
    <row r="863" ht="32.25" customHeight="1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</row>
    <row r="864" ht="32.25" customHeight="1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</row>
    <row r="865" ht="32.25" customHeight="1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</row>
    <row r="866" ht="32.25" customHeight="1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</row>
    <row r="867" ht="32.25" customHeight="1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</row>
    <row r="868" ht="32.25" customHeight="1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</row>
    <row r="869" ht="32.25" customHeight="1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</row>
    <row r="870" ht="32.25" customHeight="1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</row>
    <row r="871" ht="32.25" customHeight="1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</row>
    <row r="872" ht="32.25" customHeight="1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</row>
    <row r="873" ht="32.25" customHeight="1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</row>
    <row r="874" ht="32.25" customHeight="1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</row>
    <row r="875" ht="32.25" customHeight="1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</row>
    <row r="876" ht="32.25" customHeight="1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</row>
    <row r="877" ht="32.25" customHeight="1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</row>
    <row r="878" ht="32.25" customHeight="1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</row>
    <row r="879" ht="32.25" customHeight="1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</row>
    <row r="880" ht="32.25" customHeight="1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</row>
    <row r="881" ht="32.25" customHeight="1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</row>
    <row r="882" ht="32.25" customHeight="1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</row>
    <row r="883" ht="32.25" customHeight="1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</row>
    <row r="884" ht="32.25" customHeight="1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</row>
    <row r="885" ht="32.25" customHeight="1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</row>
    <row r="886" ht="32.25" customHeight="1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</row>
    <row r="887" ht="32.25" customHeight="1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</row>
    <row r="888" ht="32.25" customHeight="1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</row>
    <row r="889" ht="32.25" customHeight="1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</row>
    <row r="890" ht="32.25" customHeight="1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</row>
    <row r="891" ht="32.25" customHeight="1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</row>
    <row r="892" ht="32.25" customHeight="1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</row>
    <row r="893" ht="32.25" customHeight="1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</row>
    <row r="894" ht="32.25" customHeight="1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</row>
    <row r="895" ht="32.25" customHeight="1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</row>
    <row r="896" ht="32.25" customHeight="1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</row>
    <row r="897" ht="32.25" customHeight="1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</row>
    <row r="898" ht="32.25" customHeight="1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</row>
    <row r="899" ht="32.25" customHeight="1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</row>
    <row r="900" ht="32.25" customHeight="1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</row>
    <row r="901" ht="32.25" customHeight="1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</row>
    <row r="902" ht="32.25" customHeight="1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</row>
    <row r="903" ht="32.25" customHeight="1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</row>
    <row r="904" ht="32.25" customHeight="1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</row>
    <row r="905" ht="32.25" customHeight="1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</row>
    <row r="906" ht="32.25" customHeight="1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</row>
    <row r="907" ht="32.25" customHeight="1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</row>
    <row r="908" ht="32.25" customHeight="1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</row>
    <row r="909" ht="32.25" customHeight="1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</row>
    <row r="910" ht="32.25" customHeight="1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</row>
    <row r="911" ht="32.25" customHeight="1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</row>
    <row r="912" ht="32.25" customHeight="1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</row>
    <row r="913" ht="32.25" customHeight="1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</row>
    <row r="914" ht="32.25" customHeight="1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</row>
    <row r="915" ht="32.25" customHeight="1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</row>
    <row r="916" ht="32.25" customHeight="1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</row>
    <row r="917" ht="32.25" customHeight="1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</row>
    <row r="918" ht="32.25" customHeight="1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</row>
    <row r="919" ht="32.25" customHeight="1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</row>
    <row r="920" ht="32.25" customHeight="1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</row>
    <row r="921" ht="32.25" customHeight="1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</row>
    <row r="922" ht="32.25" customHeight="1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</row>
    <row r="923" ht="32.25" customHeight="1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</row>
    <row r="924" ht="32.25" customHeight="1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</row>
    <row r="925" ht="32.25" customHeight="1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</row>
    <row r="926" ht="32.25" customHeight="1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</row>
    <row r="927" ht="32.25" customHeight="1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</row>
    <row r="928" ht="32.25" customHeight="1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</row>
    <row r="929" ht="32.25" customHeight="1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</row>
    <row r="930" ht="32.25" customHeight="1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</row>
    <row r="931" ht="32.25" customHeight="1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</row>
    <row r="932" ht="32.25" customHeight="1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</row>
    <row r="933" ht="32.25" customHeight="1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</row>
    <row r="934" ht="32.25" customHeight="1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</row>
    <row r="935" ht="32.25" customHeight="1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</row>
    <row r="936" ht="32.25" customHeight="1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</row>
    <row r="937" ht="32.25" customHeight="1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</row>
    <row r="938" ht="32.25" customHeight="1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</row>
    <row r="939" ht="32.25" customHeight="1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</row>
    <row r="940" ht="32.25" customHeight="1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</row>
    <row r="941" ht="32.25" customHeight="1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</row>
    <row r="942" ht="32.25" customHeight="1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</row>
    <row r="943" ht="32.25" customHeight="1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</row>
    <row r="944" ht="32.25" customHeight="1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</row>
    <row r="945" ht="32.25" customHeight="1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</row>
    <row r="946" ht="32.25" customHeight="1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</row>
    <row r="947" ht="32.25" customHeight="1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</row>
    <row r="948" ht="32.25" customHeight="1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</row>
    <row r="949" ht="32.25" customHeight="1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</row>
    <row r="950" ht="32.25" customHeight="1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</row>
    <row r="951" ht="32.25" customHeight="1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</row>
    <row r="952" ht="32.25" customHeight="1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</row>
    <row r="953" ht="32.25" customHeight="1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</row>
    <row r="954" ht="32.25" customHeight="1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</row>
    <row r="955" ht="32.25" customHeight="1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</row>
    <row r="956" ht="32.25" customHeight="1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</row>
    <row r="957" ht="32.25" customHeight="1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</row>
    <row r="958" ht="32.25" customHeight="1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</row>
    <row r="959" ht="32.25" customHeight="1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</row>
    <row r="960" ht="32.25" customHeight="1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</row>
    <row r="961" ht="32.25" customHeight="1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</row>
    <row r="962" ht="32.25" customHeight="1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</row>
    <row r="963" ht="32.25" customHeight="1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</row>
    <row r="964" ht="32.25" customHeight="1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</row>
    <row r="965" ht="32.25" customHeight="1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</row>
    <row r="966" ht="32.25" customHeight="1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</row>
    <row r="967" ht="32.25" customHeight="1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</row>
    <row r="968" ht="32.25" customHeight="1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</row>
    <row r="969" ht="32.25" customHeight="1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</row>
    <row r="970" ht="32.25" customHeight="1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</row>
    <row r="971" ht="32.25" customHeight="1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</row>
    <row r="972" ht="32.25" customHeight="1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</row>
    <row r="973" ht="32.25" customHeight="1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</row>
    <row r="974" ht="32.25" customHeight="1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</row>
    <row r="975" ht="32.25" customHeight="1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</row>
    <row r="976" ht="32.25" customHeight="1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</row>
    <row r="977" ht="32.25" customHeight="1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</row>
    <row r="978" ht="32.25" customHeight="1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</row>
    <row r="979" ht="32.25" customHeight="1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</row>
    <row r="980" ht="32.25" customHeight="1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</row>
    <row r="981" ht="32.25" customHeight="1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</row>
    <row r="982" ht="32.25" customHeight="1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</row>
    <row r="983" ht="32.25" customHeight="1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</row>
    <row r="984" ht="32.25" customHeight="1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</row>
    <row r="985" ht="32.25" customHeight="1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</row>
    <row r="986" ht="32.25" customHeight="1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</row>
    <row r="987" ht="32.25" customHeight="1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</row>
    <row r="988" ht="32.25" customHeight="1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</row>
    <row r="989" ht="32.25" customHeight="1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</row>
    <row r="990" ht="32.25" customHeight="1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</row>
    <row r="991" ht="32.25" customHeight="1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</row>
    <row r="992" ht="32.25" customHeight="1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</row>
    <row r="993" ht="32.25" customHeight="1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</row>
    <row r="994" ht="32.25" customHeight="1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</row>
    <row r="995" ht="32.25" customHeight="1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</row>
    <row r="996" ht="32.25" customHeight="1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</row>
    <row r="997" ht="32.25" customHeight="1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</row>
    <row r="998" ht="32.25" customHeight="1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</row>
    <row r="999" ht="32.25" customHeight="1">
      <c r="A999" s="4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</row>
    <row r="1000" ht="32.25" customHeight="1">
      <c r="A1000" s="4"/>
      <c r="B1000" s="4"/>
      <c r="C1000" s="4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</row>
  </sheetData>
  <mergeCells count="8">
    <mergeCell ref="A1:I1"/>
    <mergeCell ref="K1:M1"/>
    <mergeCell ref="A18:I18"/>
    <mergeCell ref="K21:M21"/>
    <mergeCell ref="K22:M23"/>
    <mergeCell ref="A31:I31"/>
    <mergeCell ref="G32:I32"/>
    <mergeCell ref="A41:E41"/>
  </mergeCells>
  <conditionalFormatting sqref="E3:E17 G3:G17 I3:I17 E19:E29 G19:G29 I19:I29 E33:E40">
    <cfRule type="cellIs" dxfId="0" priority="1" operator="equal">
      <formula>"Khai Anh"</formula>
    </cfRule>
  </conditionalFormatting>
  <conditionalFormatting sqref="E3:E17 G3:G17 I3:I17 E19:E29 G19:G29 I19:I29 E33:E40">
    <cfRule type="cellIs" dxfId="1" priority="2" operator="equal">
      <formula>"Kim Bàng"</formula>
    </cfRule>
  </conditionalFormatting>
  <conditionalFormatting sqref="E3:E17 G3:G17 I3:I17 E19:E29 G19:G29 I19:I29 E33:E40">
    <cfRule type="cellIs" dxfId="2" priority="3" operator="equal">
      <formula>"Vưu Đức Phát"</formula>
    </cfRule>
  </conditionalFormatting>
  <conditionalFormatting sqref="E3:E17 G3:G17 I3:I17 E19:E29 G19:G29 I19:I29 E33:E40">
    <cfRule type="cellIs" dxfId="3" priority="4" operator="equal">
      <formula>"Phương Trang"</formula>
    </cfRule>
  </conditionalFormatting>
  <conditionalFormatting sqref="E3:E17 G3:G17 I3:I17 E19:E29 G19:G29 I19:I29 E33:E40">
    <cfRule type="cellIs" dxfId="4" priority="5" operator="equal">
      <formula>"Lúa Vàng"</formula>
    </cfRule>
  </conditionalFormatting>
  <conditionalFormatting sqref="E3:E17 G3:G17 I3:I17 E19:E29 G19:G29 I19:I29 E33:E40">
    <cfRule type="cellIs" dxfId="5" priority="6" operator="equal">
      <formula>"Hồng Nga"</formula>
    </cfRule>
  </conditionalFormatting>
  <conditionalFormatting sqref="E3:E17 G3:G17 I3:I17 E19:E29 G19:G29 I19:I29 E33:E40">
    <cfRule type="cellIs" dxfId="6" priority="7" operator="equal">
      <formula>"Thuận An"</formula>
    </cfRule>
  </conditionalFormatting>
  <conditionalFormatting sqref="E3:E17 G3:G17 I3:I17 E19:E29 G19:G29 I19:I29 E33:E40">
    <cfRule type="cellIs" dxfId="7" priority="8" operator="equal">
      <formula>"SIM"</formula>
    </cfRule>
  </conditionalFormatting>
  <conditionalFormatting sqref="E3:E17 G3:G17 I3:I17 E19:E29 G19:G29 I19:I29 E33:E40">
    <cfRule type="cellIs" dxfId="8" priority="9" operator="equal">
      <formula>"THẢO AN"</formula>
    </cfRule>
  </conditionalFormatting>
  <conditionalFormatting sqref="E3:E17 G3:G17 I3:I17 E19:E29 G19:G29 I19:I29 E33:E40">
    <cfRule type="cellIs" dxfId="9" priority="10" operator="equal">
      <formula>"Emivest"</formula>
    </cfRule>
  </conditionalFormatting>
  <conditionalFormatting sqref="E3:E17 G3:G17 I3:I17 E19:E29 G19:G29 I19:I29 E33:E40">
    <cfRule type="cellIs" dxfId="10" priority="11" operator="equal">
      <formula>"LTP"</formula>
    </cfRule>
  </conditionalFormatting>
  <conditionalFormatting sqref="E3:E17 G3:G17 I3:I17 E19:E29 G19:G29 I19:I29 E33:E40">
    <cfRule type="cellIs" dxfId="11" priority="12" operator="equal">
      <formula>"RICO"</formula>
    </cfRule>
  </conditionalFormatting>
  <conditionalFormatting sqref="E3:E17 G3:G17 I3:I17 E19:E29 G19:G29 I19:I29 E33:E40">
    <cfRule type="cellIs" dxfId="12" priority="13" operator="equal">
      <formula>"Nhất Thành"</formula>
    </cfRule>
  </conditionalFormatting>
  <conditionalFormatting sqref="E3:E17 G3:G17 I3:I17 E19:E29 G19:G29 I19:I29 E33:E40">
    <cfRule type="cellIs" dxfId="13" priority="14" operator="equal">
      <formula>"Hoàng Mạnh Thắng"</formula>
    </cfRule>
  </conditionalFormatting>
  <conditionalFormatting sqref="E3:E17 G3:G17 I3:I17 E19:E29 G19:G29 I19:I29 E33:E40">
    <cfRule type="cellIs" dxfId="14" priority="15" operator="equal">
      <formula>"TRANSIN"</formula>
    </cfRule>
  </conditionalFormatting>
  <conditionalFormatting sqref="E3:E17 G3:G17 I3:I17 E19:E29 G19:G29 I19:I29 E33:E40">
    <cfRule type="cellIs" dxfId="15" priority="16" operator="equal">
      <formula>"HDVL"</formula>
    </cfRule>
  </conditionalFormatting>
  <conditionalFormatting sqref="E3:E17 G3:G17 I3:I17 E19:E29 G19:G29 I19:I29 E33:E40">
    <cfRule type="cellIs" dxfId="16" priority="17" operator="equal">
      <formula>"TRỐNG LỊCH"</formula>
    </cfRule>
  </conditionalFormatting>
  <conditionalFormatting sqref="E3:E17 G3:G17 I3:I17 E19:E29 G19:G29 I19:I29 E33:E40">
    <cfRule type="cellIs" dxfId="0" priority="18" operator="equal">
      <formula>"CHUYỂN ĐIỂM"</formula>
    </cfRule>
  </conditionalFormatting>
  <conditionalFormatting sqref="E3:E17 G3:G17 I3:I17 E19:E29 G19:G29 I19:I29 E33:E40">
    <cfRule type="cellIs" dxfId="17" priority="19" operator="equal">
      <formula>"RỚT NHÀ MÁY"</formula>
    </cfRule>
  </conditionalFormatting>
  <conditionalFormatting sqref="E3:E17 G3:G17 I3:I17 E19:E29 G19:G29 I19:I29 E33:E40">
    <cfRule type="cellIs" dxfId="18" priority="20" operator="equal">
      <formula>"TÀI XẾ NGHỈ"</formula>
    </cfRule>
  </conditionalFormatting>
  <dataValidations>
    <dataValidation type="list" allowBlank="1" sqref="E3:E17 G3:G17 I3:I17 E19:E29 G19:G29 I19:I29 E33:E40">
      <formula1>'DANH MỤC'!$F$2:$F$22</formula1>
    </dataValidation>
    <dataValidation type="list" allowBlank="1" sqref="B33:B40">
      <formula1>'DANH MỤC'!$J$2:$J$16</formula1>
    </dataValidation>
    <dataValidation type="list" allowBlank="1" sqref="D3:D17 F3:F17 H3:H17 D19:D29 F19:F29 H19:H29 D33:D40">
      <formula1>'DANH MỤC'!$H$2:$H$9</formula1>
    </dataValidation>
  </dataValidations>
  <printOptions/>
  <pageMargins bottom="0.2" footer="0.0" header="0.0" left="0.2" right="0.2" top="0.2"/>
  <pageSetup orientation="landscape"/>
  <drawing r:id="rId1"/>
</worksheet>
</file>

<file path=xl/worksheets/sheet2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showGridLines="0" workbookViewId="0">
      <pane ySplit="2.0" topLeftCell="A3" activePane="bottomLeft" state="frozen"/>
      <selection activeCell="B4" sqref="B4" pane="bottomLeft"/>
    </sheetView>
  </sheetViews>
  <sheetFormatPr customHeight="1" defaultColWidth="14.43" defaultRowHeight="15.0"/>
  <cols>
    <col customWidth="1" min="1" max="1" width="4.43"/>
    <col customWidth="1" min="2" max="2" width="12.0"/>
    <col customWidth="1" min="3" max="3" width="36.57"/>
    <col customWidth="1" min="4" max="4" width="9.0"/>
    <col customWidth="1" min="5" max="5" width="13.0"/>
    <col customWidth="1" min="6" max="6" width="9.0"/>
    <col customWidth="1" min="7" max="7" width="13.0"/>
    <col customWidth="1" min="8" max="9" width="0.43"/>
    <col customWidth="1" min="10" max="10" width="2.0"/>
    <col customWidth="1" min="11" max="11" width="18.0"/>
    <col customWidth="1" min="12" max="12" width="7.0"/>
    <col customWidth="1" min="13" max="13" width="6.0"/>
    <col customWidth="1" hidden="1" min="14" max="14" width="13.0"/>
    <col customWidth="1" min="15" max="15" width="13.0"/>
    <col customWidth="1" min="16" max="16" width="6.0"/>
    <col customWidth="1" min="17" max="26" width="8.71"/>
  </cols>
  <sheetData>
    <row r="1" ht="35.25" customHeight="1">
      <c r="A1" s="1" t="s">
        <v>322</v>
      </c>
      <c r="B1" s="2"/>
      <c r="C1" s="2"/>
      <c r="D1" s="2"/>
      <c r="E1" s="2"/>
      <c r="F1" s="2"/>
      <c r="G1" s="2"/>
      <c r="H1" s="2"/>
      <c r="I1" s="3"/>
      <c r="J1" s="4"/>
      <c r="K1" s="5" t="s">
        <v>3</v>
      </c>
      <c r="L1" s="2"/>
      <c r="M1" s="3"/>
      <c r="N1" s="4"/>
      <c r="O1" s="6" t="s">
        <v>4</v>
      </c>
      <c r="P1" s="6" t="s">
        <v>5</v>
      </c>
      <c r="Q1" s="104"/>
      <c r="R1" s="4"/>
      <c r="S1" s="4"/>
      <c r="T1" s="4"/>
      <c r="U1" s="4"/>
      <c r="V1" s="4"/>
      <c r="W1" s="4"/>
      <c r="X1" s="4"/>
      <c r="Y1" s="4"/>
      <c r="Z1" s="4"/>
    </row>
    <row r="2" ht="35.25" customHeight="1">
      <c r="A2" s="8" t="s">
        <v>6</v>
      </c>
      <c r="B2" s="8" t="s">
        <v>7</v>
      </c>
      <c r="C2" s="8" t="s">
        <v>8</v>
      </c>
      <c r="D2" s="8" t="s">
        <v>9</v>
      </c>
      <c r="E2" s="8" t="s">
        <v>10</v>
      </c>
      <c r="F2" s="8" t="s">
        <v>11</v>
      </c>
      <c r="G2" s="8" t="s">
        <v>12</v>
      </c>
      <c r="H2" s="8" t="s">
        <v>13</v>
      </c>
      <c r="I2" s="8" t="s">
        <v>14</v>
      </c>
      <c r="J2" s="4"/>
      <c r="K2" s="9" t="s">
        <v>15</v>
      </c>
      <c r="L2" s="9" t="s">
        <v>16</v>
      </c>
      <c r="M2" s="9" t="s">
        <v>17</v>
      </c>
      <c r="N2" s="4"/>
      <c r="O2" s="10" t="s">
        <v>18</v>
      </c>
      <c r="P2" s="10">
        <f>SUM(L3:L18)</f>
        <v>22</v>
      </c>
      <c r="Q2" s="105"/>
      <c r="R2" s="4"/>
      <c r="S2" s="4"/>
      <c r="T2" s="4"/>
      <c r="U2" s="4"/>
      <c r="V2" s="4"/>
      <c r="W2" s="4"/>
      <c r="X2" s="4"/>
      <c r="Y2" s="4"/>
      <c r="Z2" s="4"/>
    </row>
    <row r="3" ht="35.25" customHeight="1">
      <c r="A3" s="12">
        <v>1.0</v>
      </c>
      <c r="B3" s="95" t="s">
        <v>19</v>
      </c>
      <c r="C3" s="24" t="s">
        <v>187</v>
      </c>
      <c r="D3" s="15" t="s">
        <v>125</v>
      </c>
      <c r="E3" s="34" t="s">
        <v>39</v>
      </c>
      <c r="F3" s="14"/>
      <c r="G3" s="13"/>
      <c r="H3" s="14"/>
      <c r="I3" s="13"/>
      <c r="J3" s="4"/>
      <c r="K3" s="16" t="s">
        <v>25</v>
      </c>
      <c r="L3" s="13">
        <f t="shared" ref="L3:L19" si="1">COUNTIF($E$3:$E$17,K3)+COUNTIF($G$3:$G$17,K3)+COUNTIF($I$3:$I$17,K3)+COUNTIF($E$19:$E$29,K3)+COUNTIF($G$19:$G$29,K3)+COUNTIF($I$19:$I$29,K3)</f>
        <v>5</v>
      </c>
      <c r="M3" s="17">
        <f t="shared" ref="M3:M19" si="2">IF($K$22=0,"",L3/$K$22)</f>
        <v>0.2272727273</v>
      </c>
      <c r="N3" s="18">
        <f t="array" ref="N3">IF(SUMPRODUCT(COUNTIF(E3,'DANH MỤC'!$B$2:$B$17))+SUMPRODUCT(COUNTIF(G3,'DANH MỤC'!$B$2:$B$17))+SUMPRODUCT(COUNTIF(I3,'DANH MỤC'!$B$2:$B$17))&gt;=1,1,0)</f>
        <v>1</v>
      </c>
      <c r="O3" s="10" t="s">
        <v>26</v>
      </c>
      <c r="P3" s="10">
        <f>COUNTIF($E$3:$E$17,"TRỐNG LỊCH")+COUNTIF($G$3:$G$17,"TRỐNG LỊCH")+COUNTIF($I$3:$I$17,"TRỐNG LỊCH")+COUNTIF($E$19:$E$29,"TRỐNG LỊCH")+COUNTIF($G$19:$G$29,"TRỐNG LỊCH")+COUNTIF($I$19:$I$29,"TRỐNG LỊCH")</f>
        <v>2</v>
      </c>
      <c r="Q3" s="105"/>
      <c r="R3" s="4"/>
      <c r="S3" s="4"/>
      <c r="T3" s="4"/>
      <c r="U3" s="4"/>
      <c r="V3" s="4"/>
      <c r="W3" s="4"/>
      <c r="X3" s="4"/>
      <c r="Y3" s="4"/>
      <c r="Z3" s="4"/>
    </row>
    <row r="4" ht="35.25" customHeight="1">
      <c r="A4" s="19">
        <v>2.0</v>
      </c>
      <c r="B4" s="95" t="s">
        <v>27</v>
      </c>
      <c r="C4" s="24" t="s">
        <v>312</v>
      </c>
      <c r="D4" s="15" t="s">
        <v>33</v>
      </c>
      <c r="E4" s="34" t="s">
        <v>47</v>
      </c>
      <c r="F4" s="14"/>
      <c r="G4" s="20"/>
      <c r="H4" s="14"/>
      <c r="I4" s="20"/>
      <c r="J4" s="4"/>
      <c r="K4" s="22" t="s">
        <v>31</v>
      </c>
      <c r="L4" s="20">
        <f t="shared" si="1"/>
        <v>0</v>
      </c>
      <c r="M4" s="23">
        <f t="shared" si="2"/>
        <v>0</v>
      </c>
      <c r="N4" s="18">
        <f t="array" ref="N4">IF(SUMPRODUCT(COUNTIF(E4,'DANH MỤC'!$B$2:$B$17))+SUMPRODUCT(COUNTIF(G4,'DANH MỤC'!$B$2:$B$17))+SUMPRODUCT(COUNTIF(I4,'DANH MỤC'!$B$2:$B$17))&gt;=1,1,0)</f>
        <v>1</v>
      </c>
      <c r="O4" s="10" t="s">
        <v>34</v>
      </c>
      <c r="P4" s="10">
        <f>COUNTIF($E$3:$E$17,"CHUYỂN ĐIỂM")+COUNTIF($G$3:$G$17,"CHUYỂN ĐIỂM")+COUNTIF($I$3:$I$17,"CHUYỂN ĐIỂM")+COUNTIF($E$19:$E$29,"CHUYỂN ĐIỂM")+COUNTIF($G$19:$G$29,"CHUYỂN ĐIỂM")+COUNTIF($I$19:$I$29,"CHUYỂN ĐIỂM")</f>
        <v>0</v>
      </c>
      <c r="Q4" s="105"/>
      <c r="R4" s="4"/>
      <c r="S4" s="4"/>
      <c r="T4" s="4"/>
      <c r="U4" s="4"/>
      <c r="V4" s="4"/>
      <c r="W4" s="4"/>
      <c r="X4" s="4"/>
      <c r="Y4" s="4"/>
      <c r="Z4" s="4"/>
    </row>
    <row r="5" ht="35.25" customHeight="1">
      <c r="A5" s="12">
        <v>3.0</v>
      </c>
      <c r="B5" s="95" t="s">
        <v>35</v>
      </c>
      <c r="C5" s="24" t="s">
        <v>176</v>
      </c>
      <c r="D5" s="15" t="s">
        <v>193</v>
      </c>
      <c r="E5" s="34" t="s">
        <v>47</v>
      </c>
      <c r="F5" s="14"/>
      <c r="G5" s="13"/>
      <c r="H5" s="14"/>
      <c r="I5" s="13"/>
      <c r="J5" s="4"/>
      <c r="K5" s="16" t="s">
        <v>39</v>
      </c>
      <c r="L5" s="13">
        <f t="shared" si="1"/>
        <v>8</v>
      </c>
      <c r="M5" s="17">
        <f t="shared" si="2"/>
        <v>0.3636363636</v>
      </c>
      <c r="N5" s="18">
        <f t="array" ref="N5">IF(SUMPRODUCT(COUNTIF(E5,'DANH MỤC'!$B$2:$B$17))+SUMPRODUCT(COUNTIF(G5,'DANH MỤC'!$B$2:$B$17))+SUMPRODUCT(COUNTIF(I5,'DANH MỤC'!$B$2:$B$17))&gt;=1,1,0)</f>
        <v>1</v>
      </c>
      <c r="O5" s="10" t="s">
        <v>40</v>
      </c>
      <c r="P5" s="10">
        <f>COUNTIF($E$3:$E$17,"RỚT NHÀ MÁY")+COUNTIF($G$3:$G$17,"RỚT NHÀ MÁY")+COUNTIF($I$3:$I$17,"RỚT NHÀ MÁY")+COUNTIF($E$19:$E$29,"RỚT NHÀ MÁY")+COUNTIF($G$19:$G$29,"RỚT NHÀ MÁY")+COUNTIF($I$19:$I$29,"RỚT NHÀ MÁY")</f>
        <v>0</v>
      </c>
      <c r="Q5" s="105"/>
      <c r="R5" s="4"/>
      <c r="S5" s="4"/>
      <c r="T5" s="4"/>
      <c r="U5" s="4"/>
      <c r="V5" s="4"/>
      <c r="W5" s="4"/>
      <c r="X5" s="4"/>
      <c r="Y5" s="4"/>
      <c r="Z5" s="4"/>
    </row>
    <row r="6" ht="35.25" customHeight="1">
      <c r="A6" s="19">
        <v>4.0</v>
      </c>
      <c r="B6" s="20" t="s">
        <v>41</v>
      </c>
      <c r="C6" s="19"/>
      <c r="D6" s="14"/>
      <c r="E6" s="48" t="s">
        <v>43</v>
      </c>
      <c r="F6" s="14"/>
      <c r="G6" s="20"/>
      <c r="H6" s="14"/>
      <c r="I6" s="20"/>
      <c r="J6" s="4"/>
      <c r="K6" s="22" t="s">
        <v>42</v>
      </c>
      <c r="L6" s="20">
        <f t="shared" si="1"/>
        <v>0</v>
      </c>
      <c r="M6" s="23">
        <f t="shared" si="2"/>
        <v>0</v>
      </c>
      <c r="N6" s="18">
        <f t="array" ref="N6">IF(SUMPRODUCT(COUNTIF(E6,'DANH MỤC'!$B$2:$B$17))+SUMPRODUCT(COUNTIF(G6,'DANH MỤC'!$B$2:$B$17))+SUMPRODUCT(COUNTIF(I6,'DANH MỤC'!$B$2:$B$17))&gt;=1,1,0)</f>
        <v>0</v>
      </c>
      <c r="O6" s="10" t="s">
        <v>43</v>
      </c>
      <c r="P6" s="10">
        <f>COUNTIF($E$3:$E$17,"TÀI XẾ NGHỈ")+COUNTIF($G$3:$G$17,"TÀI XẾ NGHỈ")+COUNTIF($I$3:$I$17,"TÀI XẾ NGHỈ")+COUNTIF($E$19:$E$29,"TÀI XẾ NGHỈ")+COUNTIF($G$19:$G$29,"TÀI XẾ NGHỈ")+COUNTIF($I$19:$I$29,"TÀI XẾ NGHỈ")</f>
        <v>1</v>
      </c>
      <c r="Q6" s="105"/>
      <c r="R6" s="4"/>
      <c r="S6" s="4"/>
      <c r="T6" s="4"/>
      <c r="U6" s="4"/>
      <c r="V6" s="4"/>
      <c r="W6" s="4"/>
      <c r="X6" s="4"/>
      <c r="Y6" s="4"/>
      <c r="Z6" s="4"/>
    </row>
    <row r="7" ht="35.25" customHeight="1">
      <c r="A7" s="12">
        <v>5.0</v>
      </c>
      <c r="B7" s="95" t="s">
        <v>44</v>
      </c>
      <c r="C7" s="24" t="s">
        <v>312</v>
      </c>
      <c r="D7" s="15" t="s">
        <v>33</v>
      </c>
      <c r="E7" s="34" t="s">
        <v>47</v>
      </c>
      <c r="F7" s="14"/>
      <c r="G7" s="13"/>
      <c r="H7" s="14"/>
      <c r="I7" s="13"/>
      <c r="J7" s="4"/>
      <c r="K7" s="16" t="s">
        <v>23</v>
      </c>
      <c r="L7" s="13">
        <f t="shared" si="1"/>
        <v>0</v>
      </c>
      <c r="M7" s="17">
        <f t="shared" si="2"/>
        <v>0</v>
      </c>
      <c r="N7" s="18">
        <f t="array" ref="N7">IF(SUMPRODUCT(COUNTIF(E7,'DANH MỤC'!$B$2:$B$17))+SUMPRODUCT(COUNTIF(G7,'DANH MỤC'!$B$2:$B$17))+SUMPRODUCT(COUNTIF(I7,'DANH MỤC'!$B$2:$B$17))&gt;=1,1,0)</f>
        <v>1</v>
      </c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 ht="35.25" customHeight="1">
      <c r="A8" s="19">
        <v>6.0</v>
      </c>
      <c r="B8" s="95" t="s">
        <v>48</v>
      </c>
      <c r="C8" s="24" t="s">
        <v>187</v>
      </c>
      <c r="D8" s="15" t="s">
        <v>125</v>
      </c>
      <c r="E8" s="34" t="s">
        <v>39</v>
      </c>
      <c r="F8" s="14"/>
      <c r="G8" s="20"/>
      <c r="H8" s="14"/>
      <c r="I8" s="20"/>
      <c r="J8" s="4"/>
      <c r="K8" s="22" t="s">
        <v>51</v>
      </c>
      <c r="L8" s="20">
        <f t="shared" si="1"/>
        <v>0</v>
      </c>
      <c r="M8" s="23">
        <f t="shared" si="2"/>
        <v>0</v>
      </c>
      <c r="N8" s="18">
        <f t="array" ref="N8">IF(SUMPRODUCT(COUNTIF(E8,'DANH MỤC'!$B$2:$B$17))+SUMPRODUCT(COUNTIF(G8,'DANH MỤC'!$B$2:$B$17))+SUMPRODUCT(COUNTIF(I8,'DANH MỤC'!$B$2:$B$17))&gt;=1,1,0)</f>
        <v>1</v>
      </c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 ht="35.25" customHeight="1">
      <c r="A9" s="12">
        <v>7.0</v>
      </c>
      <c r="B9" s="13" t="s">
        <v>68</v>
      </c>
      <c r="C9" s="24" t="s">
        <v>312</v>
      </c>
      <c r="D9" s="15" t="s">
        <v>33</v>
      </c>
      <c r="E9" s="34" t="s">
        <v>47</v>
      </c>
      <c r="F9" s="14"/>
      <c r="G9" s="13"/>
      <c r="H9" s="14"/>
      <c r="I9" s="13"/>
      <c r="J9" s="4"/>
      <c r="K9" s="16" t="s">
        <v>47</v>
      </c>
      <c r="L9" s="13">
        <f t="shared" si="1"/>
        <v>9</v>
      </c>
      <c r="M9" s="17">
        <f t="shared" si="2"/>
        <v>0.4090909091</v>
      </c>
      <c r="N9" s="18">
        <f t="array" ref="N9">IF(SUMPRODUCT(COUNTIF(E9,'DANH MỤC'!$B$2:$B$17))+SUMPRODUCT(COUNTIF(G9,'DANH MỤC'!$B$2:$B$17))+SUMPRODUCT(COUNTIF(I9,'DANH MỤC'!$B$2:$B$17))&gt;=1,1,0)</f>
        <v>1</v>
      </c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 ht="35.25" customHeight="1">
      <c r="A10" s="19">
        <v>8.0</v>
      </c>
      <c r="B10" s="20" t="s">
        <v>70</v>
      </c>
      <c r="C10" s="24" t="s">
        <v>187</v>
      </c>
      <c r="D10" s="15"/>
      <c r="E10" s="34" t="s">
        <v>39</v>
      </c>
      <c r="F10" s="14"/>
      <c r="G10" s="20"/>
      <c r="H10" s="14"/>
      <c r="I10" s="20"/>
      <c r="J10" s="4"/>
      <c r="K10" s="22" t="s">
        <v>58</v>
      </c>
      <c r="L10" s="20">
        <f t="shared" si="1"/>
        <v>0</v>
      </c>
      <c r="M10" s="23">
        <f t="shared" si="2"/>
        <v>0</v>
      </c>
      <c r="N10" s="18">
        <f t="array" ref="N10">IF(SUMPRODUCT(COUNTIF(E10,'DANH MỤC'!$B$2:$B$17))+SUMPRODUCT(COUNTIF(G10,'DANH MỤC'!$B$2:$B$17))+SUMPRODUCT(COUNTIF(I10,'DANH MỤC'!$B$2:$B$17))&gt;=1,1,0)</f>
        <v>1</v>
      </c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 ht="35.25" customHeight="1">
      <c r="A11" s="12">
        <v>9.0</v>
      </c>
      <c r="B11" s="95" t="s">
        <v>71</v>
      </c>
      <c r="C11" s="24" t="s">
        <v>187</v>
      </c>
      <c r="D11" s="15" t="s">
        <v>125</v>
      </c>
      <c r="E11" s="34" t="s">
        <v>39</v>
      </c>
      <c r="F11" s="14"/>
      <c r="G11" s="13"/>
      <c r="H11" s="14"/>
      <c r="I11" s="13"/>
      <c r="J11" s="4"/>
      <c r="K11" s="16" t="s">
        <v>59</v>
      </c>
      <c r="L11" s="13">
        <f t="shared" si="1"/>
        <v>0</v>
      </c>
      <c r="M11" s="17">
        <f t="shared" si="2"/>
        <v>0</v>
      </c>
      <c r="N11" s="18">
        <f t="array" ref="N11">IF(SUMPRODUCT(COUNTIF(E11,'DANH MỤC'!$B$2:$B$17))+SUMPRODUCT(COUNTIF(G11,'DANH MỤC'!$B$2:$B$17))+SUMPRODUCT(COUNTIF(I11,'DANH MỤC'!$B$2:$B$17))&gt;=1,1,0)</f>
        <v>1</v>
      </c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 ht="35.25" customHeight="1">
      <c r="A12" s="19">
        <v>10.0</v>
      </c>
      <c r="B12" s="95" t="s">
        <v>74</v>
      </c>
      <c r="C12" s="24" t="s">
        <v>209</v>
      </c>
      <c r="D12" s="15" t="s">
        <v>38</v>
      </c>
      <c r="E12" s="34" t="s">
        <v>25</v>
      </c>
      <c r="F12" s="14"/>
      <c r="G12" s="20"/>
      <c r="H12" s="14"/>
      <c r="I12" s="20"/>
      <c r="J12" s="4"/>
      <c r="K12" s="22" t="s">
        <v>60</v>
      </c>
      <c r="L12" s="20">
        <f t="shared" si="1"/>
        <v>0</v>
      </c>
      <c r="M12" s="23">
        <f t="shared" si="2"/>
        <v>0</v>
      </c>
      <c r="N12" s="18">
        <f t="array" ref="N12">IF(SUMPRODUCT(COUNTIF(E12,'DANH MỤC'!$B$2:$B$17))+SUMPRODUCT(COUNTIF(G12,'DANH MỤC'!$B$2:$B$17))+SUMPRODUCT(COUNTIF(I12,'DANH MỤC'!$B$2:$B$17))&gt;=1,1,0)</f>
        <v>1</v>
      </c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 ht="35.25" customHeight="1">
      <c r="A13" s="12">
        <v>11.0</v>
      </c>
      <c r="B13" s="13" t="s">
        <v>76</v>
      </c>
      <c r="C13" s="24" t="s">
        <v>187</v>
      </c>
      <c r="D13" s="15"/>
      <c r="E13" s="34" t="s">
        <v>39</v>
      </c>
      <c r="F13" s="14"/>
      <c r="G13" s="13"/>
      <c r="H13" s="14"/>
      <c r="I13" s="13"/>
      <c r="J13" s="4"/>
      <c r="K13" s="16" t="s">
        <v>61</v>
      </c>
      <c r="L13" s="13">
        <f t="shared" si="1"/>
        <v>0</v>
      </c>
      <c r="M13" s="17">
        <f t="shared" si="2"/>
        <v>0</v>
      </c>
      <c r="N13" s="18">
        <f t="array" ref="N13">IF(SUMPRODUCT(COUNTIF(E13,'DANH MỤC'!$B$2:$B$17))+SUMPRODUCT(COUNTIF(G13,'DANH MỤC'!$B$2:$B$17))+SUMPRODUCT(COUNTIF(I13,'DANH MỤC'!$B$2:$B$17))&gt;=1,1,0)</f>
        <v>1</v>
      </c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 ht="35.25" customHeight="1">
      <c r="A14" s="19">
        <v>12.0</v>
      </c>
      <c r="B14" s="20" t="s">
        <v>78</v>
      </c>
      <c r="C14" s="24" t="s">
        <v>273</v>
      </c>
      <c r="D14" s="15" t="s">
        <v>125</v>
      </c>
      <c r="E14" s="34" t="s">
        <v>25</v>
      </c>
      <c r="F14" s="14"/>
      <c r="G14" s="20"/>
      <c r="H14" s="14"/>
      <c r="I14" s="20"/>
      <c r="J14" s="4"/>
      <c r="K14" s="22" t="s">
        <v>62</v>
      </c>
      <c r="L14" s="20">
        <f t="shared" si="1"/>
        <v>0</v>
      </c>
      <c r="M14" s="23">
        <f t="shared" si="2"/>
        <v>0</v>
      </c>
      <c r="N14" s="18">
        <f t="array" ref="N14">IF(SUMPRODUCT(COUNTIF(E14,'DANH MỤC'!$B$2:$B$17))+SUMPRODUCT(COUNTIF(G14,'DANH MỤC'!$B$2:$B$17))+SUMPRODUCT(COUNTIF(I14,'DANH MỤC'!$B$2:$B$17))&gt;=1,1,0)</f>
        <v>1</v>
      </c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 ht="35.25" customHeight="1">
      <c r="A15" s="12">
        <v>13.0</v>
      </c>
      <c r="B15" s="95" t="s">
        <v>80</v>
      </c>
      <c r="C15" s="24" t="s">
        <v>176</v>
      </c>
      <c r="D15" s="15" t="s">
        <v>193</v>
      </c>
      <c r="E15" s="34" t="s">
        <v>47</v>
      </c>
      <c r="F15" s="14"/>
      <c r="G15" s="13"/>
      <c r="H15" s="14"/>
      <c r="I15" s="13"/>
      <c r="J15" s="4"/>
      <c r="K15" s="16" t="s">
        <v>63</v>
      </c>
      <c r="L15" s="13">
        <f t="shared" si="1"/>
        <v>0</v>
      </c>
      <c r="M15" s="17">
        <f t="shared" si="2"/>
        <v>0</v>
      </c>
      <c r="N15" s="18">
        <f t="array" ref="N15">IF(SUMPRODUCT(COUNTIF(E15,'DANH MỤC'!$B$2:$B$17))+SUMPRODUCT(COUNTIF(G15,'DANH MỤC'!$B$2:$B$17))+SUMPRODUCT(COUNTIF(I15,'DANH MỤC'!$B$2:$B$17))&gt;=1,1,0)</f>
        <v>1</v>
      </c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 ht="35.25" customHeight="1">
      <c r="A16" s="19">
        <v>14.0</v>
      </c>
      <c r="B16" s="20" t="s">
        <v>83</v>
      </c>
      <c r="C16" s="24" t="s">
        <v>187</v>
      </c>
      <c r="D16" s="15" t="s">
        <v>125</v>
      </c>
      <c r="E16" s="34" t="s">
        <v>39</v>
      </c>
      <c r="F16" s="14"/>
      <c r="G16" s="20"/>
      <c r="H16" s="14"/>
      <c r="I16" s="20"/>
      <c r="J16" s="4"/>
      <c r="K16" s="22" t="s">
        <v>30</v>
      </c>
      <c r="L16" s="20">
        <f t="shared" si="1"/>
        <v>0</v>
      </c>
      <c r="M16" s="23">
        <f t="shared" si="2"/>
        <v>0</v>
      </c>
      <c r="N16" s="18">
        <f t="array" ref="N16">IF(SUMPRODUCT(COUNTIF(E16,'DANH MỤC'!$B$2:$B$17))+SUMPRODUCT(COUNTIF(G16,'DANH MỤC'!$B$2:$B$17))+SUMPRODUCT(COUNTIF(I16,'DANH MỤC'!$B$2:$B$17))&gt;=1,1,0)</f>
        <v>1</v>
      </c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 ht="35.25" customHeight="1">
      <c r="A17" s="12">
        <v>15.0</v>
      </c>
      <c r="B17" s="95" t="s">
        <v>85</v>
      </c>
      <c r="C17" s="24" t="s">
        <v>236</v>
      </c>
      <c r="D17" s="15" t="s">
        <v>38</v>
      </c>
      <c r="E17" s="34" t="s">
        <v>25</v>
      </c>
      <c r="F17" s="14"/>
      <c r="G17" s="13"/>
      <c r="H17" s="14"/>
      <c r="I17" s="13"/>
      <c r="J17" s="4"/>
      <c r="K17" s="16" t="s">
        <v>64</v>
      </c>
      <c r="L17" s="13">
        <f t="shared" si="1"/>
        <v>0</v>
      </c>
      <c r="M17" s="17">
        <f t="shared" si="2"/>
        <v>0</v>
      </c>
      <c r="N17" s="18">
        <f t="array" ref="N17">IF(SUMPRODUCT(COUNTIF(E17,'DANH MỤC'!$B$2:$B$17))+SUMPRODUCT(COUNTIF(G17,'DANH MỤC'!$B$2:$B$17))+SUMPRODUCT(COUNTIF(I17,'DANH MỤC'!$B$2:$B$17))&gt;=1,1,0)</f>
        <v>1</v>
      </c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 ht="35.25" customHeight="1">
      <c r="A18" s="47" t="s">
        <v>329</v>
      </c>
      <c r="B18" s="2"/>
      <c r="C18" s="2"/>
      <c r="D18" s="2"/>
      <c r="E18" s="2"/>
      <c r="F18" s="2"/>
      <c r="G18" s="2"/>
      <c r="H18" s="2"/>
      <c r="I18" s="3"/>
      <c r="J18" s="4"/>
      <c r="K18" s="22" t="s">
        <v>24</v>
      </c>
      <c r="L18" s="20">
        <f t="shared" si="1"/>
        <v>0</v>
      </c>
      <c r="M18" s="23">
        <f t="shared" si="2"/>
        <v>0</v>
      </c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 ht="35.25" customHeight="1">
      <c r="A19" s="12">
        <v>1.0</v>
      </c>
      <c r="B19" s="95" t="s">
        <v>87</v>
      </c>
      <c r="C19" s="24" t="s">
        <v>312</v>
      </c>
      <c r="D19" s="15" t="s">
        <v>33</v>
      </c>
      <c r="E19" s="34" t="s">
        <v>47</v>
      </c>
      <c r="F19" s="14"/>
      <c r="G19" s="13"/>
      <c r="H19" s="14"/>
      <c r="I19" s="13"/>
      <c r="J19" s="4"/>
      <c r="K19" s="16" t="s">
        <v>89</v>
      </c>
      <c r="L19" s="13">
        <f t="shared" si="1"/>
        <v>0</v>
      </c>
      <c r="M19" s="17">
        <f t="shared" si="2"/>
        <v>0</v>
      </c>
      <c r="N19" s="18">
        <f t="array" ref="N19">IF(SUMPRODUCT(COUNTIF(E19,'DANH MỤC'!$B$2:$B$17))+SUMPRODUCT(COUNTIF(G19,'DANH MỤC'!$B$2:$B$17))+SUMPRODUCT(COUNTIF(I19,'DANH MỤC'!$B$2:$B$17))&gt;=1,1,0)</f>
        <v>1</v>
      </c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 ht="35.25" customHeight="1">
      <c r="A20" s="19">
        <v>2.0</v>
      </c>
      <c r="B20" s="95" t="s">
        <v>94</v>
      </c>
      <c r="C20" s="24" t="s">
        <v>312</v>
      </c>
      <c r="D20" s="15" t="s">
        <v>33</v>
      </c>
      <c r="E20" s="34" t="s">
        <v>47</v>
      </c>
      <c r="F20" s="14"/>
      <c r="G20" s="20"/>
      <c r="H20" s="14"/>
      <c r="I20" s="20"/>
      <c r="J20" s="4"/>
      <c r="K20" s="4"/>
      <c r="L20" s="4"/>
      <c r="M20" s="4"/>
      <c r="N20" s="18">
        <f t="array" ref="N20">IF(SUMPRODUCT(COUNTIF(E20,'DANH MỤC'!$B$2:$B$17))+SUMPRODUCT(COUNTIF(G20,'DANH MỤC'!$B$2:$B$17))+SUMPRODUCT(COUNTIF(I20,'DANH MỤC'!$B$2:$B$17))&gt;=1,1,0)</f>
        <v>1</v>
      </c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 ht="35.25" customHeight="1">
      <c r="A21" s="12">
        <v>3.0</v>
      </c>
      <c r="B21" s="95" t="s">
        <v>95</v>
      </c>
      <c r="C21" s="24" t="s">
        <v>312</v>
      </c>
      <c r="D21" s="15" t="s">
        <v>33</v>
      </c>
      <c r="E21" s="34" t="s">
        <v>47</v>
      </c>
      <c r="F21" s="14"/>
      <c r="G21" s="13"/>
      <c r="H21" s="14"/>
      <c r="I21" s="13"/>
      <c r="J21" s="4"/>
      <c r="K21" s="49" t="s">
        <v>96</v>
      </c>
      <c r="L21" s="2"/>
      <c r="M21" s="26"/>
      <c r="N21" s="18">
        <f t="array" ref="N21">IF(SUMPRODUCT(COUNTIF(E21,'DANH MỤC'!$B$2:$B$17))+SUMPRODUCT(COUNTIF(G21,'DANH MỤC'!$B$2:$B$17))+SUMPRODUCT(COUNTIF(I21,'DANH MỤC'!$B$2:$B$17))&gt;=1,1,0)</f>
        <v>1</v>
      </c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 ht="35.25" customHeight="1">
      <c r="A22" s="19">
        <v>4.0</v>
      </c>
      <c r="B22" s="95" t="s">
        <v>97</v>
      </c>
      <c r="C22" s="21" t="s">
        <v>304</v>
      </c>
      <c r="D22" s="15" t="s">
        <v>33</v>
      </c>
      <c r="E22" s="34" t="s">
        <v>25</v>
      </c>
      <c r="F22" s="14"/>
      <c r="G22" s="20"/>
      <c r="H22" s="14"/>
      <c r="I22" s="20"/>
      <c r="J22" s="4"/>
      <c r="K22" s="50">
        <f>SUM(L3:L19)</f>
        <v>22</v>
      </c>
      <c r="L22" s="51"/>
      <c r="M22" s="52"/>
      <c r="N22" s="18">
        <f t="array" ref="N22">IF(SUMPRODUCT(COUNTIF(E22,'DANH MỤC'!$B$2:$B$17))+SUMPRODUCT(COUNTIF(G22,'DANH MỤC'!$B$2:$B$17))+SUMPRODUCT(COUNTIF(I22,'DANH MỤC'!$B$2:$B$17))&gt;=1,1,0)</f>
        <v>1</v>
      </c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 ht="35.25" customHeight="1">
      <c r="A23" s="12">
        <v>5.0</v>
      </c>
      <c r="B23" s="95" t="s">
        <v>98</v>
      </c>
      <c r="C23" s="24" t="s">
        <v>180</v>
      </c>
      <c r="D23" s="15" t="s">
        <v>33</v>
      </c>
      <c r="E23" s="34" t="s">
        <v>25</v>
      </c>
      <c r="F23" s="14"/>
      <c r="G23" s="13"/>
      <c r="H23" s="14"/>
      <c r="I23" s="13"/>
      <c r="J23" s="4"/>
      <c r="K23" s="53"/>
      <c r="L23" s="54"/>
      <c r="M23" s="55"/>
      <c r="N23" s="18">
        <f t="array" ref="N23">IF(SUMPRODUCT(COUNTIF(E23,'DANH MỤC'!$B$2:$B$17))+SUMPRODUCT(COUNTIF(G23,'DANH MỤC'!$B$2:$B$17))+SUMPRODUCT(COUNTIF(I23,'DANH MỤC'!$B$2:$B$17))&gt;=1,1,0)</f>
        <v>1</v>
      </c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 ht="35.25" customHeight="1">
      <c r="A24" s="19">
        <v>6.0</v>
      </c>
      <c r="B24" s="20" t="s">
        <v>101</v>
      </c>
      <c r="C24" s="24" t="s">
        <v>187</v>
      </c>
      <c r="D24" s="15"/>
      <c r="E24" s="34" t="s">
        <v>39</v>
      </c>
      <c r="F24" s="14"/>
      <c r="G24" s="20"/>
      <c r="H24" s="14"/>
      <c r="I24" s="20"/>
      <c r="J24" s="4"/>
      <c r="K24" s="9" t="s">
        <v>102</v>
      </c>
      <c r="L24" s="9" t="s">
        <v>103</v>
      </c>
      <c r="M24" s="56" t="s">
        <v>17</v>
      </c>
      <c r="N24" s="18">
        <f t="array" ref="N24">IF(SUMPRODUCT(COUNTIF(E24,'DANH MỤC'!$B$2:$B$17))+SUMPRODUCT(COUNTIF(G24,'DANH MỤC'!$B$2:$B$17))+SUMPRODUCT(COUNTIF(I24,'DANH MỤC'!$B$2:$B$17))&gt;=1,1,0)</f>
        <v>1</v>
      </c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 ht="35.25" customHeight="1">
      <c r="A25" s="12">
        <v>7.0</v>
      </c>
      <c r="B25" s="13" t="s">
        <v>105</v>
      </c>
      <c r="C25" s="24" t="s">
        <v>312</v>
      </c>
      <c r="D25" s="15" t="s">
        <v>33</v>
      </c>
      <c r="E25" s="34" t="s">
        <v>47</v>
      </c>
      <c r="F25" s="14"/>
      <c r="G25" s="13"/>
      <c r="H25" s="14"/>
      <c r="I25" s="13"/>
      <c r="J25" s="4"/>
      <c r="K25" s="57" t="s">
        <v>26</v>
      </c>
      <c r="L25" s="13">
        <f t="shared" ref="L25:L28" si="3">COUNTIF($E$3:$E$17,K25)+COUNTIF($G$3:$G$17,K25)+COUNTIF($I$3:$I$17,K25)+COUNTIF($E$19:$E$29,K25)+COUNTIF($G$19:$G$29,K25)+COUNTIF($I$19:$I$29,K25)</f>
        <v>2</v>
      </c>
      <c r="M25" s="58">
        <f t="shared" ref="M25:M29" si="4">IF(SUM($L$25:$L$29)=0,0,L25/SUM($L$25:$L$29))</f>
        <v>0.08</v>
      </c>
      <c r="N25" s="18">
        <f t="array" ref="N25">IF(SUMPRODUCT(COUNTIF(E25,'DANH MỤC'!$B$2:$B$17))+SUMPRODUCT(COUNTIF(G25,'DANH MỤC'!$B$2:$B$17))+SUMPRODUCT(COUNTIF(I25,'DANH MỤC'!$B$2:$B$17))&gt;=1,1,0)</f>
        <v>1</v>
      </c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 ht="35.25" customHeight="1">
      <c r="A26" s="19">
        <v>8.0</v>
      </c>
      <c r="B26" s="20" t="s">
        <v>106</v>
      </c>
      <c r="C26" s="24" t="s">
        <v>324</v>
      </c>
      <c r="D26" s="15" t="s">
        <v>46</v>
      </c>
      <c r="E26" s="34" t="s">
        <v>26</v>
      </c>
      <c r="F26" s="14"/>
      <c r="G26" s="20"/>
      <c r="H26" s="14"/>
      <c r="I26" s="20"/>
      <c r="J26" s="4"/>
      <c r="K26" s="59" t="s">
        <v>34</v>
      </c>
      <c r="L26" s="13">
        <f t="shared" si="3"/>
        <v>0</v>
      </c>
      <c r="M26" s="58">
        <f t="shared" si="4"/>
        <v>0</v>
      </c>
      <c r="N26" s="18">
        <f t="array" ref="N26">IF(SUMPRODUCT(COUNTIF(E26,'DANH MỤC'!$B$2:$B$17))+SUMPRODUCT(COUNTIF(G26,'DANH MỤC'!$B$2:$B$17))+SUMPRODUCT(COUNTIF(I26,'DANH MỤC'!$B$2:$B$17))&gt;=1,1,0)</f>
        <v>0</v>
      </c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 ht="35.25" customHeight="1">
      <c r="A27" s="12">
        <v>9.0</v>
      </c>
      <c r="B27" s="13" t="s">
        <v>107</v>
      </c>
      <c r="C27" s="24" t="s">
        <v>324</v>
      </c>
      <c r="D27" s="15" t="s">
        <v>46</v>
      </c>
      <c r="E27" s="34" t="s">
        <v>26</v>
      </c>
      <c r="F27" s="14"/>
      <c r="G27" s="13"/>
      <c r="H27" s="14"/>
      <c r="I27" s="13"/>
      <c r="J27" s="4"/>
      <c r="K27" s="60" t="s">
        <v>40</v>
      </c>
      <c r="L27" s="13">
        <f t="shared" si="3"/>
        <v>0</v>
      </c>
      <c r="M27" s="58">
        <f t="shared" si="4"/>
        <v>0</v>
      </c>
      <c r="N27" s="18">
        <f t="array" ref="N27">IF(SUMPRODUCT(COUNTIF(E27,'DANH MỤC'!$B$2:$B$17))+SUMPRODUCT(COUNTIF(G27,'DANH MỤC'!$B$2:$B$17))+SUMPRODUCT(COUNTIF(I27,'DANH MỤC'!$B$2:$B$17))&gt;=1,1,0)</f>
        <v>0</v>
      </c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 ht="35.25" customHeight="1">
      <c r="A28" s="19">
        <v>10.0</v>
      </c>
      <c r="B28" s="20" t="s">
        <v>108</v>
      </c>
      <c r="C28" s="24" t="s">
        <v>187</v>
      </c>
      <c r="D28" s="15"/>
      <c r="E28" s="34" t="s">
        <v>39</v>
      </c>
      <c r="F28" s="14"/>
      <c r="G28" s="20"/>
      <c r="H28" s="14"/>
      <c r="I28" s="20"/>
      <c r="J28" s="4"/>
      <c r="K28" s="61" t="s">
        <v>43</v>
      </c>
      <c r="L28" s="13">
        <f t="shared" si="3"/>
        <v>1</v>
      </c>
      <c r="M28" s="58">
        <f t="shared" si="4"/>
        <v>0.04</v>
      </c>
      <c r="N28" s="18">
        <f t="array" ref="N28">IF(SUMPRODUCT(COUNTIF(E28,'DANH MỤC'!$B$2:$B$17))+SUMPRODUCT(COUNTIF(G28,'DANH MỤC'!$B$2:$B$17))+SUMPRODUCT(COUNTIF(I28,'DANH MỤC'!$B$2:$B$17))&gt;=1,1,0)</f>
        <v>1</v>
      </c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 ht="35.25" customHeight="1">
      <c r="A29" s="12"/>
      <c r="B29" s="13"/>
      <c r="C29" s="12"/>
      <c r="D29" s="10"/>
      <c r="E29" s="13"/>
      <c r="F29" s="10"/>
      <c r="G29" s="13"/>
      <c r="H29" s="10"/>
      <c r="I29" s="13"/>
      <c r="J29" s="4"/>
      <c r="K29" s="62" t="s">
        <v>18</v>
      </c>
      <c r="L29" s="63">
        <f>P2</f>
        <v>22</v>
      </c>
      <c r="M29" s="64">
        <f t="shared" si="4"/>
        <v>0.88</v>
      </c>
      <c r="N29" s="18">
        <f t="array" ref="N29">IF(SUMPRODUCT(COUNTIF(E29,'DANH MỤC'!$B$2:$B$17))+SUMPRODUCT(COUNTIF(G29,'DANH MỤC'!$B$2:$B$17))+SUMPRODUCT(COUNTIF(I29,'DANH MỤC'!$B$2:$B$17))&gt;=1,1,0)</f>
        <v>0</v>
      </c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 ht="35.25" customHeight="1">
      <c r="A30" s="4"/>
      <c r="B30" s="4"/>
      <c r="C30" s="4"/>
      <c r="D30" s="4"/>
      <c r="E30" s="4"/>
      <c r="F30" s="4"/>
      <c r="G30" s="4"/>
      <c r="H30" s="4"/>
      <c r="I30" s="4"/>
      <c r="J30" s="4"/>
      <c r="K30" s="65" t="s">
        <v>110</v>
      </c>
      <c r="L30" s="66">
        <f>MAX(0,COUNTA($B$3:$B$29)-SUM($L$25:$L$29))</f>
        <v>0</v>
      </c>
      <c r="M30" s="67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 ht="35.25" customHeight="1">
      <c r="A31" s="68" t="s">
        <v>111</v>
      </c>
      <c r="B31" s="2"/>
      <c r="C31" s="2"/>
      <c r="D31" s="2"/>
      <c r="E31" s="2"/>
      <c r="F31" s="2"/>
      <c r="G31" s="2"/>
      <c r="H31" s="2"/>
      <c r="I31" s="3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 ht="35.25" customHeight="1">
      <c r="A32" s="9" t="s">
        <v>6</v>
      </c>
      <c r="B32" s="9" t="s">
        <v>7</v>
      </c>
      <c r="C32" s="9" t="s">
        <v>8</v>
      </c>
      <c r="D32" s="9" t="s">
        <v>112</v>
      </c>
      <c r="E32" s="9" t="s">
        <v>15</v>
      </c>
      <c r="F32" s="9" t="s">
        <v>113</v>
      </c>
      <c r="G32" s="69" t="s">
        <v>114</v>
      </c>
      <c r="H32" s="2"/>
      <c r="I32" s="26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 ht="35.25" customHeight="1">
      <c r="A33" s="12">
        <v>1.0</v>
      </c>
      <c r="B33" s="13"/>
      <c r="C33" s="12"/>
      <c r="D33" s="10"/>
      <c r="E33" s="13"/>
      <c r="F33" s="13"/>
      <c r="G33" s="70"/>
      <c r="H33" s="70"/>
      <c r="I33" s="70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 ht="35.25" customHeight="1">
      <c r="A34" s="71">
        <v>2.0</v>
      </c>
      <c r="B34" s="72"/>
      <c r="C34" s="71"/>
      <c r="D34" s="73"/>
      <c r="E34" s="72"/>
      <c r="F34" s="72"/>
      <c r="G34" s="75"/>
      <c r="H34" s="75"/>
      <c r="I34" s="75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 ht="35.25" customHeight="1">
      <c r="A35" s="12">
        <v>3.0</v>
      </c>
      <c r="B35" s="13"/>
      <c r="C35" s="12"/>
      <c r="D35" s="10"/>
      <c r="E35" s="13"/>
      <c r="F35" s="13"/>
      <c r="G35" s="70"/>
      <c r="H35" s="70"/>
      <c r="I35" s="70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 ht="35.25" customHeight="1">
      <c r="A36" s="71">
        <v>4.0</v>
      </c>
      <c r="B36" s="72"/>
      <c r="C36" s="71"/>
      <c r="D36" s="73"/>
      <c r="E36" s="72"/>
      <c r="F36" s="72"/>
      <c r="G36" s="75"/>
      <c r="H36" s="75"/>
      <c r="I36" s="75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 ht="35.25" customHeight="1">
      <c r="A37" s="12">
        <v>5.0</v>
      </c>
      <c r="B37" s="13"/>
      <c r="C37" s="12"/>
      <c r="D37" s="10"/>
      <c r="E37" s="13"/>
      <c r="F37" s="13"/>
      <c r="G37" s="70"/>
      <c r="H37" s="70"/>
      <c r="I37" s="70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 ht="35.25" customHeight="1">
      <c r="A38" s="71">
        <v>6.0</v>
      </c>
      <c r="B38" s="72"/>
      <c r="C38" s="71"/>
      <c r="D38" s="73"/>
      <c r="E38" s="72"/>
      <c r="F38" s="72"/>
      <c r="G38" s="75"/>
      <c r="H38" s="75"/>
      <c r="I38" s="75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 ht="35.25" customHeight="1">
      <c r="A39" s="12">
        <v>7.0</v>
      </c>
      <c r="B39" s="13"/>
      <c r="C39" s="12"/>
      <c r="D39" s="10"/>
      <c r="E39" s="13"/>
      <c r="F39" s="13"/>
      <c r="G39" s="70"/>
      <c r="H39" s="70"/>
      <c r="I39" s="70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 ht="35.25" customHeight="1">
      <c r="A40" s="71">
        <v>8.0</v>
      </c>
      <c r="B40" s="72"/>
      <c r="C40" s="71"/>
      <c r="D40" s="73"/>
      <c r="E40" s="72"/>
      <c r="F40" s="72"/>
      <c r="G40" s="75"/>
      <c r="H40" s="75"/>
      <c r="I40" s="75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 ht="35.25" customHeight="1">
      <c r="A41" s="76" t="s">
        <v>116</v>
      </c>
      <c r="B41" s="2"/>
      <c r="C41" s="2"/>
      <c r="D41" s="2"/>
      <c r="E41" s="3"/>
      <c r="F41" s="77">
        <f>SUM(F33:F40)</f>
        <v>0</v>
      </c>
      <c r="G41" s="78"/>
      <c r="H41" s="78"/>
      <c r="I41" s="78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 ht="35.25" customHeight="1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 ht="35.25" customHeight="1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 ht="35.25" customHeight="1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 ht="35.25" customHeight="1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 ht="35.25" customHeight="1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 ht="35.25" customHeight="1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 ht="35.25" customHeight="1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 ht="35.25" customHeight="1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 ht="35.25" customHeight="1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 ht="35.25" customHeight="1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 ht="35.25" customHeight="1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 ht="35.25" customHeight="1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 ht="35.25" customHeight="1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 ht="35.25" customHeight="1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 ht="35.25" customHeight="1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 ht="35.25" customHeight="1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 ht="35.25" customHeight="1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 ht="35.25" customHeight="1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 ht="35.25" customHeight="1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 ht="35.25" customHeight="1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 ht="35.25" customHeight="1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 ht="35.25" customHeight="1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 ht="35.25" customHeight="1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 ht="35.25" customHeight="1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 ht="35.25" customHeight="1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 ht="35.25" customHeight="1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 ht="35.25" customHeight="1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 ht="35.25" customHeight="1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 ht="35.25" customHeight="1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 ht="35.25" customHeight="1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 ht="35.25" customHeight="1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 ht="35.25" customHeight="1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 ht="35.25" customHeight="1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 ht="35.25" customHeight="1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 ht="35.25" customHeight="1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 ht="35.25" customHeight="1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 ht="35.25" customHeight="1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 ht="35.25" customHeight="1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 ht="35.25" customHeight="1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 ht="35.25" customHeight="1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 ht="35.25" customHeight="1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 ht="35.25" customHeight="1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 ht="35.25" customHeight="1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 ht="35.25" customHeight="1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 ht="35.25" customHeight="1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 ht="35.25" customHeight="1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 ht="35.25" customHeight="1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 ht="35.25" customHeight="1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 ht="35.25" customHeight="1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 ht="35.25" customHeight="1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 ht="35.25" customHeight="1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 ht="35.25" customHeight="1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 ht="35.25" customHeight="1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 ht="35.25" customHeight="1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 ht="35.25" customHeight="1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 ht="35.25" customHeight="1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 ht="35.25" customHeight="1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 ht="35.25" customHeight="1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 ht="35.25" customHeight="1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 ht="35.25" customHeight="1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 ht="35.25" customHeight="1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 ht="35.25" customHeight="1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 ht="35.25" customHeight="1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 ht="35.25" customHeight="1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 ht="35.25" customHeight="1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 ht="35.25" customHeight="1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 ht="35.25" customHeight="1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 ht="35.25" customHeight="1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 ht="35.25" customHeight="1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 ht="35.25" customHeight="1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 ht="35.25" customHeight="1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 ht="35.25" customHeight="1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 ht="35.25" customHeight="1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 ht="35.25" customHeight="1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 ht="35.25" customHeight="1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 ht="35.25" customHeight="1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 ht="35.25" customHeight="1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 ht="35.25" customHeight="1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 ht="35.25" customHeight="1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 ht="35.25" customHeight="1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 ht="35.25" customHeight="1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 ht="35.25" customHeight="1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 ht="35.25" customHeight="1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 ht="35.25" customHeight="1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 ht="35.25" customHeight="1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 ht="35.25" customHeight="1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 ht="35.25" customHeight="1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 ht="35.25" customHeight="1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 ht="35.25" customHeight="1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 ht="35.25" customHeight="1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 ht="35.25" customHeight="1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 ht="35.25" customHeight="1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 ht="35.25" customHeight="1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 ht="35.25" customHeight="1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 ht="35.25" customHeight="1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 ht="35.25" customHeight="1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 ht="35.25" customHeight="1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 ht="35.25" customHeight="1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 ht="35.25" customHeight="1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 ht="35.25" customHeight="1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 ht="35.25" customHeight="1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 ht="35.25" customHeight="1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 ht="35.25" customHeight="1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 ht="35.25" customHeight="1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 ht="35.25" customHeight="1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 ht="35.25" customHeight="1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 ht="35.25" customHeight="1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 ht="35.25" customHeight="1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 ht="35.25" customHeight="1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 ht="35.25" customHeight="1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 ht="35.25" customHeight="1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 ht="35.25" customHeight="1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 ht="35.25" customHeight="1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 ht="35.25" customHeight="1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 ht="35.25" customHeight="1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 ht="35.25" customHeight="1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 ht="35.25" customHeight="1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 ht="35.25" customHeight="1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 ht="35.25" customHeight="1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 ht="35.25" customHeight="1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 ht="35.25" customHeight="1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 ht="35.25" customHeight="1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 ht="35.25" customHeight="1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 ht="35.25" customHeight="1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 ht="35.25" customHeight="1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 ht="35.25" customHeight="1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 ht="35.25" customHeight="1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 ht="35.25" customHeight="1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 ht="35.25" customHeight="1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 ht="35.25" customHeight="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 ht="35.25" customHeight="1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 ht="35.25" customHeight="1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 ht="35.25" customHeight="1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 ht="35.25" customHeight="1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 ht="35.25" customHeight="1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 ht="35.25" customHeight="1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 ht="35.25" customHeight="1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 ht="35.25" customHeight="1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 ht="35.25" customHeight="1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 ht="35.25" customHeight="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 ht="35.25" customHeight="1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 ht="35.25" customHeight="1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 ht="35.25" customHeight="1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 ht="35.25" customHeight="1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 ht="35.25" customHeight="1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 ht="35.25" customHeight="1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 ht="35.25" customHeight="1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 ht="35.25" customHeight="1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 ht="35.25" customHeight="1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 ht="35.25" customHeight="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 ht="35.25" customHeight="1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 ht="35.25" customHeight="1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 ht="35.25" customHeight="1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 ht="35.25" customHeight="1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 ht="35.25" customHeight="1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 ht="35.25" customHeight="1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 ht="35.25" customHeight="1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 ht="35.25" customHeight="1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 ht="35.25" customHeight="1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 ht="35.25" customHeight="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 ht="35.25" customHeight="1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 ht="35.25" customHeight="1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 ht="35.25" customHeight="1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 ht="35.25" customHeight="1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 ht="35.25" customHeight="1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 ht="35.25" customHeight="1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 ht="35.25" customHeight="1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 ht="35.25" customHeight="1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 ht="35.25" customHeight="1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 ht="35.25" customHeight="1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 ht="35.25" customHeight="1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 ht="35.25" customHeight="1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 ht="35.25" customHeight="1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 ht="35.25" customHeight="1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 ht="35.25" customHeight="1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 ht="35.25" customHeight="1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 ht="35.25" customHeight="1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 ht="35.25" customHeight="1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 ht="35.25" customHeight="1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 ht="35.25" customHeight="1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 ht="35.25" customHeight="1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 ht="35.25" customHeight="1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 ht="35.25" customHeight="1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 ht="35.25" customHeight="1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 ht="35.25" customHeight="1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 ht="35.25" customHeight="1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 ht="35.25" customHeight="1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 ht="35.25" customHeight="1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 ht="35.25" customHeight="1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 ht="35.25" customHeight="1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 ht="35.25" customHeight="1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 ht="35.25" customHeight="1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 ht="35.25" customHeight="1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 ht="35.25" customHeight="1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 ht="35.25" customHeight="1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 ht="35.25" customHeight="1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 ht="35.25" customHeight="1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 ht="35.25" customHeight="1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 ht="35.25" customHeight="1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 ht="35.25" customHeight="1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 ht="35.25" customHeight="1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 ht="35.25" customHeight="1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 ht="35.25" customHeight="1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 ht="35.25" customHeight="1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 ht="35.25" customHeight="1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r="247" ht="35.25" customHeight="1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r="248" ht="35.25" customHeight="1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</row>
    <row r="249" ht="35.25" customHeight="1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 ht="35.25" customHeight="1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</row>
    <row r="251" ht="35.25" customHeight="1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</row>
    <row r="252" ht="35.25" customHeight="1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 ht="35.25" customHeight="1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</row>
    <row r="254" ht="35.25" customHeight="1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</row>
    <row r="255" ht="35.25" customHeight="1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</row>
    <row r="256" ht="35.25" customHeight="1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</row>
    <row r="257" ht="35.25" customHeight="1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</row>
    <row r="258" ht="35.25" customHeight="1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</row>
    <row r="259" ht="35.25" customHeight="1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</row>
    <row r="260" ht="35.25" customHeight="1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</row>
    <row r="261" ht="35.25" customHeight="1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</row>
    <row r="262" ht="35.25" customHeight="1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</row>
    <row r="263" ht="35.25" customHeight="1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</row>
    <row r="264" ht="35.25" customHeight="1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</row>
    <row r="265" ht="35.25" customHeight="1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</row>
    <row r="266" ht="35.25" customHeight="1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</row>
    <row r="267" ht="35.25" customHeight="1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</row>
    <row r="268" ht="35.25" customHeight="1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</row>
    <row r="269" ht="35.25" customHeight="1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</row>
    <row r="270" ht="35.25" customHeight="1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</row>
    <row r="271" ht="35.25" customHeight="1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</row>
    <row r="272" ht="35.25" customHeight="1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</row>
    <row r="273" ht="35.25" customHeight="1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</row>
    <row r="274" ht="35.25" customHeight="1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</row>
    <row r="275" ht="35.25" customHeight="1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</row>
    <row r="276" ht="35.25" customHeight="1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</row>
    <row r="277" ht="35.25" customHeight="1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</row>
    <row r="278" ht="35.25" customHeight="1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</row>
    <row r="279" ht="35.25" customHeight="1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</row>
    <row r="280" ht="35.25" customHeight="1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</row>
    <row r="281" ht="35.25" customHeight="1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</row>
    <row r="282" ht="35.25" customHeight="1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</row>
    <row r="283" ht="35.25" customHeight="1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</row>
    <row r="284" ht="35.25" customHeight="1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</row>
    <row r="285" ht="35.25" customHeight="1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</row>
    <row r="286" ht="35.25" customHeight="1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</row>
    <row r="287" ht="35.25" customHeight="1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</row>
    <row r="288" ht="35.25" customHeight="1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</row>
    <row r="289" ht="35.25" customHeight="1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</row>
    <row r="290" ht="35.25" customHeight="1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</row>
    <row r="291" ht="35.25" customHeight="1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</row>
    <row r="292" ht="35.25" customHeight="1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</row>
    <row r="293" ht="35.25" customHeight="1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</row>
    <row r="294" ht="35.25" customHeight="1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</row>
    <row r="295" ht="35.25" customHeight="1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</row>
    <row r="296" ht="35.25" customHeight="1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</row>
    <row r="297" ht="35.25" customHeight="1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</row>
    <row r="298" ht="35.25" customHeight="1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</row>
    <row r="299" ht="35.25" customHeight="1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</row>
    <row r="300" ht="35.25" customHeight="1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</row>
    <row r="301" ht="35.25" customHeight="1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</row>
    <row r="302" ht="35.25" customHeight="1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</row>
    <row r="303" ht="35.25" customHeight="1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</row>
    <row r="304" ht="35.25" customHeight="1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</row>
    <row r="305" ht="35.25" customHeight="1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</row>
    <row r="306" ht="35.25" customHeight="1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</row>
    <row r="307" ht="35.25" customHeight="1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</row>
    <row r="308" ht="35.25" customHeight="1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</row>
    <row r="309" ht="35.25" customHeight="1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</row>
    <row r="310" ht="35.25" customHeight="1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</row>
    <row r="311" ht="35.25" customHeight="1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</row>
    <row r="312" ht="35.25" customHeight="1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</row>
    <row r="313" ht="35.25" customHeight="1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</row>
    <row r="314" ht="35.25" customHeight="1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</row>
    <row r="315" ht="35.25" customHeight="1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</row>
    <row r="316" ht="35.25" customHeight="1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</row>
    <row r="317" ht="35.25" customHeight="1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</row>
    <row r="318" ht="35.25" customHeight="1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</row>
    <row r="319" ht="35.25" customHeight="1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</row>
    <row r="320" ht="35.25" customHeight="1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</row>
    <row r="321" ht="35.25" customHeight="1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</row>
    <row r="322" ht="35.25" customHeight="1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</row>
    <row r="323" ht="35.25" customHeight="1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</row>
    <row r="324" ht="35.25" customHeight="1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</row>
    <row r="325" ht="35.25" customHeight="1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</row>
    <row r="326" ht="35.25" customHeight="1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</row>
    <row r="327" ht="35.25" customHeight="1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</row>
    <row r="328" ht="35.25" customHeight="1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</row>
    <row r="329" ht="35.25" customHeight="1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</row>
    <row r="330" ht="35.25" customHeight="1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</row>
    <row r="331" ht="35.25" customHeight="1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</row>
    <row r="332" ht="35.25" customHeight="1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</row>
    <row r="333" ht="35.25" customHeight="1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</row>
    <row r="334" ht="35.25" customHeight="1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</row>
    <row r="335" ht="35.25" customHeight="1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</row>
    <row r="336" ht="35.25" customHeight="1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</row>
    <row r="337" ht="35.25" customHeight="1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</row>
    <row r="338" ht="35.25" customHeight="1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</row>
    <row r="339" ht="35.25" customHeight="1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</row>
    <row r="340" ht="35.25" customHeight="1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</row>
    <row r="341" ht="35.25" customHeight="1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</row>
    <row r="342" ht="35.25" customHeight="1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</row>
    <row r="343" ht="35.25" customHeight="1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</row>
    <row r="344" ht="35.25" customHeight="1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</row>
    <row r="345" ht="35.25" customHeight="1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</row>
    <row r="346" ht="35.25" customHeight="1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</row>
    <row r="347" ht="35.25" customHeight="1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</row>
    <row r="348" ht="35.25" customHeight="1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</row>
    <row r="349" ht="35.25" customHeight="1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</row>
    <row r="350" ht="35.25" customHeight="1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</row>
    <row r="351" ht="35.25" customHeight="1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</row>
    <row r="352" ht="35.25" customHeight="1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</row>
    <row r="353" ht="35.25" customHeight="1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</row>
    <row r="354" ht="35.25" customHeight="1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</row>
    <row r="355" ht="35.25" customHeight="1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</row>
    <row r="356" ht="35.25" customHeight="1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</row>
    <row r="357" ht="35.25" customHeight="1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</row>
    <row r="358" ht="35.25" customHeight="1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</row>
    <row r="359" ht="35.25" customHeight="1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</row>
    <row r="360" ht="35.25" customHeight="1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</row>
    <row r="361" ht="35.25" customHeight="1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</row>
    <row r="362" ht="35.25" customHeight="1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</row>
    <row r="363" ht="35.25" customHeight="1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</row>
    <row r="364" ht="35.25" customHeight="1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</row>
    <row r="365" ht="35.25" customHeight="1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</row>
    <row r="366" ht="35.25" customHeight="1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</row>
    <row r="367" ht="35.25" customHeight="1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</row>
    <row r="368" ht="35.25" customHeight="1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</row>
    <row r="369" ht="35.25" customHeight="1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</row>
    <row r="370" ht="35.25" customHeight="1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</row>
    <row r="371" ht="35.25" customHeight="1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</row>
    <row r="372" ht="35.25" customHeight="1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</row>
    <row r="373" ht="35.25" customHeight="1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</row>
    <row r="374" ht="35.25" customHeight="1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</row>
    <row r="375" ht="35.25" customHeight="1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</row>
    <row r="376" ht="35.25" customHeight="1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</row>
    <row r="377" ht="35.25" customHeight="1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</row>
    <row r="378" ht="35.25" customHeight="1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</row>
    <row r="379" ht="35.25" customHeight="1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</row>
    <row r="380" ht="35.25" customHeight="1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</row>
    <row r="381" ht="35.25" customHeight="1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</row>
    <row r="382" ht="35.25" customHeight="1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</row>
    <row r="383" ht="35.25" customHeight="1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</row>
    <row r="384" ht="35.25" customHeight="1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</row>
    <row r="385" ht="35.25" customHeight="1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</row>
    <row r="386" ht="35.25" customHeight="1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</row>
    <row r="387" ht="35.25" customHeight="1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</row>
    <row r="388" ht="35.25" customHeight="1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</row>
    <row r="389" ht="35.25" customHeight="1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</row>
    <row r="390" ht="35.25" customHeight="1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</row>
    <row r="391" ht="35.25" customHeight="1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</row>
    <row r="392" ht="35.25" customHeight="1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</row>
    <row r="393" ht="35.25" customHeight="1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</row>
    <row r="394" ht="35.25" customHeight="1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</row>
    <row r="395" ht="35.25" customHeight="1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</row>
    <row r="396" ht="35.25" customHeight="1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</row>
    <row r="397" ht="35.25" customHeight="1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</row>
    <row r="398" ht="35.25" customHeight="1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</row>
    <row r="399" ht="35.25" customHeight="1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</row>
    <row r="400" ht="35.25" customHeight="1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</row>
    <row r="401" ht="35.25" customHeight="1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</row>
    <row r="402" ht="35.25" customHeight="1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</row>
    <row r="403" ht="35.25" customHeight="1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</row>
    <row r="404" ht="35.25" customHeight="1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</row>
    <row r="405" ht="35.25" customHeight="1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</row>
    <row r="406" ht="35.25" customHeight="1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</row>
    <row r="407" ht="35.25" customHeight="1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</row>
    <row r="408" ht="35.25" customHeight="1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</row>
    <row r="409" ht="35.25" customHeight="1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</row>
    <row r="410" ht="35.25" customHeight="1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</row>
    <row r="411" ht="35.25" customHeight="1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</row>
    <row r="412" ht="35.25" customHeight="1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</row>
    <row r="413" ht="35.25" customHeight="1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</row>
    <row r="414" ht="35.25" customHeight="1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</row>
    <row r="415" ht="35.25" customHeight="1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</row>
    <row r="416" ht="35.25" customHeight="1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</row>
    <row r="417" ht="35.25" customHeight="1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</row>
    <row r="418" ht="35.25" customHeight="1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</row>
    <row r="419" ht="35.25" customHeight="1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</row>
    <row r="420" ht="35.25" customHeight="1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</row>
    <row r="421" ht="35.25" customHeight="1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</row>
    <row r="422" ht="35.25" customHeight="1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</row>
    <row r="423" ht="35.25" customHeight="1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</row>
    <row r="424" ht="35.25" customHeight="1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</row>
    <row r="425" ht="35.25" customHeight="1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</row>
    <row r="426" ht="35.25" customHeight="1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</row>
    <row r="427" ht="35.25" customHeight="1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</row>
    <row r="428" ht="35.25" customHeight="1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</row>
    <row r="429" ht="35.25" customHeight="1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</row>
    <row r="430" ht="35.25" customHeight="1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</row>
    <row r="431" ht="35.25" customHeight="1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</row>
    <row r="432" ht="35.25" customHeight="1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</row>
    <row r="433" ht="35.25" customHeight="1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</row>
    <row r="434" ht="35.25" customHeight="1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</row>
    <row r="435" ht="35.25" customHeight="1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</row>
    <row r="436" ht="35.25" customHeight="1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</row>
    <row r="437" ht="35.25" customHeight="1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</row>
    <row r="438" ht="35.25" customHeight="1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</row>
    <row r="439" ht="35.25" customHeight="1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</row>
    <row r="440" ht="35.25" customHeight="1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</row>
    <row r="441" ht="35.25" customHeight="1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</row>
    <row r="442" ht="35.25" customHeight="1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</row>
    <row r="443" ht="35.25" customHeight="1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</row>
    <row r="444" ht="35.25" customHeight="1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</row>
    <row r="445" ht="35.25" customHeight="1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</row>
    <row r="446" ht="35.25" customHeight="1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</row>
    <row r="447" ht="35.25" customHeight="1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</row>
    <row r="448" ht="35.25" customHeight="1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</row>
    <row r="449" ht="35.25" customHeight="1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</row>
    <row r="450" ht="35.25" customHeight="1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</row>
    <row r="451" ht="35.25" customHeight="1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</row>
    <row r="452" ht="35.25" customHeight="1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</row>
    <row r="453" ht="35.25" customHeight="1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</row>
    <row r="454" ht="35.25" customHeight="1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</row>
    <row r="455" ht="35.25" customHeight="1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</row>
    <row r="456" ht="35.25" customHeight="1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</row>
    <row r="457" ht="35.25" customHeight="1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</row>
    <row r="458" ht="35.25" customHeight="1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</row>
    <row r="459" ht="35.25" customHeight="1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</row>
    <row r="460" ht="35.25" customHeight="1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</row>
    <row r="461" ht="35.25" customHeight="1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</row>
    <row r="462" ht="35.25" customHeight="1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</row>
    <row r="463" ht="35.25" customHeight="1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</row>
    <row r="464" ht="35.25" customHeight="1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</row>
    <row r="465" ht="35.25" customHeight="1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</row>
    <row r="466" ht="35.25" customHeight="1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</row>
    <row r="467" ht="35.25" customHeight="1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</row>
    <row r="468" ht="35.25" customHeight="1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</row>
    <row r="469" ht="35.25" customHeight="1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</row>
    <row r="470" ht="35.25" customHeight="1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</row>
    <row r="471" ht="35.25" customHeight="1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</row>
    <row r="472" ht="35.25" customHeight="1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</row>
    <row r="473" ht="35.25" customHeight="1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</row>
    <row r="474" ht="35.25" customHeight="1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</row>
    <row r="475" ht="35.25" customHeight="1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</row>
    <row r="476" ht="35.25" customHeight="1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</row>
    <row r="477" ht="35.25" customHeight="1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</row>
    <row r="478" ht="35.25" customHeight="1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</row>
    <row r="479" ht="35.25" customHeight="1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</row>
    <row r="480" ht="35.25" customHeight="1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</row>
    <row r="481" ht="35.25" customHeight="1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</row>
    <row r="482" ht="35.25" customHeight="1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</row>
    <row r="483" ht="35.25" customHeight="1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</row>
    <row r="484" ht="35.25" customHeight="1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</row>
    <row r="485" ht="35.25" customHeight="1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</row>
    <row r="486" ht="35.25" customHeight="1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</row>
    <row r="487" ht="35.25" customHeight="1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</row>
    <row r="488" ht="35.25" customHeight="1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</row>
    <row r="489" ht="35.25" customHeight="1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</row>
    <row r="490" ht="35.25" customHeight="1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</row>
    <row r="491" ht="35.25" customHeight="1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</row>
    <row r="492" ht="35.25" customHeight="1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</row>
    <row r="493" ht="35.25" customHeight="1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</row>
    <row r="494" ht="35.25" customHeight="1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</row>
    <row r="495" ht="35.25" customHeight="1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</row>
    <row r="496" ht="35.25" customHeight="1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</row>
    <row r="497" ht="35.25" customHeight="1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</row>
    <row r="498" ht="35.25" customHeight="1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</row>
    <row r="499" ht="35.25" customHeight="1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</row>
    <row r="500" ht="35.25" customHeight="1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</row>
    <row r="501" ht="35.25" customHeight="1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</row>
    <row r="502" ht="35.25" customHeight="1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</row>
    <row r="503" ht="35.25" customHeight="1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</row>
    <row r="504" ht="35.25" customHeight="1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</row>
    <row r="505" ht="35.25" customHeight="1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</row>
    <row r="506" ht="35.25" customHeight="1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</row>
    <row r="507" ht="35.25" customHeight="1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</row>
    <row r="508" ht="35.25" customHeight="1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</row>
    <row r="509" ht="35.25" customHeight="1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</row>
    <row r="510" ht="35.25" customHeight="1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</row>
    <row r="511" ht="35.25" customHeight="1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</row>
    <row r="512" ht="35.25" customHeight="1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</row>
    <row r="513" ht="35.25" customHeight="1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</row>
    <row r="514" ht="35.25" customHeight="1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</row>
    <row r="515" ht="35.25" customHeight="1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</row>
    <row r="516" ht="35.25" customHeight="1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</row>
    <row r="517" ht="35.25" customHeight="1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</row>
    <row r="518" ht="35.25" customHeight="1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</row>
    <row r="519" ht="35.25" customHeight="1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</row>
    <row r="520" ht="35.25" customHeight="1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</row>
    <row r="521" ht="35.25" customHeight="1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</row>
    <row r="522" ht="35.25" customHeight="1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</row>
    <row r="523" ht="35.25" customHeight="1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</row>
    <row r="524" ht="35.25" customHeight="1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</row>
    <row r="525" ht="35.25" customHeight="1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</row>
    <row r="526" ht="35.25" customHeight="1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</row>
    <row r="527" ht="35.25" customHeight="1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</row>
    <row r="528" ht="35.25" customHeight="1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</row>
    <row r="529" ht="35.25" customHeight="1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</row>
    <row r="530" ht="35.25" customHeight="1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</row>
    <row r="531" ht="35.25" customHeight="1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</row>
    <row r="532" ht="35.25" customHeight="1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</row>
    <row r="533" ht="35.25" customHeight="1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</row>
    <row r="534" ht="35.25" customHeight="1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</row>
    <row r="535" ht="35.25" customHeight="1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</row>
    <row r="536" ht="35.25" customHeight="1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</row>
    <row r="537" ht="35.25" customHeight="1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</row>
    <row r="538" ht="35.25" customHeight="1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</row>
    <row r="539" ht="35.25" customHeight="1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</row>
    <row r="540" ht="35.25" customHeight="1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</row>
    <row r="541" ht="35.25" customHeight="1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</row>
    <row r="542" ht="35.25" customHeight="1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</row>
    <row r="543" ht="35.25" customHeight="1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</row>
    <row r="544" ht="35.25" customHeight="1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</row>
    <row r="545" ht="35.25" customHeight="1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</row>
    <row r="546" ht="35.25" customHeight="1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</row>
    <row r="547" ht="35.25" customHeight="1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</row>
    <row r="548" ht="35.25" customHeight="1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</row>
    <row r="549" ht="35.25" customHeight="1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</row>
    <row r="550" ht="35.25" customHeight="1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</row>
    <row r="551" ht="35.25" customHeight="1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</row>
    <row r="552" ht="35.25" customHeight="1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</row>
    <row r="553" ht="35.25" customHeight="1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</row>
    <row r="554" ht="35.25" customHeight="1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</row>
    <row r="555" ht="35.25" customHeight="1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</row>
    <row r="556" ht="35.25" customHeight="1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</row>
    <row r="557" ht="35.25" customHeight="1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</row>
    <row r="558" ht="35.25" customHeight="1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</row>
    <row r="559" ht="35.25" customHeight="1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</row>
    <row r="560" ht="35.25" customHeight="1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</row>
    <row r="561" ht="35.25" customHeight="1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</row>
    <row r="562" ht="35.25" customHeight="1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</row>
    <row r="563" ht="35.25" customHeight="1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</row>
    <row r="564" ht="35.25" customHeight="1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</row>
    <row r="565" ht="35.25" customHeight="1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</row>
    <row r="566" ht="35.25" customHeight="1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</row>
    <row r="567" ht="35.25" customHeight="1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</row>
    <row r="568" ht="35.25" customHeight="1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</row>
    <row r="569" ht="35.25" customHeight="1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</row>
    <row r="570" ht="35.25" customHeight="1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</row>
    <row r="571" ht="35.25" customHeight="1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</row>
    <row r="572" ht="35.25" customHeight="1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</row>
    <row r="573" ht="35.25" customHeight="1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</row>
    <row r="574" ht="35.25" customHeight="1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</row>
    <row r="575" ht="35.25" customHeight="1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</row>
    <row r="576" ht="35.25" customHeight="1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</row>
    <row r="577" ht="35.25" customHeight="1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</row>
    <row r="578" ht="35.25" customHeight="1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</row>
    <row r="579" ht="35.25" customHeight="1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</row>
    <row r="580" ht="35.25" customHeight="1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</row>
    <row r="581" ht="35.25" customHeight="1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</row>
    <row r="582" ht="35.25" customHeight="1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</row>
    <row r="583" ht="35.25" customHeight="1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</row>
    <row r="584" ht="35.25" customHeight="1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</row>
    <row r="585" ht="35.25" customHeight="1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</row>
    <row r="586" ht="35.25" customHeight="1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</row>
    <row r="587" ht="35.25" customHeight="1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</row>
    <row r="588" ht="35.25" customHeight="1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</row>
    <row r="589" ht="35.25" customHeight="1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</row>
    <row r="590" ht="35.25" customHeight="1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</row>
    <row r="591" ht="35.25" customHeight="1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</row>
    <row r="592" ht="35.25" customHeight="1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</row>
    <row r="593" ht="35.25" customHeight="1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</row>
    <row r="594" ht="35.25" customHeight="1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</row>
    <row r="595" ht="35.25" customHeight="1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</row>
    <row r="596" ht="35.25" customHeight="1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</row>
    <row r="597" ht="35.25" customHeight="1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</row>
    <row r="598" ht="35.25" customHeight="1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</row>
    <row r="599" ht="35.25" customHeight="1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</row>
    <row r="600" ht="35.25" customHeight="1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</row>
    <row r="601" ht="35.25" customHeight="1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</row>
    <row r="602" ht="35.25" customHeight="1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</row>
    <row r="603" ht="35.25" customHeight="1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</row>
    <row r="604" ht="35.25" customHeight="1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</row>
    <row r="605" ht="35.25" customHeight="1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</row>
    <row r="606" ht="35.25" customHeight="1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</row>
    <row r="607" ht="35.25" customHeight="1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</row>
    <row r="608" ht="35.25" customHeight="1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</row>
    <row r="609" ht="35.25" customHeight="1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</row>
    <row r="610" ht="35.25" customHeight="1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</row>
    <row r="611" ht="35.25" customHeight="1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</row>
    <row r="612" ht="35.25" customHeight="1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</row>
    <row r="613" ht="35.25" customHeight="1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</row>
    <row r="614" ht="35.25" customHeight="1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</row>
    <row r="615" ht="35.25" customHeight="1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</row>
    <row r="616" ht="35.25" customHeight="1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</row>
    <row r="617" ht="35.25" customHeight="1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</row>
    <row r="618" ht="35.25" customHeight="1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</row>
    <row r="619" ht="35.25" customHeight="1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</row>
    <row r="620" ht="35.25" customHeight="1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</row>
    <row r="621" ht="35.25" customHeight="1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</row>
    <row r="622" ht="35.25" customHeight="1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</row>
    <row r="623" ht="35.25" customHeight="1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</row>
    <row r="624" ht="35.25" customHeight="1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</row>
    <row r="625" ht="35.25" customHeight="1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</row>
    <row r="626" ht="35.25" customHeight="1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</row>
    <row r="627" ht="35.25" customHeight="1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</row>
    <row r="628" ht="35.25" customHeight="1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</row>
    <row r="629" ht="35.25" customHeight="1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</row>
    <row r="630" ht="35.25" customHeight="1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</row>
    <row r="631" ht="35.25" customHeight="1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</row>
    <row r="632" ht="35.25" customHeight="1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</row>
    <row r="633" ht="35.25" customHeight="1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</row>
    <row r="634" ht="35.25" customHeight="1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</row>
    <row r="635" ht="35.25" customHeight="1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</row>
    <row r="636" ht="35.25" customHeight="1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</row>
    <row r="637" ht="35.25" customHeight="1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</row>
    <row r="638" ht="35.25" customHeight="1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</row>
    <row r="639" ht="35.25" customHeight="1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</row>
    <row r="640" ht="35.25" customHeight="1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</row>
    <row r="641" ht="35.25" customHeight="1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</row>
    <row r="642" ht="35.25" customHeight="1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</row>
    <row r="643" ht="35.25" customHeight="1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</row>
    <row r="644" ht="35.25" customHeight="1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</row>
    <row r="645" ht="35.25" customHeight="1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</row>
    <row r="646" ht="35.25" customHeight="1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</row>
    <row r="647" ht="35.25" customHeight="1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</row>
    <row r="648" ht="35.25" customHeight="1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</row>
    <row r="649" ht="35.25" customHeight="1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</row>
    <row r="650" ht="35.25" customHeight="1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</row>
    <row r="651" ht="35.25" customHeight="1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</row>
    <row r="652" ht="35.25" customHeight="1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</row>
    <row r="653" ht="35.25" customHeight="1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</row>
    <row r="654" ht="35.25" customHeight="1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</row>
    <row r="655" ht="35.25" customHeight="1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</row>
    <row r="656" ht="35.25" customHeight="1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</row>
    <row r="657" ht="35.25" customHeight="1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</row>
    <row r="658" ht="35.25" customHeight="1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</row>
    <row r="659" ht="35.25" customHeight="1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</row>
    <row r="660" ht="35.25" customHeight="1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</row>
    <row r="661" ht="35.25" customHeight="1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</row>
    <row r="662" ht="35.25" customHeight="1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</row>
    <row r="663" ht="35.25" customHeight="1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</row>
    <row r="664" ht="35.25" customHeight="1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</row>
    <row r="665" ht="35.25" customHeight="1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</row>
    <row r="666" ht="35.25" customHeight="1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</row>
    <row r="667" ht="35.25" customHeight="1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</row>
    <row r="668" ht="35.25" customHeight="1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</row>
    <row r="669" ht="35.25" customHeight="1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</row>
    <row r="670" ht="35.25" customHeight="1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</row>
    <row r="671" ht="35.25" customHeight="1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</row>
    <row r="672" ht="35.25" customHeight="1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</row>
    <row r="673" ht="35.25" customHeight="1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</row>
    <row r="674" ht="35.25" customHeight="1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</row>
    <row r="675" ht="35.25" customHeight="1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</row>
    <row r="676" ht="35.25" customHeight="1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</row>
    <row r="677" ht="35.25" customHeight="1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</row>
    <row r="678" ht="35.25" customHeight="1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</row>
    <row r="679" ht="35.25" customHeight="1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</row>
    <row r="680" ht="35.25" customHeight="1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</row>
    <row r="681" ht="35.25" customHeight="1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</row>
    <row r="682" ht="35.25" customHeight="1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</row>
    <row r="683" ht="35.25" customHeight="1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</row>
    <row r="684" ht="35.25" customHeight="1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</row>
    <row r="685" ht="35.25" customHeight="1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</row>
    <row r="686" ht="35.25" customHeight="1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</row>
    <row r="687" ht="35.25" customHeight="1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</row>
    <row r="688" ht="35.25" customHeight="1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</row>
    <row r="689" ht="35.25" customHeight="1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</row>
    <row r="690" ht="35.25" customHeight="1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</row>
    <row r="691" ht="35.25" customHeight="1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</row>
    <row r="692" ht="35.25" customHeight="1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</row>
    <row r="693" ht="35.25" customHeight="1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</row>
    <row r="694" ht="35.25" customHeight="1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</row>
    <row r="695" ht="35.25" customHeight="1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</row>
    <row r="696" ht="35.25" customHeight="1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</row>
    <row r="697" ht="35.25" customHeight="1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</row>
    <row r="698" ht="35.25" customHeight="1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</row>
    <row r="699" ht="35.25" customHeight="1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</row>
    <row r="700" ht="35.25" customHeight="1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</row>
    <row r="701" ht="35.25" customHeight="1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</row>
    <row r="702" ht="35.25" customHeight="1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</row>
    <row r="703" ht="35.25" customHeight="1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</row>
    <row r="704" ht="35.25" customHeight="1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</row>
    <row r="705" ht="35.25" customHeight="1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</row>
    <row r="706" ht="35.25" customHeight="1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</row>
    <row r="707" ht="35.25" customHeight="1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</row>
    <row r="708" ht="35.25" customHeight="1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</row>
    <row r="709" ht="35.25" customHeight="1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</row>
    <row r="710" ht="35.25" customHeight="1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</row>
    <row r="711" ht="35.25" customHeight="1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</row>
    <row r="712" ht="35.25" customHeight="1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</row>
    <row r="713" ht="35.25" customHeight="1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</row>
    <row r="714" ht="35.25" customHeight="1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</row>
    <row r="715" ht="35.25" customHeight="1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</row>
    <row r="716" ht="35.25" customHeight="1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</row>
    <row r="717" ht="35.25" customHeight="1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</row>
    <row r="718" ht="35.25" customHeight="1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</row>
    <row r="719" ht="35.25" customHeight="1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</row>
    <row r="720" ht="35.25" customHeight="1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</row>
    <row r="721" ht="35.25" customHeight="1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</row>
    <row r="722" ht="35.25" customHeight="1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</row>
    <row r="723" ht="35.25" customHeight="1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</row>
    <row r="724" ht="35.25" customHeight="1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</row>
    <row r="725" ht="35.25" customHeight="1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</row>
    <row r="726" ht="35.25" customHeight="1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</row>
    <row r="727" ht="35.25" customHeight="1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</row>
    <row r="728" ht="35.25" customHeight="1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</row>
    <row r="729" ht="35.25" customHeight="1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</row>
    <row r="730" ht="35.25" customHeight="1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</row>
    <row r="731" ht="35.25" customHeight="1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</row>
    <row r="732" ht="35.25" customHeight="1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</row>
    <row r="733" ht="35.25" customHeight="1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</row>
    <row r="734" ht="35.25" customHeight="1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</row>
    <row r="735" ht="35.25" customHeight="1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</row>
    <row r="736" ht="35.25" customHeight="1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</row>
    <row r="737" ht="35.25" customHeight="1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</row>
    <row r="738" ht="35.25" customHeight="1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</row>
    <row r="739" ht="35.25" customHeight="1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</row>
    <row r="740" ht="35.25" customHeight="1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</row>
    <row r="741" ht="35.25" customHeight="1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</row>
    <row r="742" ht="35.25" customHeight="1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</row>
    <row r="743" ht="35.25" customHeight="1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</row>
    <row r="744" ht="35.25" customHeight="1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</row>
    <row r="745" ht="35.25" customHeight="1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</row>
    <row r="746" ht="35.25" customHeight="1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</row>
    <row r="747" ht="35.25" customHeight="1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</row>
    <row r="748" ht="35.25" customHeight="1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</row>
    <row r="749" ht="35.25" customHeight="1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</row>
    <row r="750" ht="35.25" customHeight="1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</row>
    <row r="751" ht="35.25" customHeight="1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</row>
    <row r="752" ht="35.25" customHeight="1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</row>
    <row r="753" ht="35.25" customHeight="1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</row>
    <row r="754" ht="35.25" customHeight="1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</row>
    <row r="755" ht="35.25" customHeight="1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</row>
    <row r="756" ht="35.25" customHeight="1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</row>
    <row r="757" ht="35.25" customHeight="1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</row>
    <row r="758" ht="35.25" customHeight="1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</row>
    <row r="759" ht="35.25" customHeight="1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</row>
    <row r="760" ht="35.25" customHeight="1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</row>
    <row r="761" ht="35.25" customHeight="1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</row>
    <row r="762" ht="35.25" customHeight="1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</row>
    <row r="763" ht="35.25" customHeight="1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</row>
    <row r="764" ht="35.25" customHeight="1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</row>
    <row r="765" ht="35.25" customHeight="1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</row>
    <row r="766" ht="35.25" customHeight="1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</row>
    <row r="767" ht="35.25" customHeight="1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</row>
    <row r="768" ht="35.25" customHeight="1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</row>
    <row r="769" ht="35.25" customHeight="1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</row>
    <row r="770" ht="35.25" customHeight="1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</row>
    <row r="771" ht="35.25" customHeight="1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</row>
    <row r="772" ht="35.25" customHeight="1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</row>
    <row r="773" ht="35.25" customHeight="1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</row>
    <row r="774" ht="35.25" customHeight="1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</row>
    <row r="775" ht="35.25" customHeight="1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</row>
    <row r="776" ht="35.25" customHeight="1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</row>
    <row r="777" ht="35.25" customHeight="1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</row>
    <row r="778" ht="35.25" customHeight="1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</row>
    <row r="779" ht="35.25" customHeight="1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</row>
    <row r="780" ht="35.25" customHeight="1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</row>
    <row r="781" ht="35.25" customHeight="1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</row>
    <row r="782" ht="35.25" customHeight="1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</row>
    <row r="783" ht="35.25" customHeight="1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</row>
    <row r="784" ht="35.25" customHeight="1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</row>
    <row r="785" ht="35.25" customHeight="1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</row>
    <row r="786" ht="35.25" customHeight="1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</row>
    <row r="787" ht="35.25" customHeight="1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</row>
    <row r="788" ht="35.25" customHeight="1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</row>
    <row r="789" ht="35.25" customHeight="1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</row>
    <row r="790" ht="35.25" customHeight="1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</row>
    <row r="791" ht="35.25" customHeight="1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</row>
    <row r="792" ht="35.25" customHeight="1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</row>
    <row r="793" ht="35.25" customHeight="1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</row>
    <row r="794" ht="35.25" customHeight="1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</row>
    <row r="795" ht="35.25" customHeight="1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</row>
    <row r="796" ht="35.25" customHeight="1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</row>
    <row r="797" ht="35.25" customHeight="1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</row>
    <row r="798" ht="35.25" customHeight="1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</row>
    <row r="799" ht="35.25" customHeight="1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</row>
    <row r="800" ht="35.25" customHeight="1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</row>
    <row r="801" ht="35.25" customHeight="1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</row>
    <row r="802" ht="35.25" customHeight="1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</row>
    <row r="803" ht="35.25" customHeight="1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</row>
    <row r="804" ht="35.25" customHeight="1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</row>
    <row r="805" ht="35.25" customHeight="1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</row>
    <row r="806" ht="35.25" customHeight="1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</row>
    <row r="807" ht="35.25" customHeight="1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</row>
    <row r="808" ht="35.25" customHeight="1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</row>
    <row r="809" ht="35.25" customHeight="1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</row>
    <row r="810" ht="35.25" customHeight="1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</row>
    <row r="811" ht="35.25" customHeight="1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</row>
    <row r="812" ht="35.25" customHeight="1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</row>
    <row r="813" ht="35.25" customHeight="1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</row>
    <row r="814" ht="35.25" customHeight="1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</row>
    <row r="815" ht="35.25" customHeight="1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</row>
    <row r="816" ht="35.25" customHeight="1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</row>
    <row r="817" ht="35.25" customHeight="1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</row>
    <row r="818" ht="35.25" customHeight="1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</row>
    <row r="819" ht="35.25" customHeight="1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</row>
    <row r="820" ht="35.25" customHeight="1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</row>
    <row r="821" ht="35.25" customHeight="1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</row>
    <row r="822" ht="35.25" customHeight="1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</row>
    <row r="823" ht="35.25" customHeight="1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</row>
    <row r="824" ht="35.25" customHeight="1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</row>
    <row r="825" ht="35.25" customHeight="1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</row>
    <row r="826" ht="35.25" customHeight="1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</row>
    <row r="827" ht="35.25" customHeight="1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</row>
    <row r="828" ht="35.25" customHeight="1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</row>
    <row r="829" ht="35.25" customHeight="1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</row>
    <row r="830" ht="35.25" customHeight="1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</row>
    <row r="831" ht="35.25" customHeight="1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</row>
    <row r="832" ht="35.25" customHeight="1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</row>
    <row r="833" ht="35.25" customHeight="1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</row>
    <row r="834" ht="35.25" customHeight="1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</row>
    <row r="835" ht="35.25" customHeight="1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</row>
    <row r="836" ht="35.25" customHeight="1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</row>
    <row r="837" ht="35.25" customHeight="1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</row>
    <row r="838" ht="35.25" customHeight="1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</row>
    <row r="839" ht="35.25" customHeight="1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</row>
    <row r="840" ht="35.25" customHeight="1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</row>
    <row r="841" ht="35.25" customHeight="1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</row>
    <row r="842" ht="35.25" customHeight="1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</row>
    <row r="843" ht="35.25" customHeight="1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</row>
    <row r="844" ht="35.25" customHeight="1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</row>
    <row r="845" ht="35.25" customHeight="1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</row>
    <row r="846" ht="35.25" customHeight="1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</row>
    <row r="847" ht="35.25" customHeight="1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</row>
    <row r="848" ht="35.25" customHeight="1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</row>
    <row r="849" ht="35.25" customHeight="1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</row>
    <row r="850" ht="35.25" customHeight="1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</row>
    <row r="851" ht="35.25" customHeight="1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</row>
    <row r="852" ht="35.25" customHeight="1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</row>
    <row r="853" ht="35.25" customHeight="1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</row>
    <row r="854" ht="35.25" customHeight="1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</row>
    <row r="855" ht="35.25" customHeight="1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</row>
    <row r="856" ht="35.25" customHeight="1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</row>
    <row r="857" ht="35.25" customHeight="1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</row>
    <row r="858" ht="35.25" customHeight="1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</row>
    <row r="859" ht="35.25" customHeight="1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</row>
    <row r="860" ht="35.25" customHeight="1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</row>
    <row r="861" ht="35.25" customHeight="1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</row>
    <row r="862" ht="35.25" customHeight="1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</row>
    <row r="863" ht="35.25" customHeight="1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</row>
    <row r="864" ht="35.25" customHeight="1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</row>
    <row r="865" ht="35.25" customHeight="1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</row>
    <row r="866" ht="35.25" customHeight="1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</row>
    <row r="867" ht="35.25" customHeight="1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</row>
    <row r="868" ht="35.25" customHeight="1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</row>
    <row r="869" ht="35.25" customHeight="1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</row>
    <row r="870" ht="35.25" customHeight="1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</row>
    <row r="871" ht="35.25" customHeight="1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</row>
    <row r="872" ht="35.25" customHeight="1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</row>
    <row r="873" ht="35.25" customHeight="1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</row>
    <row r="874" ht="35.25" customHeight="1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</row>
    <row r="875" ht="35.25" customHeight="1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</row>
    <row r="876" ht="35.25" customHeight="1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</row>
    <row r="877" ht="35.25" customHeight="1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</row>
    <row r="878" ht="35.25" customHeight="1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</row>
    <row r="879" ht="35.25" customHeight="1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</row>
    <row r="880" ht="35.25" customHeight="1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</row>
    <row r="881" ht="35.25" customHeight="1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</row>
    <row r="882" ht="35.25" customHeight="1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</row>
    <row r="883" ht="35.25" customHeight="1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</row>
    <row r="884" ht="35.25" customHeight="1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</row>
    <row r="885" ht="35.25" customHeight="1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</row>
    <row r="886" ht="35.25" customHeight="1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</row>
    <row r="887" ht="35.25" customHeight="1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</row>
    <row r="888" ht="35.25" customHeight="1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</row>
    <row r="889" ht="35.25" customHeight="1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</row>
    <row r="890" ht="35.25" customHeight="1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</row>
    <row r="891" ht="35.25" customHeight="1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</row>
    <row r="892" ht="35.25" customHeight="1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</row>
    <row r="893" ht="35.25" customHeight="1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</row>
    <row r="894" ht="35.25" customHeight="1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</row>
    <row r="895" ht="35.25" customHeight="1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</row>
    <row r="896" ht="35.25" customHeight="1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</row>
    <row r="897" ht="35.25" customHeight="1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</row>
    <row r="898" ht="35.25" customHeight="1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</row>
    <row r="899" ht="35.25" customHeight="1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</row>
    <row r="900" ht="35.25" customHeight="1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</row>
    <row r="901" ht="35.25" customHeight="1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</row>
    <row r="902" ht="35.25" customHeight="1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</row>
    <row r="903" ht="35.25" customHeight="1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</row>
    <row r="904" ht="35.25" customHeight="1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</row>
    <row r="905" ht="35.25" customHeight="1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</row>
    <row r="906" ht="35.25" customHeight="1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</row>
    <row r="907" ht="35.25" customHeight="1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</row>
    <row r="908" ht="35.25" customHeight="1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</row>
    <row r="909" ht="35.25" customHeight="1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</row>
    <row r="910" ht="35.25" customHeight="1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</row>
    <row r="911" ht="35.25" customHeight="1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</row>
    <row r="912" ht="35.25" customHeight="1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</row>
    <row r="913" ht="35.25" customHeight="1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</row>
    <row r="914" ht="35.25" customHeight="1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</row>
    <row r="915" ht="35.25" customHeight="1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</row>
    <row r="916" ht="35.25" customHeight="1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</row>
    <row r="917" ht="35.25" customHeight="1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</row>
    <row r="918" ht="35.25" customHeight="1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</row>
    <row r="919" ht="35.25" customHeight="1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</row>
    <row r="920" ht="35.25" customHeight="1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</row>
    <row r="921" ht="35.25" customHeight="1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</row>
    <row r="922" ht="35.25" customHeight="1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</row>
    <row r="923" ht="35.25" customHeight="1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</row>
    <row r="924" ht="35.25" customHeight="1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</row>
    <row r="925" ht="35.25" customHeight="1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</row>
    <row r="926" ht="35.25" customHeight="1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</row>
    <row r="927" ht="35.25" customHeight="1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</row>
    <row r="928" ht="35.25" customHeight="1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</row>
    <row r="929" ht="35.25" customHeight="1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</row>
    <row r="930" ht="35.25" customHeight="1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</row>
    <row r="931" ht="35.25" customHeight="1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</row>
    <row r="932" ht="35.25" customHeight="1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</row>
    <row r="933" ht="35.25" customHeight="1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</row>
    <row r="934" ht="35.25" customHeight="1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</row>
    <row r="935" ht="35.25" customHeight="1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</row>
    <row r="936" ht="35.25" customHeight="1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</row>
    <row r="937" ht="35.25" customHeight="1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</row>
    <row r="938" ht="35.25" customHeight="1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</row>
    <row r="939" ht="35.25" customHeight="1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</row>
    <row r="940" ht="35.25" customHeight="1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</row>
    <row r="941" ht="35.25" customHeight="1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</row>
    <row r="942" ht="35.25" customHeight="1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</row>
    <row r="943" ht="35.25" customHeight="1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</row>
    <row r="944" ht="35.25" customHeight="1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</row>
    <row r="945" ht="35.25" customHeight="1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</row>
    <row r="946" ht="35.25" customHeight="1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</row>
    <row r="947" ht="35.25" customHeight="1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</row>
    <row r="948" ht="35.25" customHeight="1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</row>
    <row r="949" ht="35.25" customHeight="1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</row>
    <row r="950" ht="35.25" customHeight="1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</row>
    <row r="951" ht="35.25" customHeight="1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</row>
    <row r="952" ht="35.25" customHeight="1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</row>
    <row r="953" ht="35.25" customHeight="1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</row>
    <row r="954" ht="35.25" customHeight="1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</row>
    <row r="955" ht="35.25" customHeight="1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</row>
    <row r="956" ht="35.25" customHeight="1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</row>
    <row r="957" ht="35.25" customHeight="1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</row>
    <row r="958" ht="35.25" customHeight="1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</row>
    <row r="959" ht="35.25" customHeight="1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</row>
    <row r="960" ht="35.25" customHeight="1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</row>
    <row r="961" ht="35.25" customHeight="1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</row>
    <row r="962" ht="35.25" customHeight="1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</row>
    <row r="963" ht="35.25" customHeight="1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</row>
    <row r="964" ht="35.25" customHeight="1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</row>
    <row r="965" ht="35.25" customHeight="1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</row>
    <row r="966" ht="35.25" customHeight="1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</row>
    <row r="967" ht="35.25" customHeight="1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</row>
    <row r="968" ht="35.25" customHeight="1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</row>
    <row r="969" ht="35.25" customHeight="1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</row>
    <row r="970" ht="35.25" customHeight="1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</row>
    <row r="971" ht="35.25" customHeight="1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</row>
    <row r="972" ht="35.25" customHeight="1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</row>
    <row r="973" ht="35.25" customHeight="1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</row>
    <row r="974" ht="35.25" customHeight="1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</row>
    <row r="975" ht="35.25" customHeight="1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</row>
    <row r="976" ht="35.25" customHeight="1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</row>
    <row r="977" ht="35.25" customHeight="1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</row>
    <row r="978" ht="35.25" customHeight="1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</row>
    <row r="979" ht="35.25" customHeight="1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</row>
    <row r="980" ht="35.25" customHeight="1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</row>
    <row r="981" ht="35.25" customHeight="1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</row>
    <row r="982" ht="35.25" customHeight="1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</row>
    <row r="983" ht="35.25" customHeight="1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</row>
    <row r="984" ht="35.25" customHeight="1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</row>
    <row r="985" ht="35.25" customHeight="1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</row>
    <row r="986" ht="35.25" customHeight="1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</row>
    <row r="987" ht="35.25" customHeight="1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</row>
    <row r="988" ht="35.25" customHeight="1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</row>
    <row r="989" ht="35.25" customHeight="1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</row>
    <row r="990" ht="35.25" customHeight="1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</row>
    <row r="991" ht="35.25" customHeight="1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</row>
    <row r="992" ht="35.25" customHeight="1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</row>
    <row r="993" ht="35.25" customHeight="1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</row>
    <row r="994" ht="35.25" customHeight="1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</row>
    <row r="995" ht="35.25" customHeight="1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</row>
    <row r="996" ht="35.25" customHeight="1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</row>
    <row r="997" ht="35.25" customHeight="1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</row>
    <row r="998" ht="35.25" customHeight="1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</row>
    <row r="999" ht="35.25" customHeight="1">
      <c r="A999" s="4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</row>
    <row r="1000" ht="35.25" customHeight="1">
      <c r="A1000" s="4"/>
      <c r="B1000" s="4"/>
      <c r="C1000" s="4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</row>
  </sheetData>
  <mergeCells count="8">
    <mergeCell ref="A1:I1"/>
    <mergeCell ref="K1:M1"/>
    <mergeCell ref="A18:I18"/>
    <mergeCell ref="K21:M21"/>
    <mergeCell ref="K22:M23"/>
    <mergeCell ref="A31:I31"/>
    <mergeCell ref="G32:I32"/>
    <mergeCell ref="A41:E41"/>
  </mergeCells>
  <conditionalFormatting sqref="E3:E17 G3:G17 I3:I17 E19:E29 G19:G29 I19:I29 E33:E40">
    <cfRule type="cellIs" dxfId="0" priority="1" operator="equal">
      <formula>"Khai Anh"</formula>
    </cfRule>
  </conditionalFormatting>
  <conditionalFormatting sqref="E3:E17 G3:G17 I3:I17 E19:E29 G19:G29 I19:I29 E33:E40">
    <cfRule type="cellIs" dxfId="1" priority="2" operator="equal">
      <formula>"Kim Bàng"</formula>
    </cfRule>
  </conditionalFormatting>
  <conditionalFormatting sqref="E3:E17 G3:G17 I3:I17 E19:E29 G19:G29 I19:I29 E33:E40">
    <cfRule type="cellIs" dxfId="2" priority="3" operator="equal">
      <formula>"Vưu Đức Phát"</formula>
    </cfRule>
  </conditionalFormatting>
  <conditionalFormatting sqref="E3:E17 G3:G17 I3:I17 E19:E29 G19:G29 I19:I29 E33:E40">
    <cfRule type="cellIs" dxfId="3" priority="4" operator="equal">
      <formula>"Phương Trang"</formula>
    </cfRule>
  </conditionalFormatting>
  <conditionalFormatting sqref="E3:E17 G3:G17 I3:I17 E19:E29 G19:G29 I19:I29 E33:E40">
    <cfRule type="cellIs" dxfId="4" priority="5" operator="equal">
      <formula>"Lúa Vàng"</formula>
    </cfRule>
  </conditionalFormatting>
  <conditionalFormatting sqref="E3:E17 G3:G17 I3:I17 E19:E29 G19:G29 I19:I29 E33:E40">
    <cfRule type="cellIs" dxfId="5" priority="6" operator="equal">
      <formula>"Hồng Nga"</formula>
    </cfRule>
  </conditionalFormatting>
  <conditionalFormatting sqref="E3:E17 G3:G17 I3:I17 E19:E29 G19:G29 I19:I29 E33:E40">
    <cfRule type="cellIs" dxfId="6" priority="7" operator="equal">
      <formula>"Thuận An"</formula>
    </cfRule>
  </conditionalFormatting>
  <conditionalFormatting sqref="E3:E17 G3:G17 I3:I17 E19:E29 G19:G29 I19:I29 E33:E40">
    <cfRule type="cellIs" dxfId="7" priority="8" operator="equal">
      <formula>"SIM"</formula>
    </cfRule>
  </conditionalFormatting>
  <conditionalFormatting sqref="E3:E17 G3:G17 I3:I17 E19:E29 G19:G29 I19:I29 E33:E40">
    <cfRule type="cellIs" dxfId="8" priority="9" operator="equal">
      <formula>"THẢO AN"</formula>
    </cfRule>
  </conditionalFormatting>
  <conditionalFormatting sqref="E3:E17 G3:G17 I3:I17 E19:E29 G19:G29 I19:I29 E33:E40">
    <cfRule type="cellIs" dxfId="9" priority="10" operator="equal">
      <formula>"Emivest"</formula>
    </cfRule>
  </conditionalFormatting>
  <conditionalFormatting sqref="E3:E17 G3:G17 I3:I17 E19:E29 G19:G29 I19:I29 E33:E40">
    <cfRule type="cellIs" dxfId="10" priority="11" operator="equal">
      <formula>"LTP"</formula>
    </cfRule>
  </conditionalFormatting>
  <conditionalFormatting sqref="E3:E17 G3:G17 I3:I17 E19:E29 G19:G29 I19:I29 E33:E40">
    <cfRule type="cellIs" dxfId="11" priority="12" operator="equal">
      <formula>"RICO"</formula>
    </cfRule>
  </conditionalFormatting>
  <conditionalFormatting sqref="E3:E17 G3:G17 I3:I17 E19:E29 G19:G29 I19:I29 E33:E40">
    <cfRule type="cellIs" dxfId="12" priority="13" operator="equal">
      <formula>"Nhất Thành"</formula>
    </cfRule>
  </conditionalFormatting>
  <conditionalFormatting sqref="E3:E17 G3:G17 I3:I17 E19:E29 G19:G29 I19:I29 E33:E40">
    <cfRule type="cellIs" dxfId="13" priority="14" operator="equal">
      <formula>"Hoàng Mạnh Thắng"</formula>
    </cfRule>
  </conditionalFormatting>
  <conditionalFormatting sqref="E3:E17 G3:G17 I3:I17 E19:E29 G19:G29 I19:I29 E33:E40">
    <cfRule type="cellIs" dxfId="14" priority="15" operator="equal">
      <formula>"TRANSIN"</formula>
    </cfRule>
  </conditionalFormatting>
  <conditionalFormatting sqref="E3:E17 G3:G17 I3:I17 E19:E29 G19:G29 I19:I29 E33:E40">
    <cfRule type="cellIs" dxfId="15" priority="16" operator="equal">
      <formula>"HDVL"</formula>
    </cfRule>
  </conditionalFormatting>
  <conditionalFormatting sqref="E3:E17 G3:G17 I3:I17 E19:E29 G19:G29 I19:I29 E33:E40">
    <cfRule type="cellIs" dxfId="16" priority="17" operator="equal">
      <formula>"TRỐNG LỊCH"</formula>
    </cfRule>
  </conditionalFormatting>
  <conditionalFormatting sqref="E3:E17 G3:G17 I3:I17 E19:E29 G19:G29 I19:I29 E33:E40">
    <cfRule type="cellIs" dxfId="0" priority="18" operator="equal">
      <formula>"CHUYỂN ĐIỂM"</formula>
    </cfRule>
  </conditionalFormatting>
  <conditionalFormatting sqref="E3:E17 G3:G17 I3:I17 E19:E29 G19:G29 I19:I29 E33:E40">
    <cfRule type="cellIs" dxfId="17" priority="19" operator="equal">
      <formula>"RỚT NHÀ MÁY"</formula>
    </cfRule>
  </conditionalFormatting>
  <conditionalFormatting sqref="E3:E17 G3:G17 I3:I17 E19:E29 G19:G29 I19:I29 E33:E40">
    <cfRule type="cellIs" dxfId="18" priority="20" operator="equal">
      <formula>"TÀI XẾ NGHỈ"</formula>
    </cfRule>
  </conditionalFormatting>
  <dataValidations>
    <dataValidation type="list" allowBlank="1" sqref="E3:E17 G3:G17 I3:I17 E19:E29 G19:G29 I19:I29 E33:E40">
      <formula1>'DANH MỤC'!$F$2:$F$22</formula1>
    </dataValidation>
    <dataValidation type="list" allowBlank="1" sqref="B33:B40">
      <formula1>'DANH MỤC'!$J$2:$J$16</formula1>
    </dataValidation>
    <dataValidation type="list" allowBlank="1" sqref="D3:D17 F3:F17 H3:H17 D19:D29 F19:F29 H19:H29 D33:D40">
      <formula1>'DANH MỤC'!$H$2:$H$9</formula1>
    </dataValidation>
  </dataValidations>
  <printOptions/>
  <pageMargins bottom="0.2" footer="0.0" header="0.0" left="0.2" right="0.2" top="0.2"/>
  <pageSetup orientation="landscape"/>
  <drawing r:id="rId1"/>
</worksheet>
</file>

<file path=xl/worksheets/sheet3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showGridLines="0" workbookViewId="0">
      <pane ySplit="2.0" topLeftCell="A3" activePane="bottomLeft" state="frozen"/>
      <selection activeCell="B4" sqref="B4" pane="bottomLeft"/>
    </sheetView>
  </sheetViews>
  <sheetFormatPr customHeight="1" defaultColWidth="14.43" defaultRowHeight="15.0"/>
  <cols>
    <col customWidth="1" min="1" max="1" width="4.43"/>
    <col customWidth="1" min="2" max="2" width="12.0"/>
    <col customWidth="1" min="3" max="3" width="31.29"/>
    <col customWidth="1" min="4" max="4" width="9.0"/>
    <col customWidth="1" min="5" max="5" width="13.0"/>
    <col customWidth="1" min="6" max="6" width="9.0"/>
    <col customWidth="1" min="7" max="7" width="13.0"/>
    <col customWidth="1" min="8" max="9" width="0.43"/>
    <col customWidth="1" min="10" max="10" width="2.0"/>
    <col customWidth="1" min="11" max="11" width="18.0"/>
    <col customWidth="1" min="12" max="12" width="7.0"/>
    <col customWidth="1" min="13" max="13" width="6.0"/>
    <col customWidth="1" hidden="1" min="14" max="14" width="13.0"/>
    <col customWidth="1" min="15" max="15" width="13.0"/>
    <col customWidth="1" min="16" max="16" width="6.0"/>
    <col customWidth="1" min="17" max="26" width="8.71"/>
  </cols>
  <sheetData>
    <row r="1" ht="37.5" customHeight="1">
      <c r="A1" s="1" t="s">
        <v>325</v>
      </c>
      <c r="B1" s="2"/>
      <c r="C1" s="2"/>
      <c r="D1" s="2"/>
      <c r="E1" s="2"/>
      <c r="F1" s="2"/>
      <c r="G1" s="2"/>
      <c r="H1" s="2"/>
      <c r="I1" s="3"/>
      <c r="J1" s="4"/>
      <c r="K1" s="5" t="s">
        <v>3</v>
      </c>
      <c r="L1" s="2"/>
      <c r="M1" s="3"/>
      <c r="N1" s="4"/>
      <c r="O1" s="6" t="s">
        <v>4</v>
      </c>
      <c r="P1" s="6" t="s">
        <v>5</v>
      </c>
      <c r="Q1" s="104"/>
      <c r="R1" s="4"/>
      <c r="S1" s="4"/>
      <c r="T1" s="4"/>
      <c r="U1" s="4"/>
      <c r="V1" s="4"/>
      <c r="W1" s="4"/>
      <c r="X1" s="4"/>
      <c r="Y1" s="4"/>
      <c r="Z1" s="4"/>
    </row>
    <row r="2" ht="33.75" customHeight="1">
      <c r="A2" s="8" t="s">
        <v>6</v>
      </c>
      <c r="B2" s="8" t="s">
        <v>7</v>
      </c>
      <c r="C2" s="8" t="s">
        <v>8</v>
      </c>
      <c r="D2" s="8" t="s">
        <v>9</v>
      </c>
      <c r="E2" s="8" t="s">
        <v>10</v>
      </c>
      <c r="F2" s="8" t="s">
        <v>11</v>
      </c>
      <c r="G2" s="8" t="s">
        <v>12</v>
      </c>
      <c r="H2" s="8" t="s">
        <v>13</v>
      </c>
      <c r="I2" s="8" t="s">
        <v>14</v>
      </c>
      <c r="J2" s="4"/>
      <c r="K2" s="9" t="s">
        <v>15</v>
      </c>
      <c r="L2" s="9" t="s">
        <v>16</v>
      </c>
      <c r="M2" s="9" t="s">
        <v>17</v>
      </c>
      <c r="N2" s="4"/>
      <c r="O2" s="10" t="s">
        <v>18</v>
      </c>
      <c r="P2" s="10">
        <f>SUM(L3:L18)</f>
        <v>17</v>
      </c>
      <c r="Q2" s="105"/>
      <c r="R2" s="4"/>
      <c r="S2" s="4"/>
      <c r="T2" s="4"/>
      <c r="U2" s="4"/>
      <c r="V2" s="4"/>
      <c r="W2" s="4"/>
      <c r="X2" s="4"/>
      <c r="Y2" s="4"/>
      <c r="Z2" s="4"/>
    </row>
    <row r="3" ht="37.5" customHeight="1">
      <c r="A3" s="12">
        <v>1.0</v>
      </c>
      <c r="B3" s="95" t="s">
        <v>19</v>
      </c>
      <c r="C3" s="24" t="s">
        <v>210</v>
      </c>
      <c r="D3" s="15" t="s">
        <v>193</v>
      </c>
      <c r="E3" s="34" t="s">
        <v>47</v>
      </c>
      <c r="F3" s="14"/>
      <c r="G3" s="13"/>
      <c r="H3" s="14"/>
      <c r="I3" s="13"/>
      <c r="J3" s="4"/>
      <c r="K3" s="16" t="s">
        <v>25</v>
      </c>
      <c r="L3" s="13">
        <f t="shared" ref="L3:L19" si="1">COUNTIF($E$3:$E$17,K3)+COUNTIF($G$3:$G$17,K3)+COUNTIF($I$3:$I$17,K3)+COUNTIF($E$19:$E$29,K3)+COUNTIF($G$19:$G$29,K3)+COUNTIF($I$19:$I$29,K3)</f>
        <v>3</v>
      </c>
      <c r="M3" s="17">
        <f t="shared" ref="M3:M19" si="2">IF($K$22=0,"",L3/$K$22)</f>
        <v>0.1764705882</v>
      </c>
      <c r="N3" s="18">
        <f t="array" ref="N3">IF(SUMPRODUCT(COUNTIF(E3,'DANH MỤC'!$B$2:$B$17))+SUMPRODUCT(COUNTIF(G3,'DANH MỤC'!$B$2:$B$17))+SUMPRODUCT(COUNTIF(I3,'DANH MỤC'!$B$2:$B$17))&gt;=1,1,0)</f>
        <v>1</v>
      </c>
      <c r="O3" s="10" t="s">
        <v>26</v>
      </c>
      <c r="P3" s="10">
        <f>COUNTIF($E$3:$E$17,"TRỐNG LỊCH")+COUNTIF($G$3:$G$17,"TRỐNG LỊCH")+COUNTIF($I$3:$I$17,"TRỐNG LỊCH")+COUNTIF($E$19:$E$29,"TRỐNG LỊCH")+COUNTIF($G$19:$G$29,"TRỐNG LỊCH")+COUNTIF($I$19:$I$29,"TRỐNG LỊCH")</f>
        <v>0</v>
      </c>
      <c r="Q3" s="105"/>
      <c r="R3" s="4"/>
      <c r="S3" s="4"/>
      <c r="T3" s="4"/>
      <c r="U3" s="4"/>
      <c r="V3" s="4"/>
      <c r="W3" s="4"/>
      <c r="X3" s="4"/>
      <c r="Y3" s="4"/>
      <c r="Z3" s="4"/>
    </row>
    <row r="4" ht="37.5" customHeight="1">
      <c r="A4" s="19">
        <v>2.0</v>
      </c>
      <c r="B4" s="20" t="s">
        <v>27</v>
      </c>
      <c r="C4" s="134" t="s">
        <v>328</v>
      </c>
      <c r="D4" s="133" t="s">
        <v>33</v>
      </c>
      <c r="E4" s="139" t="s">
        <v>61</v>
      </c>
      <c r="F4" s="14"/>
      <c r="G4" s="20"/>
      <c r="H4" s="14"/>
      <c r="I4" s="20"/>
      <c r="J4" s="4"/>
      <c r="K4" s="22" t="s">
        <v>31</v>
      </c>
      <c r="L4" s="20">
        <f t="shared" si="1"/>
        <v>0</v>
      </c>
      <c r="M4" s="23">
        <f t="shared" si="2"/>
        <v>0</v>
      </c>
      <c r="N4" s="18">
        <f t="array" ref="N4">IF(SUMPRODUCT(COUNTIF(E4,'DANH MỤC'!$B$2:$B$17))+SUMPRODUCT(COUNTIF(G4,'DANH MỤC'!$B$2:$B$17))+SUMPRODUCT(COUNTIF(I4,'DANH MỤC'!$B$2:$B$17))&gt;=1,1,0)</f>
        <v>1</v>
      </c>
      <c r="O4" s="10" t="s">
        <v>34</v>
      </c>
      <c r="P4" s="10">
        <f>COUNTIF($E$3:$E$17,"CHUYỂN ĐIỂM")+COUNTIF($G$3:$G$17,"CHUYỂN ĐIỂM")+COUNTIF($I$3:$I$17,"CHUYỂN ĐIỂM")+COUNTIF($E$19:$E$29,"CHUYỂN ĐIỂM")+COUNTIF($G$19:$G$29,"CHUYỂN ĐIỂM")+COUNTIF($I$19:$I$29,"CHUYỂN ĐIỂM")</f>
        <v>0</v>
      </c>
      <c r="Q4" s="105"/>
      <c r="R4" s="4"/>
      <c r="S4" s="4"/>
      <c r="T4" s="4"/>
      <c r="U4" s="4"/>
      <c r="V4" s="4"/>
      <c r="W4" s="4"/>
      <c r="X4" s="4"/>
      <c r="Y4" s="4"/>
      <c r="Z4" s="4"/>
    </row>
    <row r="5" ht="37.5" customHeight="1">
      <c r="A5" s="12">
        <v>3.0</v>
      </c>
      <c r="B5" s="13" t="s">
        <v>35</v>
      </c>
      <c r="C5" s="24" t="s">
        <v>287</v>
      </c>
      <c r="D5" s="15" t="s">
        <v>22</v>
      </c>
      <c r="E5" s="34" t="s">
        <v>24</v>
      </c>
      <c r="F5" s="14"/>
      <c r="G5" s="13"/>
      <c r="H5" s="14"/>
      <c r="I5" s="13"/>
      <c r="J5" s="4"/>
      <c r="K5" s="16" t="s">
        <v>39</v>
      </c>
      <c r="L5" s="13">
        <f t="shared" si="1"/>
        <v>0</v>
      </c>
      <c r="M5" s="17">
        <f t="shared" si="2"/>
        <v>0</v>
      </c>
      <c r="N5" s="18">
        <f t="array" ref="N5">IF(SUMPRODUCT(COUNTIF(E5,'DANH MỤC'!$B$2:$B$17))+SUMPRODUCT(COUNTIF(G5,'DANH MỤC'!$B$2:$B$17))+SUMPRODUCT(COUNTIF(I5,'DANH MỤC'!$B$2:$B$17))&gt;=1,1,0)</f>
        <v>1</v>
      </c>
      <c r="O5" s="10" t="s">
        <v>40</v>
      </c>
      <c r="P5" s="10">
        <f>COUNTIF($E$3:$E$17,"RỚT NHÀ MÁY")+COUNTIF($G$3:$G$17,"RỚT NHÀ MÁY")+COUNTIF($I$3:$I$17,"RỚT NHÀ MÁY")+COUNTIF($E$19:$E$29,"RỚT NHÀ MÁY")+COUNTIF($G$19:$G$29,"RỚT NHÀ MÁY")+COUNTIF($I$19:$I$29,"RỚT NHÀ MÁY")</f>
        <v>0</v>
      </c>
      <c r="Q5" s="105"/>
      <c r="R5" s="4"/>
      <c r="S5" s="4"/>
      <c r="T5" s="4"/>
      <c r="U5" s="4"/>
      <c r="V5" s="4"/>
      <c r="W5" s="4"/>
      <c r="X5" s="4"/>
      <c r="Y5" s="4"/>
      <c r="Z5" s="4"/>
    </row>
    <row r="6" ht="37.5" customHeight="1">
      <c r="A6" s="19">
        <v>4.0</v>
      </c>
      <c r="B6" s="20" t="s">
        <v>41</v>
      </c>
      <c r="C6" s="19"/>
      <c r="D6" s="14"/>
      <c r="E6" s="48" t="s">
        <v>43</v>
      </c>
      <c r="F6" s="14"/>
      <c r="G6" s="20"/>
      <c r="H6" s="14"/>
      <c r="I6" s="20"/>
      <c r="J6" s="4"/>
      <c r="K6" s="22" t="s">
        <v>42</v>
      </c>
      <c r="L6" s="20">
        <f t="shared" si="1"/>
        <v>0</v>
      </c>
      <c r="M6" s="23">
        <f t="shared" si="2"/>
        <v>0</v>
      </c>
      <c r="N6" s="18">
        <f t="array" ref="N6">IF(SUMPRODUCT(COUNTIF(E6,'DANH MỤC'!$B$2:$B$17))+SUMPRODUCT(COUNTIF(G6,'DANH MỤC'!$B$2:$B$17))+SUMPRODUCT(COUNTIF(I6,'DANH MỤC'!$B$2:$B$17))&gt;=1,1,0)</f>
        <v>0</v>
      </c>
      <c r="O6" s="10" t="s">
        <v>43</v>
      </c>
      <c r="P6" s="10">
        <f>COUNTIF($E$3:$E$17,"TÀI XẾ NGHỈ")+COUNTIF($G$3:$G$17,"TÀI XẾ NGHỈ")+COUNTIF($I$3:$I$17,"TÀI XẾ NGHỈ")+COUNTIF($E$19:$E$29,"TÀI XẾ NGHỈ")+COUNTIF($G$19:$G$29,"TÀI XẾ NGHỈ")+COUNTIF($I$19:$I$29,"TÀI XẾ NGHỈ")</f>
        <v>8</v>
      </c>
      <c r="Q6" s="105"/>
      <c r="R6" s="4"/>
      <c r="S6" s="4"/>
      <c r="T6" s="4"/>
      <c r="U6" s="4"/>
      <c r="V6" s="4"/>
      <c r="W6" s="4"/>
      <c r="X6" s="4"/>
      <c r="Y6" s="4"/>
      <c r="Z6" s="4"/>
    </row>
    <row r="7" ht="37.5" customHeight="1">
      <c r="A7" s="12">
        <v>5.0</v>
      </c>
      <c r="B7" s="95" t="s">
        <v>44</v>
      </c>
      <c r="C7" s="134" t="s">
        <v>328</v>
      </c>
      <c r="D7" s="133" t="s">
        <v>33</v>
      </c>
      <c r="E7" s="139" t="s">
        <v>61</v>
      </c>
      <c r="F7" s="14"/>
      <c r="G7" s="13"/>
      <c r="H7" s="14"/>
      <c r="I7" s="13"/>
      <c r="J7" s="4"/>
      <c r="K7" s="16" t="s">
        <v>23</v>
      </c>
      <c r="L7" s="13">
        <f t="shared" si="1"/>
        <v>0</v>
      </c>
      <c r="M7" s="17">
        <f t="shared" si="2"/>
        <v>0</v>
      </c>
      <c r="N7" s="18">
        <f t="array" ref="N7">IF(SUMPRODUCT(COUNTIF(E7,'DANH MỤC'!$B$2:$B$17))+SUMPRODUCT(COUNTIF(G7,'DANH MỤC'!$B$2:$B$17))+SUMPRODUCT(COUNTIF(I7,'DANH MỤC'!$B$2:$B$17))&gt;=1,1,0)</f>
        <v>1</v>
      </c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 ht="37.5" customHeight="1">
      <c r="A8" s="19">
        <v>6.0</v>
      </c>
      <c r="B8" s="95" t="s">
        <v>48</v>
      </c>
      <c r="C8" s="21"/>
      <c r="D8" s="15"/>
      <c r="E8" s="48" t="s">
        <v>43</v>
      </c>
      <c r="F8" s="14"/>
      <c r="G8" s="20"/>
      <c r="H8" s="14"/>
      <c r="I8" s="20"/>
      <c r="J8" s="4"/>
      <c r="K8" s="22" t="s">
        <v>51</v>
      </c>
      <c r="L8" s="20">
        <f t="shared" si="1"/>
        <v>0</v>
      </c>
      <c r="M8" s="23">
        <f t="shared" si="2"/>
        <v>0</v>
      </c>
      <c r="N8" s="18">
        <f t="array" ref="N8">IF(SUMPRODUCT(COUNTIF(E8,'DANH MỤC'!$B$2:$B$17))+SUMPRODUCT(COUNTIF(G8,'DANH MỤC'!$B$2:$B$17))+SUMPRODUCT(COUNTIF(I8,'DANH MỤC'!$B$2:$B$17))&gt;=1,1,0)</f>
        <v>0</v>
      </c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 ht="37.5" customHeight="1">
      <c r="A9" s="12">
        <v>7.0</v>
      </c>
      <c r="B9" s="95" t="s">
        <v>68</v>
      </c>
      <c r="C9" s="24"/>
      <c r="D9" s="15"/>
      <c r="E9" s="48" t="s">
        <v>43</v>
      </c>
      <c r="F9" s="14"/>
      <c r="G9" s="13"/>
      <c r="H9" s="14"/>
      <c r="I9" s="13"/>
      <c r="J9" s="4"/>
      <c r="K9" s="16" t="s">
        <v>47</v>
      </c>
      <c r="L9" s="13">
        <f t="shared" si="1"/>
        <v>5</v>
      </c>
      <c r="M9" s="17">
        <f t="shared" si="2"/>
        <v>0.2941176471</v>
      </c>
      <c r="N9" s="18">
        <f t="array" ref="N9">IF(SUMPRODUCT(COUNTIF(E9,'DANH MỤC'!$B$2:$B$17))+SUMPRODUCT(COUNTIF(G9,'DANH MỤC'!$B$2:$B$17))+SUMPRODUCT(COUNTIF(I9,'DANH MỤC'!$B$2:$B$17))&gt;=1,1,0)</f>
        <v>0</v>
      </c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 ht="37.5" customHeight="1">
      <c r="A10" s="19">
        <v>8.0</v>
      </c>
      <c r="B10" s="95" t="s">
        <v>70</v>
      </c>
      <c r="C10" s="24" t="s">
        <v>330</v>
      </c>
      <c r="D10" s="15" t="s">
        <v>46</v>
      </c>
      <c r="E10" s="34" t="s">
        <v>47</v>
      </c>
      <c r="F10" s="14"/>
      <c r="G10" s="20"/>
      <c r="H10" s="14"/>
      <c r="I10" s="20"/>
      <c r="J10" s="4"/>
      <c r="K10" s="22" t="s">
        <v>58</v>
      </c>
      <c r="L10" s="20">
        <f t="shared" si="1"/>
        <v>0</v>
      </c>
      <c r="M10" s="23">
        <f t="shared" si="2"/>
        <v>0</v>
      </c>
      <c r="N10" s="18">
        <f t="array" ref="N10">IF(SUMPRODUCT(COUNTIF(E10,'DANH MỤC'!$B$2:$B$17))+SUMPRODUCT(COUNTIF(G10,'DANH MỤC'!$B$2:$B$17))+SUMPRODUCT(COUNTIF(I10,'DANH MỤC'!$B$2:$B$17))&gt;=1,1,0)</f>
        <v>1</v>
      </c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 ht="37.5" customHeight="1">
      <c r="A11" s="12">
        <v>9.0</v>
      </c>
      <c r="B11" s="95" t="s">
        <v>71</v>
      </c>
      <c r="C11" s="24" t="s">
        <v>216</v>
      </c>
      <c r="D11" s="15" t="s">
        <v>38</v>
      </c>
      <c r="E11" s="48" t="s">
        <v>25</v>
      </c>
      <c r="F11" s="14"/>
      <c r="G11" s="13"/>
      <c r="H11" s="14"/>
      <c r="I11" s="13"/>
      <c r="J11" s="4"/>
      <c r="K11" s="16" t="s">
        <v>59</v>
      </c>
      <c r="L11" s="13">
        <f t="shared" si="1"/>
        <v>0</v>
      </c>
      <c r="M11" s="17">
        <f t="shared" si="2"/>
        <v>0</v>
      </c>
      <c r="N11" s="18">
        <f t="array" ref="N11">IF(SUMPRODUCT(COUNTIF(E11,'DANH MỤC'!$B$2:$B$17))+SUMPRODUCT(COUNTIF(G11,'DANH MỤC'!$B$2:$B$17))+SUMPRODUCT(COUNTIF(I11,'DANH MỤC'!$B$2:$B$17))&gt;=1,1,0)</f>
        <v>1</v>
      </c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 ht="37.5" customHeight="1">
      <c r="A12" s="19">
        <v>10.0</v>
      </c>
      <c r="B12" s="95" t="s">
        <v>74</v>
      </c>
      <c r="C12" s="19"/>
      <c r="D12" s="14"/>
      <c r="E12" s="48" t="s">
        <v>43</v>
      </c>
      <c r="F12" s="14"/>
      <c r="G12" s="20"/>
      <c r="H12" s="14"/>
      <c r="I12" s="20"/>
      <c r="J12" s="4"/>
      <c r="K12" s="22" t="s">
        <v>60</v>
      </c>
      <c r="L12" s="20">
        <f t="shared" si="1"/>
        <v>0</v>
      </c>
      <c r="M12" s="23">
        <f t="shared" si="2"/>
        <v>0</v>
      </c>
      <c r="N12" s="18">
        <f t="array" ref="N12">IF(SUMPRODUCT(COUNTIF(E12,'DANH MỤC'!$B$2:$B$17))+SUMPRODUCT(COUNTIF(G12,'DANH MỤC'!$B$2:$B$17))+SUMPRODUCT(COUNTIF(I12,'DANH MỤC'!$B$2:$B$17))&gt;=1,1,0)</f>
        <v>0</v>
      </c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 ht="37.5" customHeight="1">
      <c r="A13" s="12">
        <v>11.0</v>
      </c>
      <c r="B13" s="95" t="s">
        <v>76</v>
      </c>
      <c r="C13" s="24" t="s">
        <v>287</v>
      </c>
      <c r="D13" s="15" t="s">
        <v>22</v>
      </c>
      <c r="E13" s="34" t="s">
        <v>24</v>
      </c>
      <c r="F13" s="14"/>
      <c r="G13" s="13"/>
      <c r="H13" s="14"/>
      <c r="I13" s="13"/>
      <c r="J13" s="4"/>
      <c r="K13" s="16" t="s">
        <v>61</v>
      </c>
      <c r="L13" s="13">
        <f t="shared" si="1"/>
        <v>7</v>
      </c>
      <c r="M13" s="17">
        <f t="shared" si="2"/>
        <v>0.4117647059</v>
      </c>
      <c r="N13" s="18">
        <f t="array" ref="N13">IF(SUMPRODUCT(COUNTIF(E13,'DANH MỤC'!$B$2:$B$17))+SUMPRODUCT(COUNTIF(G13,'DANH MỤC'!$B$2:$B$17))+SUMPRODUCT(COUNTIF(I13,'DANH MỤC'!$B$2:$B$17))&gt;=1,1,0)</f>
        <v>1</v>
      </c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 ht="37.5" customHeight="1">
      <c r="A14" s="19">
        <v>12.0</v>
      </c>
      <c r="B14" s="95" t="s">
        <v>78</v>
      </c>
      <c r="C14" s="134" t="s">
        <v>328</v>
      </c>
      <c r="D14" s="133" t="s">
        <v>33</v>
      </c>
      <c r="E14" s="139" t="s">
        <v>61</v>
      </c>
      <c r="F14" s="14"/>
      <c r="G14" s="20"/>
      <c r="H14" s="14"/>
      <c r="I14" s="20"/>
      <c r="J14" s="4"/>
      <c r="K14" s="22" t="s">
        <v>62</v>
      </c>
      <c r="L14" s="20">
        <f t="shared" si="1"/>
        <v>0</v>
      </c>
      <c r="M14" s="23">
        <f t="shared" si="2"/>
        <v>0</v>
      </c>
      <c r="N14" s="18">
        <f t="array" ref="N14">IF(SUMPRODUCT(COUNTIF(E14,'DANH MỤC'!$B$2:$B$17))+SUMPRODUCT(COUNTIF(G14,'DANH MỤC'!$B$2:$B$17))+SUMPRODUCT(COUNTIF(I14,'DANH MỤC'!$B$2:$B$17))&gt;=1,1,0)</f>
        <v>1</v>
      </c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 ht="37.5" customHeight="1">
      <c r="A15" s="12">
        <v>13.0</v>
      </c>
      <c r="B15" s="95" t="s">
        <v>80</v>
      </c>
      <c r="C15" s="24" t="s">
        <v>330</v>
      </c>
      <c r="D15" s="15" t="s">
        <v>46</v>
      </c>
      <c r="E15" s="34" t="s">
        <v>47</v>
      </c>
      <c r="F15" s="14"/>
      <c r="G15" s="13"/>
      <c r="H15" s="14"/>
      <c r="I15" s="13"/>
      <c r="J15" s="4"/>
      <c r="K15" s="16" t="s">
        <v>63</v>
      </c>
      <c r="L15" s="13">
        <f t="shared" si="1"/>
        <v>0</v>
      </c>
      <c r="M15" s="17">
        <f t="shared" si="2"/>
        <v>0</v>
      </c>
      <c r="N15" s="18">
        <f t="array" ref="N15">IF(SUMPRODUCT(COUNTIF(E15,'DANH MỤC'!$B$2:$B$17))+SUMPRODUCT(COUNTIF(G15,'DANH MỤC'!$B$2:$B$17))+SUMPRODUCT(COUNTIF(I15,'DANH MỤC'!$B$2:$B$17))&gt;=1,1,0)</f>
        <v>1</v>
      </c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 ht="37.5" customHeight="1">
      <c r="A16" s="19">
        <v>14.0</v>
      </c>
      <c r="B16" s="95" t="s">
        <v>83</v>
      </c>
      <c r="C16" s="19"/>
      <c r="D16" s="14"/>
      <c r="E16" s="48" t="s">
        <v>43</v>
      </c>
      <c r="F16" s="14"/>
      <c r="G16" s="20"/>
      <c r="H16" s="14"/>
      <c r="I16" s="20"/>
      <c r="J16" s="4"/>
      <c r="K16" s="22" t="s">
        <v>30</v>
      </c>
      <c r="L16" s="20">
        <f t="shared" si="1"/>
        <v>0</v>
      </c>
      <c r="M16" s="23">
        <f t="shared" si="2"/>
        <v>0</v>
      </c>
      <c r="N16" s="18">
        <f t="array" ref="N16">IF(SUMPRODUCT(COUNTIF(E16,'DANH MỤC'!$B$2:$B$17))+SUMPRODUCT(COUNTIF(G16,'DANH MỤC'!$B$2:$B$17))+SUMPRODUCT(COUNTIF(I16,'DANH MỤC'!$B$2:$B$17))&gt;=1,1,0)</f>
        <v>0</v>
      </c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 ht="37.5" customHeight="1">
      <c r="A17" s="12">
        <v>15.0</v>
      </c>
      <c r="B17" s="95" t="s">
        <v>85</v>
      </c>
      <c r="C17" s="24" t="s">
        <v>330</v>
      </c>
      <c r="D17" s="15" t="s">
        <v>46</v>
      </c>
      <c r="E17" s="34" t="s">
        <v>47</v>
      </c>
      <c r="F17" s="14"/>
      <c r="G17" s="13"/>
      <c r="H17" s="14"/>
      <c r="I17" s="13"/>
      <c r="J17" s="4"/>
      <c r="K17" s="16" t="s">
        <v>64</v>
      </c>
      <c r="L17" s="13">
        <f t="shared" si="1"/>
        <v>0</v>
      </c>
      <c r="M17" s="17">
        <f t="shared" si="2"/>
        <v>0</v>
      </c>
      <c r="N17" s="18">
        <f t="array" ref="N17">IF(SUMPRODUCT(COUNTIF(E17,'DANH MỤC'!$B$2:$B$17))+SUMPRODUCT(COUNTIF(G17,'DANH MỤC'!$B$2:$B$17))+SUMPRODUCT(COUNTIF(I17,'DANH MỤC'!$B$2:$B$17))&gt;=1,1,0)</f>
        <v>1</v>
      </c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 ht="37.5" customHeight="1">
      <c r="A18" s="47" t="s">
        <v>331</v>
      </c>
      <c r="B18" s="2"/>
      <c r="C18" s="2"/>
      <c r="D18" s="2"/>
      <c r="E18" s="2"/>
      <c r="F18" s="2"/>
      <c r="G18" s="2"/>
      <c r="H18" s="2"/>
      <c r="I18" s="3"/>
      <c r="J18" s="4"/>
      <c r="K18" s="22" t="s">
        <v>24</v>
      </c>
      <c r="L18" s="20">
        <f t="shared" si="1"/>
        <v>2</v>
      </c>
      <c r="M18" s="23">
        <f t="shared" si="2"/>
        <v>0.1176470588</v>
      </c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 ht="37.5" customHeight="1">
      <c r="A19" s="12">
        <v>1.0</v>
      </c>
      <c r="B19" s="95" t="s">
        <v>87</v>
      </c>
      <c r="C19" s="24" t="s">
        <v>328</v>
      </c>
      <c r="D19" s="15" t="s">
        <v>33</v>
      </c>
      <c r="E19" s="34" t="s">
        <v>61</v>
      </c>
      <c r="F19" s="14"/>
      <c r="G19" s="13"/>
      <c r="H19" s="14"/>
      <c r="I19" s="13"/>
      <c r="J19" s="4"/>
      <c r="K19" s="16" t="s">
        <v>89</v>
      </c>
      <c r="L19" s="13">
        <f t="shared" si="1"/>
        <v>0</v>
      </c>
      <c r="M19" s="17">
        <f t="shared" si="2"/>
        <v>0</v>
      </c>
      <c r="N19" s="18">
        <f t="array" ref="N19">IF(SUMPRODUCT(COUNTIF(E19,'DANH MỤC'!$B$2:$B$17))+SUMPRODUCT(COUNTIF(G19,'DANH MỤC'!$B$2:$B$17))+SUMPRODUCT(COUNTIF(I19,'DANH MỤC'!$B$2:$B$17))&gt;=1,1,0)</f>
        <v>1</v>
      </c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 ht="37.5" customHeight="1">
      <c r="A20" s="19">
        <v>2.0</v>
      </c>
      <c r="B20" s="95" t="s">
        <v>94</v>
      </c>
      <c r="C20" s="24" t="s">
        <v>332</v>
      </c>
      <c r="D20" s="15" t="s">
        <v>33</v>
      </c>
      <c r="E20" s="34" t="s">
        <v>61</v>
      </c>
      <c r="F20" s="14"/>
      <c r="G20" s="20"/>
      <c r="H20" s="14"/>
      <c r="I20" s="20"/>
      <c r="J20" s="4"/>
      <c r="K20" s="4"/>
      <c r="L20" s="4"/>
      <c r="M20" s="4"/>
      <c r="N20" s="18">
        <f t="array" ref="N20">IF(SUMPRODUCT(COUNTIF(E20,'DANH MỤC'!$B$2:$B$17))+SUMPRODUCT(COUNTIF(G20,'DANH MỤC'!$B$2:$B$17))+SUMPRODUCT(COUNTIF(I20,'DANH MỤC'!$B$2:$B$17))&gt;=1,1,0)</f>
        <v>1</v>
      </c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 ht="37.5" customHeight="1">
      <c r="A21" s="12">
        <v>3.0</v>
      </c>
      <c r="B21" s="95" t="s">
        <v>95</v>
      </c>
      <c r="C21" s="24" t="s">
        <v>328</v>
      </c>
      <c r="D21" s="15" t="s">
        <v>33</v>
      </c>
      <c r="E21" s="34" t="s">
        <v>61</v>
      </c>
      <c r="F21" s="14"/>
      <c r="G21" s="13"/>
      <c r="H21" s="14"/>
      <c r="I21" s="13"/>
      <c r="J21" s="4"/>
      <c r="K21" s="49" t="s">
        <v>96</v>
      </c>
      <c r="L21" s="2"/>
      <c r="M21" s="26"/>
      <c r="N21" s="18">
        <f t="array" ref="N21">IF(SUMPRODUCT(COUNTIF(E21,'DANH MỤC'!$B$2:$B$17))+SUMPRODUCT(COUNTIF(G21,'DANH MỤC'!$B$2:$B$17))+SUMPRODUCT(COUNTIF(I21,'DANH MỤC'!$B$2:$B$17))&gt;=1,1,0)</f>
        <v>1</v>
      </c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 ht="37.5" customHeight="1">
      <c r="A22" s="19">
        <v>4.0</v>
      </c>
      <c r="B22" s="95" t="s">
        <v>97</v>
      </c>
      <c r="C22" s="24"/>
      <c r="D22" s="15"/>
      <c r="E22" s="48" t="s">
        <v>43</v>
      </c>
      <c r="F22" s="14"/>
      <c r="G22" s="20"/>
      <c r="H22" s="14"/>
      <c r="I22" s="20"/>
      <c r="J22" s="4"/>
      <c r="K22" s="50">
        <f>SUM(L3:L18)</f>
        <v>17</v>
      </c>
      <c r="L22" s="51"/>
      <c r="M22" s="52"/>
      <c r="N22" s="18">
        <f t="array" ref="N22">IF(SUMPRODUCT(COUNTIF(E22,'DANH MỤC'!$B$2:$B$17))+SUMPRODUCT(COUNTIF(G22,'DANH MỤC'!$B$2:$B$17))+SUMPRODUCT(COUNTIF(I22,'DANH MỤC'!$B$2:$B$17))&gt;=1,1,0)</f>
        <v>0</v>
      </c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 ht="37.5" customHeight="1">
      <c r="A23" s="12">
        <v>5.0</v>
      </c>
      <c r="B23" s="95" t="s">
        <v>98</v>
      </c>
      <c r="C23" s="21" t="s">
        <v>333</v>
      </c>
      <c r="D23" s="15" t="s">
        <v>38</v>
      </c>
      <c r="E23" s="48" t="s">
        <v>25</v>
      </c>
      <c r="F23" s="14"/>
      <c r="G23" s="13"/>
      <c r="H23" s="14"/>
      <c r="I23" s="13"/>
      <c r="J23" s="4"/>
      <c r="K23" s="53"/>
      <c r="L23" s="54"/>
      <c r="M23" s="55"/>
      <c r="N23" s="18">
        <f t="array" ref="N23">IF(SUMPRODUCT(COUNTIF(E23,'DANH MỤC'!$B$2:$B$17))+SUMPRODUCT(COUNTIF(G23,'DANH MỤC'!$B$2:$B$17))+SUMPRODUCT(COUNTIF(I23,'DANH MỤC'!$B$2:$B$17))&gt;=1,1,0)</f>
        <v>1</v>
      </c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 ht="37.5" customHeight="1">
      <c r="A24" s="19">
        <v>6.0</v>
      </c>
      <c r="B24" s="95" t="s">
        <v>101</v>
      </c>
      <c r="C24" s="19"/>
      <c r="D24" s="14"/>
      <c r="E24" s="48" t="s">
        <v>43</v>
      </c>
      <c r="F24" s="14"/>
      <c r="G24" s="20"/>
      <c r="H24" s="14"/>
      <c r="I24" s="20"/>
      <c r="J24" s="4"/>
      <c r="K24" s="9" t="s">
        <v>102</v>
      </c>
      <c r="L24" s="9" t="s">
        <v>103</v>
      </c>
      <c r="M24" s="56" t="s">
        <v>17</v>
      </c>
      <c r="N24" s="18">
        <f t="array" ref="N24">IF(SUMPRODUCT(COUNTIF(E24,'DANH MỤC'!$B$2:$B$17))+SUMPRODUCT(COUNTIF(G24,'DANH MỤC'!$B$2:$B$17))+SUMPRODUCT(COUNTIF(I24,'DANH MỤC'!$B$2:$B$17))&gt;=1,1,0)</f>
        <v>0</v>
      </c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 ht="37.5" customHeight="1">
      <c r="A25" s="12">
        <v>7.0</v>
      </c>
      <c r="B25" s="95" t="s">
        <v>105</v>
      </c>
      <c r="C25" s="12"/>
      <c r="D25" s="14"/>
      <c r="E25" s="48" t="s">
        <v>43</v>
      </c>
      <c r="F25" s="14"/>
      <c r="G25" s="13"/>
      <c r="H25" s="14"/>
      <c r="I25" s="13"/>
      <c r="J25" s="4"/>
      <c r="K25" s="57" t="s">
        <v>26</v>
      </c>
      <c r="L25" s="13">
        <f t="shared" ref="L25:L28" si="3">COUNTIF($E$3:$E$17,K25)+COUNTIF($G$3:$G$17,K25)+COUNTIF($I$3:$I$17,K25)+COUNTIF($E$19:$E$29,K25)+COUNTIF($G$19:$G$29,K25)+COUNTIF($I$19:$I$29,K25)</f>
        <v>0</v>
      </c>
      <c r="M25" s="58">
        <f t="shared" ref="M25:M29" si="4">IF(SUM($L$25:$L$29)=0,0,L25/SUM($L$25:$L$29))</f>
        <v>0</v>
      </c>
      <c r="N25" s="18">
        <f t="array" ref="N25">IF(SUMPRODUCT(COUNTIF(E25,'DANH MỤC'!$B$2:$B$17))+SUMPRODUCT(COUNTIF(G25,'DANH MỤC'!$B$2:$B$17))+SUMPRODUCT(COUNTIF(I25,'DANH MỤC'!$B$2:$B$17))&gt;=1,1,0)</f>
        <v>0</v>
      </c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 ht="37.5" customHeight="1">
      <c r="A26" s="19">
        <v>8.0</v>
      </c>
      <c r="B26" s="95" t="s">
        <v>106</v>
      </c>
      <c r="C26" s="24" t="s">
        <v>332</v>
      </c>
      <c r="D26" s="15" t="s">
        <v>33</v>
      </c>
      <c r="E26" s="34" t="s">
        <v>61</v>
      </c>
      <c r="F26" s="14"/>
      <c r="G26" s="20"/>
      <c r="H26" s="14"/>
      <c r="I26" s="20"/>
      <c r="J26" s="4"/>
      <c r="K26" s="59" t="s">
        <v>34</v>
      </c>
      <c r="L26" s="13">
        <f t="shared" si="3"/>
        <v>0</v>
      </c>
      <c r="M26" s="58">
        <f t="shared" si="4"/>
        <v>0</v>
      </c>
      <c r="N26" s="18">
        <f t="array" ref="N26">IF(SUMPRODUCT(COUNTIF(E26,'DANH MỤC'!$B$2:$B$17))+SUMPRODUCT(COUNTIF(G26,'DANH MỤC'!$B$2:$B$17))+SUMPRODUCT(COUNTIF(I26,'DANH MỤC'!$B$2:$B$17))&gt;=1,1,0)</f>
        <v>1</v>
      </c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 ht="37.5" customHeight="1">
      <c r="A27" s="12">
        <v>9.0</v>
      </c>
      <c r="B27" s="98" t="s">
        <v>107</v>
      </c>
      <c r="C27" s="24" t="s">
        <v>330</v>
      </c>
      <c r="D27" s="15" t="s">
        <v>46</v>
      </c>
      <c r="E27" s="34" t="s">
        <v>47</v>
      </c>
      <c r="F27" s="14"/>
      <c r="G27" s="13"/>
      <c r="H27" s="14"/>
      <c r="I27" s="13"/>
      <c r="J27" s="4"/>
      <c r="K27" s="60" t="s">
        <v>40</v>
      </c>
      <c r="L27" s="13">
        <f t="shared" si="3"/>
        <v>0</v>
      </c>
      <c r="M27" s="58">
        <f t="shared" si="4"/>
        <v>0</v>
      </c>
      <c r="N27" s="18">
        <f t="array" ref="N27">IF(SUMPRODUCT(COUNTIF(E27,'DANH MỤC'!$B$2:$B$17))+SUMPRODUCT(COUNTIF(G27,'DANH MỤC'!$B$2:$B$17))+SUMPRODUCT(COUNTIF(I27,'DANH MỤC'!$B$2:$B$17))&gt;=1,1,0)</f>
        <v>1</v>
      </c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 ht="37.5" customHeight="1">
      <c r="A28" s="19">
        <v>10.0</v>
      </c>
      <c r="B28" s="95" t="s">
        <v>108</v>
      </c>
      <c r="C28" s="21" t="s">
        <v>333</v>
      </c>
      <c r="D28" s="15" t="s">
        <v>38</v>
      </c>
      <c r="E28" s="48" t="s">
        <v>25</v>
      </c>
      <c r="F28" s="14"/>
      <c r="G28" s="20"/>
      <c r="H28" s="14"/>
      <c r="I28" s="20"/>
      <c r="J28" s="4"/>
      <c r="K28" s="61" t="s">
        <v>43</v>
      </c>
      <c r="L28" s="13">
        <f t="shared" si="3"/>
        <v>8</v>
      </c>
      <c r="M28" s="58">
        <f t="shared" si="4"/>
        <v>0.32</v>
      </c>
      <c r="N28" s="18">
        <f t="array" ref="N28">IF(SUMPRODUCT(COUNTIF(E28,'DANH MỤC'!$B$2:$B$17))+SUMPRODUCT(COUNTIF(G28,'DANH MỤC'!$B$2:$B$17))+SUMPRODUCT(COUNTIF(I28,'DANH MỤC'!$B$2:$B$17))&gt;=1,1,0)</f>
        <v>1</v>
      </c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 ht="37.5" customHeight="1">
      <c r="A29" s="12"/>
      <c r="B29" s="13"/>
      <c r="C29" s="12"/>
      <c r="D29" s="10"/>
      <c r="E29" s="13"/>
      <c r="F29" s="10"/>
      <c r="G29" s="13"/>
      <c r="H29" s="10"/>
      <c r="I29" s="13"/>
      <c r="J29" s="4"/>
      <c r="K29" s="62" t="s">
        <v>18</v>
      </c>
      <c r="L29" s="63">
        <f>P2</f>
        <v>17</v>
      </c>
      <c r="M29" s="64">
        <f t="shared" si="4"/>
        <v>0.68</v>
      </c>
      <c r="N29" s="18">
        <f t="array" ref="N29">IF(SUMPRODUCT(COUNTIF(E29,'DANH MỤC'!$B$2:$B$17))+SUMPRODUCT(COUNTIF(G29,'DANH MỤC'!$B$2:$B$17))+SUMPRODUCT(COUNTIF(I29,'DANH MỤC'!$B$2:$B$17))&gt;=1,1,0)</f>
        <v>0</v>
      </c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 ht="37.5" customHeight="1">
      <c r="A30" s="4"/>
      <c r="B30" s="4"/>
      <c r="C30" s="4"/>
      <c r="D30" s="4"/>
      <c r="E30" s="4"/>
      <c r="F30" s="4"/>
      <c r="G30" s="4"/>
      <c r="H30" s="4"/>
      <c r="I30" s="4"/>
      <c r="J30" s="4"/>
      <c r="K30" s="65" t="s">
        <v>110</v>
      </c>
      <c r="L30" s="66">
        <f>MAX(0,COUNTA($B$3:$B$29)-SUM($L$25:$L$29))</f>
        <v>0</v>
      </c>
      <c r="M30" s="67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 ht="37.5" customHeight="1">
      <c r="A31" s="68" t="s">
        <v>111</v>
      </c>
      <c r="B31" s="2"/>
      <c r="C31" s="2"/>
      <c r="D31" s="2"/>
      <c r="E31" s="2"/>
      <c r="F31" s="2"/>
      <c r="G31" s="2"/>
      <c r="H31" s="2"/>
      <c r="I31" s="3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 ht="37.5" customHeight="1">
      <c r="A32" s="9" t="s">
        <v>6</v>
      </c>
      <c r="B32" s="9" t="s">
        <v>7</v>
      </c>
      <c r="C32" s="9" t="s">
        <v>8</v>
      </c>
      <c r="D32" s="9" t="s">
        <v>112</v>
      </c>
      <c r="E32" s="9" t="s">
        <v>15</v>
      </c>
      <c r="F32" s="9" t="s">
        <v>113</v>
      </c>
      <c r="G32" s="69" t="s">
        <v>114</v>
      </c>
      <c r="H32" s="2"/>
      <c r="I32" s="26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 ht="37.5" customHeight="1">
      <c r="A33" s="12">
        <v>1.0</v>
      </c>
      <c r="B33" s="13"/>
      <c r="C33" s="12"/>
      <c r="D33" s="10"/>
      <c r="E33" s="13"/>
      <c r="F33" s="13"/>
      <c r="G33" s="70"/>
      <c r="H33" s="70"/>
      <c r="I33" s="70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 ht="37.5" customHeight="1">
      <c r="A34" s="71">
        <v>2.0</v>
      </c>
      <c r="B34" s="72"/>
      <c r="C34" s="71"/>
      <c r="D34" s="73"/>
      <c r="E34" s="72"/>
      <c r="F34" s="72"/>
      <c r="G34" s="75"/>
      <c r="H34" s="75"/>
      <c r="I34" s="75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 ht="37.5" customHeight="1">
      <c r="A35" s="12">
        <v>3.0</v>
      </c>
      <c r="B35" s="13"/>
      <c r="C35" s="12"/>
      <c r="D35" s="10"/>
      <c r="E35" s="13"/>
      <c r="F35" s="13"/>
      <c r="G35" s="70"/>
      <c r="H35" s="70"/>
      <c r="I35" s="70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 ht="37.5" customHeight="1">
      <c r="A36" s="71">
        <v>4.0</v>
      </c>
      <c r="B36" s="72"/>
      <c r="C36" s="71"/>
      <c r="D36" s="73"/>
      <c r="E36" s="72"/>
      <c r="F36" s="72"/>
      <c r="G36" s="75"/>
      <c r="H36" s="75"/>
      <c r="I36" s="75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 ht="37.5" customHeight="1">
      <c r="A37" s="12">
        <v>5.0</v>
      </c>
      <c r="B37" s="13"/>
      <c r="C37" s="12"/>
      <c r="D37" s="10"/>
      <c r="E37" s="13"/>
      <c r="F37" s="13"/>
      <c r="G37" s="70"/>
      <c r="H37" s="70"/>
      <c r="I37" s="70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 ht="37.5" customHeight="1">
      <c r="A38" s="71">
        <v>6.0</v>
      </c>
      <c r="B38" s="72"/>
      <c r="C38" s="71"/>
      <c r="D38" s="73"/>
      <c r="E38" s="72"/>
      <c r="F38" s="72"/>
      <c r="G38" s="75"/>
      <c r="H38" s="75"/>
      <c r="I38" s="75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 ht="37.5" customHeight="1">
      <c r="A39" s="12">
        <v>7.0</v>
      </c>
      <c r="B39" s="13"/>
      <c r="C39" s="12"/>
      <c r="D39" s="10"/>
      <c r="E39" s="13"/>
      <c r="F39" s="13"/>
      <c r="G39" s="70"/>
      <c r="H39" s="70"/>
      <c r="I39" s="70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 ht="37.5" customHeight="1">
      <c r="A40" s="71">
        <v>8.0</v>
      </c>
      <c r="B40" s="72"/>
      <c r="C40" s="71"/>
      <c r="D40" s="73"/>
      <c r="E40" s="72"/>
      <c r="F40" s="72"/>
      <c r="G40" s="75"/>
      <c r="H40" s="75"/>
      <c r="I40" s="75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 ht="37.5" customHeight="1">
      <c r="A41" s="76" t="s">
        <v>116</v>
      </c>
      <c r="B41" s="2"/>
      <c r="C41" s="2"/>
      <c r="D41" s="2"/>
      <c r="E41" s="3"/>
      <c r="F41" s="77">
        <f>SUM(F33:F40)</f>
        <v>0</v>
      </c>
      <c r="G41" s="78"/>
      <c r="H41" s="78"/>
      <c r="I41" s="78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 ht="37.5" customHeight="1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 ht="37.5" customHeight="1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 ht="37.5" customHeight="1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 ht="37.5" customHeight="1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 ht="37.5" customHeight="1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 ht="37.5" customHeight="1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 ht="37.5" customHeight="1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 ht="37.5" customHeight="1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 ht="37.5" customHeight="1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 ht="37.5" customHeight="1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 ht="37.5" customHeight="1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 ht="37.5" customHeight="1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 ht="37.5" customHeight="1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 ht="37.5" customHeight="1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 ht="37.5" customHeight="1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 ht="37.5" customHeight="1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 ht="37.5" customHeight="1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 ht="37.5" customHeight="1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 ht="37.5" customHeight="1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 ht="37.5" customHeight="1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 ht="37.5" customHeight="1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 ht="37.5" customHeight="1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 ht="37.5" customHeight="1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 ht="37.5" customHeight="1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 ht="37.5" customHeight="1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 ht="37.5" customHeight="1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 ht="37.5" customHeight="1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 ht="37.5" customHeight="1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 ht="37.5" customHeight="1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 ht="37.5" customHeight="1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 ht="37.5" customHeight="1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 ht="37.5" customHeight="1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 ht="37.5" customHeight="1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 ht="37.5" customHeight="1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 ht="37.5" customHeight="1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 ht="37.5" customHeight="1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 ht="37.5" customHeight="1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 ht="37.5" customHeight="1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 ht="37.5" customHeight="1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 ht="37.5" customHeight="1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 ht="37.5" customHeight="1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 ht="37.5" customHeight="1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 ht="37.5" customHeight="1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 ht="37.5" customHeight="1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 ht="37.5" customHeight="1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 ht="37.5" customHeight="1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 ht="37.5" customHeight="1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 ht="37.5" customHeight="1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 ht="37.5" customHeight="1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 ht="37.5" customHeight="1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 ht="37.5" customHeight="1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 ht="37.5" customHeight="1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 ht="37.5" customHeight="1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 ht="37.5" customHeight="1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 ht="37.5" customHeight="1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 ht="37.5" customHeight="1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 ht="37.5" customHeight="1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 ht="37.5" customHeight="1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 ht="37.5" customHeight="1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 ht="37.5" customHeight="1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 ht="37.5" customHeight="1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 ht="37.5" customHeight="1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 ht="37.5" customHeight="1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 ht="37.5" customHeight="1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 ht="37.5" customHeight="1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 ht="37.5" customHeight="1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 ht="37.5" customHeight="1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 ht="37.5" customHeight="1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 ht="37.5" customHeight="1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 ht="37.5" customHeight="1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 ht="37.5" customHeight="1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 ht="37.5" customHeight="1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 ht="37.5" customHeight="1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 ht="37.5" customHeight="1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 ht="37.5" customHeight="1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 ht="37.5" customHeight="1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 ht="37.5" customHeight="1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 ht="37.5" customHeight="1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 ht="37.5" customHeight="1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 ht="37.5" customHeight="1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 ht="37.5" customHeight="1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 ht="37.5" customHeight="1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 ht="37.5" customHeight="1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 ht="37.5" customHeight="1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 ht="37.5" customHeight="1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 ht="37.5" customHeight="1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 ht="37.5" customHeight="1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 ht="37.5" customHeight="1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 ht="37.5" customHeight="1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 ht="37.5" customHeight="1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 ht="37.5" customHeight="1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 ht="37.5" customHeight="1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 ht="37.5" customHeight="1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 ht="37.5" customHeight="1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 ht="37.5" customHeight="1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 ht="37.5" customHeight="1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 ht="37.5" customHeight="1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 ht="37.5" customHeight="1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 ht="37.5" customHeight="1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 ht="37.5" customHeight="1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 ht="37.5" customHeight="1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 ht="37.5" customHeight="1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 ht="37.5" customHeight="1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 ht="37.5" customHeight="1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 ht="37.5" customHeight="1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 ht="37.5" customHeight="1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 ht="37.5" customHeight="1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 ht="37.5" customHeight="1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 ht="37.5" customHeight="1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 ht="37.5" customHeight="1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 ht="37.5" customHeight="1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 ht="37.5" customHeight="1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 ht="37.5" customHeight="1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 ht="37.5" customHeight="1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 ht="37.5" customHeight="1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 ht="37.5" customHeight="1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 ht="37.5" customHeight="1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 ht="37.5" customHeight="1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 ht="37.5" customHeight="1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 ht="37.5" customHeight="1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 ht="37.5" customHeight="1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 ht="37.5" customHeight="1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 ht="37.5" customHeight="1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 ht="37.5" customHeight="1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 ht="37.5" customHeight="1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 ht="37.5" customHeight="1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 ht="37.5" customHeight="1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 ht="37.5" customHeight="1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 ht="37.5" customHeight="1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 ht="37.5" customHeight="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 ht="37.5" customHeight="1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 ht="37.5" customHeight="1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 ht="37.5" customHeight="1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 ht="37.5" customHeight="1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 ht="37.5" customHeight="1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 ht="37.5" customHeight="1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 ht="37.5" customHeight="1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 ht="37.5" customHeight="1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 ht="37.5" customHeight="1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 ht="37.5" customHeight="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 ht="37.5" customHeight="1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 ht="37.5" customHeight="1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 ht="37.5" customHeight="1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 ht="37.5" customHeight="1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 ht="37.5" customHeight="1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 ht="37.5" customHeight="1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 ht="37.5" customHeight="1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 ht="37.5" customHeight="1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 ht="37.5" customHeight="1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 ht="37.5" customHeight="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 ht="37.5" customHeight="1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 ht="37.5" customHeight="1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 ht="37.5" customHeight="1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 ht="37.5" customHeight="1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 ht="37.5" customHeight="1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 ht="37.5" customHeight="1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 ht="37.5" customHeight="1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 ht="37.5" customHeight="1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 ht="37.5" customHeight="1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 ht="37.5" customHeight="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 ht="37.5" customHeight="1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 ht="37.5" customHeight="1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 ht="37.5" customHeight="1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 ht="37.5" customHeight="1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 ht="37.5" customHeight="1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 ht="37.5" customHeight="1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 ht="37.5" customHeight="1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 ht="37.5" customHeight="1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 ht="37.5" customHeight="1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 ht="37.5" customHeight="1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 ht="37.5" customHeight="1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 ht="37.5" customHeight="1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 ht="37.5" customHeight="1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 ht="37.5" customHeight="1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 ht="37.5" customHeight="1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 ht="37.5" customHeight="1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 ht="37.5" customHeight="1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 ht="37.5" customHeight="1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 ht="37.5" customHeight="1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 ht="37.5" customHeight="1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 ht="37.5" customHeight="1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 ht="37.5" customHeight="1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 ht="37.5" customHeight="1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 ht="37.5" customHeight="1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 ht="37.5" customHeight="1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 ht="37.5" customHeight="1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 ht="37.5" customHeight="1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 ht="37.5" customHeight="1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 ht="37.5" customHeight="1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 ht="37.5" customHeight="1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 ht="37.5" customHeight="1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 ht="37.5" customHeight="1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 ht="37.5" customHeight="1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 ht="37.5" customHeight="1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 ht="37.5" customHeight="1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 ht="37.5" customHeight="1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 ht="37.5" customHeight="1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 ht="37.5" customHeight="1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 ht="37.5" customHeight="1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 ht="37.5" customHeight="1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 ht="37.5" customHeight="1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 ht="37.5" customHeight="1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 ht="37.5" customHeight="1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 ht="37.5" customHeight="1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 ht="37.5" customHeight="1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r="247" ht="37.5" customHeight="1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r="248" ht="37.5" customHeight="1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</row>
    <row r="249" ht="37.5" customHeight="1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 ht="37.5" customHeight="1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</row>
    <row r="251" ht="37.5" customHeight="1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</row>
    <row r="252" ht="37.5" customHeight="1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 ht="37.5" customHeight="1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</row>
    <row r="254" ht="37.5" customHeight="1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</row>
    <row r="255" ht="37.5" customHeight="1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</row>
    <row r="256" ht="37.5" customHeight="1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</row>
    <row r="257" ht="37.5" customHeight="1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</row>
    <row r="258" ht="37.5" customHeight="1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</row>
    <row r="259" ht="37.5" customHeight="1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</row>
    <row r="260" ht="37.5" customHeight="1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</row>
    <row r="261" ht="37.5" customHeight="1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</row>
    <row r="262" ht="37.5" customHeight="1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</row>
    <row r="263" ht="37.5" customHeight="1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</row>
    <row r="264" ht="37.5" customHeight="1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</row>
    <row r="265" ht="37.5" customHeight="1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</row>
    <row r="266" ht="37.5" customHeight="1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</row>
    <row r="267" ht="37.5" customHeight="1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</row>
    <row r="268" ht="37.5" customHeight="1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</row>
    <row r="269" ht="37.5" customHeight="1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</row>
    <row r="270" ht="37.5" customHeight="1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</row>
    <row r="271" ht="37.5" customHeight="1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</row>
    <row r="272" ht="37.5" customHeight="1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</row>
    <row r="273" ht="37.5" customHeight="1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</row>
    <row r="274" ht="37.5" customHeight="1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</row>
    <row r="275" ht="37.5" customHeight="1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</row>
    <row r="276" ht="37.5" customHeight="1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</row>
    <row r="277" ht="37.5" customHeight="1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</row>
    <row r="278" ht="37.5" customHeight="1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</row>
    <row r="279" ht="37.5" customHeight="1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</row>
    <row r="280" ht="37.5" customHeight="1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</row>
    <row r="281" ht="37.5" customHeight="1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</row>
    <row r="282" ht="37.5" customHeight="1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</row>
    <row r="283" ht="37.5" customHeight="1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</row>
    <row r="284" ht="37.5" customHeight="1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</row>
    <row r="285" ht="37.5" customHeight="1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</row>
    <row r="286" ht="37.5" customHeight="1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</row>
    <row r="287" ht="37.5" customHeight="1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</row>
    <row r="288" ht="37.5" customHeight="1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</row>
    <row r="289" ht="37.5" customHeight="1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</row>
    <row r="290" ht="37.5" customHeight="1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</row>
    <row r="291" ht="37.5" customHeight="1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</row>
    <row r="292" ht="37.5" customHeight="1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</row>
    <row r="293" ht="37.5" customHeight="1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</row>
    <row r="294" ht="37.5" customHeight="1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</row>
    <row r="295" ht="37.5" customHeight="1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</row>
    <row r="296" ht="37.5" customHeight="1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</row>
    <row r="297" ht="37.5" customHeight="1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</row>
    <row r="298" ht="37.5" customHeight="1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</row>
    <row r="299" ht="37.5" customHeight="1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</row>
    <row r="300" ht="37.5" customHeight="1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</row>
    <row r="301" ht="37.5" customHeight="1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</row>
    <row r="302" ht="37.5" customHeight="1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</row>
    <row r="303" ht="37.5" customHeight="1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</row>
    <row r="304" ht="37.5" customHeight="1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</row>
    <row r="305" ht="37.5" customHeight="1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</row>
    <row r="306" ht="37.5" customHeight="1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</row>
    <row r="307" ht="37.5" customHeight="1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</row>
    <row r="308" ht="37.5" customHeight="1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</row>
    <row r="309" ht="37.5" customHeight="1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</row>
    <row r="310" ht="37.5" customHeight="1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</row>
    <row r="311" ht="37.5" customHeight="1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</row>
    <row r="312" ht="37.5" customHeight="1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</row>
    <row r="313" ht="37.5" customHeight="1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</row>
    <row r="314" ht="37.5" customHeight="1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</row>
    <row r="315" ht="37.5" customHeight="1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</row>
    <row r="316" ht="37.5" customHeight="1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</row>
    <row r="317" ht="37.5" customHeight="1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</row>
    <row r="318" ht="37.5" customHeight="1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</row>
    <row r="319" ht="37.5" customHeight="1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</row>
    <row r="320" ht="37.5" customHeight="1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</row>
    <row r="321" ht="37.5" customHeight="1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</row>
    <row r="322" ht="37.5" customHeight="1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</row>
    <row r="323" ht="37.5" customHeight="1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</row>
    <row r="324" ht="37.5" customHeight="1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</row>
    <row r="325" ht="37.5" customHeight="1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</row>
    <row r="326" ht="37.5" customHeight="1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</row>
    <row r="327" ht="37.5" customHeight="1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</row>
    <row r="328" ht="37.5" customHeight="1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</row>
    <row r="329" ht="37.5" customHeight="1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</row>
    <row r="330" ht="37.5" customHeight="1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</row>
    <row r="331" ht="37.5" customHeight="1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</row>
    <row r="332" ht="37.5" customHeight="1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</row>
    <row r="333" ht="37.5" customHeight="1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</row>
    <row r="334" ht="37.5" customHeight="1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</row>
    <row r="335" ht="37.5" customHeight="1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</row>
    <row r="336" ht="37.5" customHeight="1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</row>
    <row r="337" ht="37.5" customHeight="1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</row>
    <row r="338" ht="37.5" customHeight="1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</row>
    <row r="339" ht="37.5" customHeight="1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</row>
    <row r="340" ht="37.5" customHeight="1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</row>
    <row r="341" ht="37.5" customHeight="1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</row>
    <row r="342" ht="37.5" customHeight="1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</row>
    <row r="343" ht="37.5" customHeight="1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</row>
    <row r="344" ht="37.5" customHeight="1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</row>
    <row r="345" ht="37.5" customHeight="1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</row>
    <row r="346" ht="37.5" customHeight="1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</row>
    <row r="347" ht="37.5" customHeight="1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</row>
    <row r="348" ht="37.5" customHeight="1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</row>
    <row r="349" ht="37.5" customHeight="1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</row>
    <row r="350" ht="37.5" customHeight="1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</row>
    <row r="351" ht="37.5" customHeight="1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</row>
    <row r="352" ht="37.5" customHeight="1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</row>
    <row r="353" ht="37.5" customHeight="1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</row>
    <row r="354" ht="37.5" customHeight="1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</row>
    <row r="355" ht="37.5" customHeight="1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</row>
    <row r="356" ht="37.5" customHeight="1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</row>
    <row r="357" ht="37.5" customHeight="1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</row>
    <row r="358" ht="37.5" customHeight="1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</row>
    <row r="359" ht="37.5" customHeight="1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</row>
    <row r="360" ht="37.5" customHeight="1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</row>
    <row r="361" ht="37.5" customHeight="1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</row>
    <row r="362" ht="37.5" customHeight="1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</row>
    <row r="363" ht="37.5" customHeight="1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</row>
    <row r="364" ht="37.5" customHeight="1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</row>
    <row r="365" ht="37.5" customHeight="1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</row>
    <row r="366" ht="37.5" customHeight="1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</row>
    <row r="367" ht="37.5" customHeight="1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</row>
    <row r="368" ht="37.5" customHeight="1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</row>
    <row r="369" ht="37.5" customHeight="1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</row>
    <row r="370" ht="37.5" customHeight="1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</row>
    <row r="371" ht="37.5" customHeight="1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</row>
    <row r="372" ht="37.5" customHeight="1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</row>
    <row r="373" ht="37.5" customHeight="1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</row>
    <row r="374" ht="37.5" customHeight="1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</row>
    <row r="375" ht="37.5" customHeight="1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</row>
    <row r="376" ht="37.5" customHeight="1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</row>
    <row r="377" ht="37.5" customHeight="1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</row>
    <row r="378" ht="37.5" customHeight="1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</row>
    <row r="379" ht="37.5" customHeight="1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</row>
    <row r="380" ht="37.5" customHeight="1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</row>
    <row r="381" ht="37.5" customHeight="1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</row>
    <row r="382" ht="37.5" customHeight="1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</row>
    <row r="383" ht="37.5" customHeight="1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</row>
    <row r="384" ht="37.5" customHeight="1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</row>
    <row r="385" ht="37.5" customHeight="1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</row>
    <row r="386" ht="37.5" customHeight="1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</row>
    <row r="387" ht="37.5" customHeight="1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</row>
    <row r="388" ht="37.5" customHeight="1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</row>
    <row r="389" ht="37.5" customHeight="1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</row>
    <row r="390" ht="37.5" customHeight="1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</row>
    <row r="391" ht="37.5" customHeight="1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</row>
    <row r="392" ht="37.5" customHeight="1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</row>
    <row r="393" ht="37.5" customHeight="1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</row>
    <row r="394" ht="37.5" customHeight="1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</row>
    <row r="395" ht="37.5" customHeight="1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</row>
    <row r="396" ht="37.5" customHeight="1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</row>
    <row r="397" ht="37.5" customHeight="1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</row>
    <row r="398" ht="37.5" customHeight="1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</row>
    <row r="399" ht="37.5" customHeight="1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</row>
    <row r="400" ht="37.5" customHeight="1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</row>
    <row r="401" ht="37.5" customHeight="1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</row>
    <row r="402" ht="37.5" customHeight="1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</row>
    <row r="403" ht="37.5" customHeight="1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</row>
    <row r="404" ht="37.5" customHeight="1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</row>
    <row r="405" ht="37.5" customHeight="1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</row>
    <row r="406" ht="37.5" customHeight="1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</row>
    <row r="407" ht="37.5" customHeight="1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</row>
    <row r="408" ht="37.5" customHeight="1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</row>
    <row r="409" ht="37.5" customHeight="1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</row>
    <row r="410" ht="37.5" customHeight="1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</row>
    <row r="411" ht="37.5" customHeight="1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</row>
    <row r="412" ht="37.5" customHeight="1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</row>
    <row r="413" ht="37.5" customHeight="1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</row>
    <row r="414" ht="37.5" customHeight="1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</row>
    <row r="415" ht="37.5" customHeight="1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</row>
    <row r="416" ht="37.5" customHeight="1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</row>
    <row r="417" ht="37.5" customHeight="1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</row>
    <row r="418" ht="37.5" customHeight="1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</row>
    <row r="419" ht="37.5" customHeight="1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</row>
    <row r="420" ht="37.5" customHeight="1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</row>
    <row r="421" ht="37.5" customHeight="1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</row>
    <row r="422" ht="37.5" customHeight="1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</row>
    <row r="423" ht="37.5" customHeight="1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</row>
    <row r="424" ht="37.5" customHeight="1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</row>
    <row r="425" ht="37.5" customHeight="1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</row>
    <row r="426" ht="37.5" customHeight="1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</row>
    <row r="427" ht="37.5" customHeight="1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</row>
    <row r="428" ht="37.5" customHeight="1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</row>
    <row r="429" ht="37.5" customHeight="1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</row>
    <row r="430" ht="37.5" customHeight="1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</row>
    <row r="431" ht="37.5" customHeight="1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</row>
    <row r="432" ht="37.5" customHeight="1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</row>
    <row r="433" ht="37.5" customHeight="1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</row>
    <row r="434" ht="37.5" customHeight="1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</row>
    <row r="435" ht="37.5" customHeight="1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</row>
    <row r="436" ht="37.5" customHeight="1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</row>
    <row r="437" ht="37.5" customHeight="1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</row>
    <row r="438" ht="37.5" customHeight="1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</row>
    <row r="439" ht="37.5" customHeight="1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</row>
    <row r="440" ht="37.5" customHeight="1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</row>
    <row r="441" ht="37.5" customHeight="1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</row>
    <row r="442" ht="37.5" customHeight="1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</row>
    <row r="443" ht="37.5" customHeight="1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</row>
    <row r="444" ht="37.5" customHeight="1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</row>
    <row r="445" ht="37.5" customHeight="1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</row>
    <row r="446" ht="37.5" customHeight="1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</row>
    <row r="447" ht="37.5" customHeight="1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</row>
    <row r="448" ht="37.5" customHeight="1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</row>
    <row r="449" ht="37.5" customHeight="1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</row>
    <row r="450" ht="37.5" customHeight="1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</row>
    <row r="451" ht="37.5" customHeight="1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</row>
    <row r="452" ht="37.5" customHeight="1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</row>
    <row r="453" ht="37.5" customHeight="1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</row>
    <row r="454" ht="37.5" customHeight="1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</row>
    <row r="455" ht="37.5" customHeight="1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</row>
    <row r="456" ht="37.5" customHeight="1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</row>
    <row r="457" ht="37.5" customHeight="1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</row>
    <row r="458" ht="37.5" customHeight="1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</row>
    <row r="459" ht="37.5" customHeight="1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</row>
    <row r="460" ht="37.5" customHeight="1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</row>
    <row r="461" ht="37.5" customHeight="1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</row>
    <row r="462" ht="37.5" customHeight="1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</row>
    <row r="463" ht="37.5" customHeight="1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</row>
    <row r="464" ht="37.5" customHeight="1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</row>
    <row r="465" ht="37.5" customHeight="1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</row>
    <row r="466" ht="37.5" customHeight="1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</row>
    <row r="467" ht="37.5" customHeight="1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</row>
    <row r="468" ht="37.5" customHeight="1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</row>
    <row r="469" ht="37.5" customHeight="1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</row>
    <row r="470" ht="37.5" customHeight="1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</row>
    <row r="471" ht="37.5" customHeight="1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</row>
    <row r="472" ht="37.5" customHeight="1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</row>
    <row r="473" ht="37.5" customHeight="1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</row>
    <row r="474" ht="37.5" customHeight="1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</row>
    <row r="475" ht="37.5" customHeight="1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</row>
    <row r="476" ht="37.5" customHeight="1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</row>
    <row r="477" ht="37.5" customHeight="1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</row>
    <row r="478" ht="37.5" customHeight="1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</row>
    <row r="479" ht="37.5" customHeight="1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</row>
    <row r="480" ht="37.5" customHeight="1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</row>
    <row r="481" ht="37.5" customHeight="1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</row>
    <row r="482" ht="37.5" customHeight="1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</row>
    <row r="483" ht="37.5" customHeight="1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</row>
    <row r="484" ht="37.5" customHeight="1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</row>
    <row r="485" ht="37.5" customHeight="1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</row>
    <row r="486" ht="37.5" customHeight="1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</row>
    <row r="487" ht="37.5" customHeight="1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</row>
    <row r="488" ht="37.5" customHeight="1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</row>
    <row r="489" ht="37.5" customHeight="1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</row>
    <row r="490" ht="37.5" customHeight="1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</row>
    <row r="491" ht="37.5" customHeight="1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</row>
    <row r="492" ht="37.5" customHeight="1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</row>
    <row r="493" ht="37.5" customHeight="1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</row>
    <row r="494" ht="37.5" customHeight="1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</row>
    <row r="495" ht="37.5" customHeight="1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</row>
    <row r="496" ht="37.5" customHeight="1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</row>
    <row r="497" ht="37.5" customHeight="1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</row>
    <row r="498" ht="37.5" customHeight="1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</row>
    <row r="499" ht="37.5" customHeight="1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</row>
    <row r="500" ht="37.5" customHeight="1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</row>
    <row r="501" ht="37.5" customHeight="1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</row>
    <row r="502" ht="37.5" customHeight="1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</row>
    <row r="503" ht="37.5" customHeight="1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</row>
    <row r="504" ht="37.5" customHeight="1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</row>
    <row r="505" ht="37.5" customHeight="1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</row>
    <row r="506" ht="37.5" customHeight="1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</row>
    <row r="507" ht="37.5" customHeight="1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</row>
    <row r="508" ht="37.5" customHeight="1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</row>
    <row r="509" ht="37.5" customHeight="1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</row>
    <row r="510" ht="37.5" customHeight="1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</row>
    <row r="511" ht="37.5" customHeight="1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</row>
    <row r="512" ht="37.5" customHeight="1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</row>
    <row r="513" ht="37.5" customHeight="1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</row>
    <row r="514" ht="37.5" customHeight="1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</row>
    <row r="515" ht="37.5" customHeight="1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</row>
    <row r="516" ht="37.5" customHeight="1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</row>
    <row r="517" ht="37.5" customHeight="1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</row>
    <row r="518" ht="37.5" customHeight="1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</row>
    <row r="519" ht="37.5" customHeight="1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</row>
    <row r="520" ht="37.5" customHeight="1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</row>
    <row r="521" ht="37.5" customHeight="1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</row>
    <row r="522" ht="37.5" customHeight="1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</row>
    <row r="523" ht="37.5" customHeight="1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</row>
    <row r="524" ht="37.5" customHeight="1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</row>
    <row r="525" ht="37.5" customHeight="1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</row>
    <row r="526" ht="37.5" customHeight="1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</row>
    <row r="527" ht="37.5" customHeight="1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</row>
    <row r="528" ht="37.5" customHeight="1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</row>
    <row r="529" ht="37.5" customHeight="1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</row>
    <row r="530" ht="37.5" customHeight="1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</row>
    <row r="531" ht="37.5" customHeight="1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</row>
    <row r="532" ht="37.5" customHeight="1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</row>
    <row r="533" ht="37.5" customHeight="1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</row>
    <row r="534" ht="37.5" customHeight="1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</row>
    <row r="535" ht="37.5" customHeight="1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</row>
    <row r="536" ht="37.5" customHeight="1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</row>
    <row r="537" ht="37.5" customHeight="1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</row>
    <row r="538" ht="37.5" customHeight="1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</row>
    <row r="539" ht="37.5" customHeight="1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</row>
    <row r="540" ht="37.5" customHeight="1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</row>
    <row r="541" ht="37.5" customHeight="1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</row>
    <row r="542" ht="37.5" customHeight="1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</row>
    <row r="543" ht="37.5" customHeight="1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</row>
    <row r="544" ht="37.5" customHeight="1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</row>
    <row r="545" ht="37.5" customHeight="1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</row>
    <row r="546" ht="37.5" customHeight="1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</row>
    <row r="547" ht="37.5" customHeight="1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</row>
    <row r="548" ht="37.5" customHeight="1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</row>
    <row r="549" ht="37.5" customHeight="1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</row>
    <row r="550" ht="37.5" customHeight="1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</row>
    <row r="551" ht="37.5" customHeight="1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</row>
    <row r="552" ht="37.5" customHeight="1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</row>
    <row r="553" ht="37.5" customHeight="1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</row>
    <row r="554" ht="37.5" customHeight="1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</row>
    <row r="555" ht="37.5" customHeight="1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</row>
    <row r="556" ht="37.5" customHeight="1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</row>
    <row r="557" ht="37.5" customHeight="1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</row>
    <row r="558" ht="37.5" customHeight="1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</row>
    <row r="559" ht="37.5" customHeight="1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</row>
    <row r="560" ht="37.5" customHeight="1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</row>
    <row r="561" ht="37.5" customHeight="1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</row>
    <row r="562" ht="37.5" customHeight="1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</row>
    <row r="563" ht="37.5" customHeight="1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</row>
    <row r="564" ht="37.5" customHeight="1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</row>
    <row r="565" ht="37.5" customHeight="1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</row>
    <row r="566" ht="37.5" customHeight="1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</row>
    <row r="567" ht="37.5" customHeight="1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</row>
    <row r="568" ht="37.5" customHeight="1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</row>
    <row r="569" ht="37.5" customHeight="1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</row>
    <row r="570" ht="37.5" customHeight="1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</row>
    <row r="571" ht="37.5" customHeight="1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</row>
    <row r="572" ht="37.5" customHeight="1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</row>
    <row r="573" ht="37.5" customHeight="1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</row>
    <row r="574" ht="37.5" customHeight="1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</row>
    <row r="575" ht="37.5" customHeight="1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</row>
    <row r="576" ht="37.5" customHeight="1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</row>
    <row r="577" ht="37.5" customHeight="1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</row>
    <row r="578" ht="37.5" customHeight="1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</row>
    <row r="579" ht="37.5" customHeight="1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</row>
    <row r="580" ht="37.5" customHeight="1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</row>
    <row r="581" ht="37.5" customHeight="1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</row>
    <row r="582" ht="37.5" customHeight="1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</row>
    <row r="583" ht="37.5" customHeight="1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</row>
    <row r="584" ht="37.5" customHeight="1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</row>
    <row r="585" ht="37.5" customHeight="1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</row>
    <row r="586" ht="37.5" customHeight="1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</row>
    <row r="587" ht="37.5" customHeight="1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</row>
    <row r="588" ht="37.5" customHeight="1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</row>
    <row r="589" ht="37.5" customHeight="1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</row>
    <row r="590" ht="37.5" customHeight="1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</row>
    <row r="591" ht="37.5" customHeight="1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</row>
    <row r="592" ht="37.5" customHeight="1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</row>
    <row r="593" ht="37.5" customHeight="1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</row>
    <row r="594" ht="37.5" customHeight="1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</row>
    <row r="595" ht="37.5" customHeight="1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</row>
    <row r="596" ht="37.5" customHeight="1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</row>
    <row r="597" ht="37.5" customHeight="1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</row>
    <row r="598" ht="37.5" customHeight="1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</row>
    <row r="599" ht="37.5" customHeight="1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</row>
    <row r="600" ht="37.5" customHeight="1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</row>
    <row r="601" ht="37.5" customHeight="1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</row>
    <row r="602" ht="37.5" customHeight="1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</row>
    <row r="603" ht="37.5" customHeight="1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</row>
    <row r="604" ht="37.5" customHeight="1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</row>
    <row r="605" ht="37.5" customHeight="1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</row>
    <row r="606" ht="37.5" customHeight="1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</row>
    <row r="607" ht="37.5" customHeight="1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</row>
    <row r="608" ht="37.5" customHeight="1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</row>
    <row r="609" ht="37.5" customHeight="1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</row>
    <row r="610" ht="37.5" customHeight="1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</row>
    <row r="611" ht="37.5" customHeight="1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</row>
    <row r="612" ht="37.5" customHeight="1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</row>
    <row r="613" ht="37.5" customHeight="1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</row>
    <row r="614" ht="37.5" customHeight="1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</row>
    <row r="615" ht="37.5" customHeight="1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</row>
    <row r="616" ht="37.5" customHeight="1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</row>
    <row r="617" ht="37.5" customHeight="1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</row>
    <row r="618" ht="37.5" customHeight="1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</row>
    <row r="619" ht="37.5" customHeight="1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</row>
    <row r="620" ht="37.5" customHeight="1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</row>
    <row r="621" ht="37.5" customHeight="1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</row>
    <row r="622" ht="37.5" customHeight="1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</row>
    <row r="623" ht="37.5" customHeight="1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</row>
    <row r="624" ht="37.5" customHeight="1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</row>
    <row r="625" ht="37.5" customHeight="1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</row>
    <row r="626" ht="37.5" customHeight="1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</row>
    <row r="627" ht="37.5" customHeight="1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</row>
    <row r="628" ht="37.5" customHeight="1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</row>
    <row r="629" ht="37.5" customHeight="1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</row>
    <row r="630" ht="37.5" customHeight="1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</row>
    <row r="631" ht="37.5" customHeight="1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</row>
    <row r="632" ht="37.5" customHeight="1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</row>
    <row r="633" ht="37.5" customHeight="1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</row>
    <row r="634" ht="37.5" customHeight="1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</row>
    <row r="635" ht="37.5" customHeight="1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</row>
    <row r="636" ht="37.5" customHeight="1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</row>
    <row r="637" ht="37.5" customHeight="1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</row>
    <row r="638" ht="37.5" customHeight="1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</row>
    <row r="639" ht="37.5" customHeight="1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</row>
    <row r="640" ht="37.5" customHeight="1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</row>
    <row r="641" ht="37.5" customHeight="1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</row>
    <row r="642" ht="37.5" customHeight="1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</row>
    <row r="643" ht="37.5" customHeight="1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</row>
    <row r="644" ht="37.5" customHeight="1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</row>
    <row r="645" ht="37.5" customHeight="1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</row>
    <row r="646" ht="37.5" customHeight="1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</row>
    <row r="647" ht="37.5" customHeight="1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</row>
    <row r="648" ht="37.5" customHeight="1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</row>
    <row r="649" ht="37.5" customHeight="1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</row>
    <row r="650" ht="37.5" customHeight="1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</row>
    <row r="651" ht="37.5" customHeight="1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</row>
    <row r="652" ht="37.5" customHeight="1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</row>
    <row r="653" ht="37.5" customHeight="1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</row>
    <row r="654" ht="37.5" customHeight="1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</row>
    <row r="655" ht="37.5" customHeight="1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</row>
    <row r="656" ht="37.5" customHeight="1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</row>
    <row r="657" ht="37.5" customHeight="1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</row>
    <row r="658" ht="37.5" customHeight="1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</row>
    <row r="659" ht="37.5" customHeight="1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</row>
    <row r="660" ht="37.5" customHeight="1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</row>
    <row r="661" ht="37.5" customHeight="1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</row>
    <row r="662" ht="37.5" customHeight="1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</row>
    <row r="663" ht="37.5" customHeight="1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</row>
    <row r="664" ht="37.5" customHeight="1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</row>
    <row r="665" ht="37.5" customHeight="1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</row>
    <row r="666" ht="37.5" customHeight="1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</row>
    <row r="667" ht="37.5" customHeight="1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</row>
    <row r="668" ht="37.5" customHeight="1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</row>
    <row r="669" ht="37.5" customHeight="1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</row>
    <row r="670" ht="37.5" customHeight="1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</row>
    <row r="671" ht="37.5" customHeight="1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</row>
    <row r="672" ht="37.5" customHeight="1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</row>
    <row r="673" ht="37.5" customHeight="1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</row>
    <row r="674" ht="37.5" customHeight="1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</row>
    <row r="675" ht="37.5" customHeight="1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</row>
    <row r="676" ht="37.5" customHeight="1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</row>
    <row r="677" ht="37.5" customHeight="1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</row>
    <row r="678" ht="37.5" customHeight="1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</row>
    <row r="679" ht="37.5" customHeight="1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</row>
    <row r="680" ht="37.5" customHeight="1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</row>
    <row r="681" ht="37.5" customHeight="1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</row>
    <row r="682" ht="37.5" customHeight="1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</row>
    <row r="683" ht="37.5" customHeight="1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</row>
    <row r="684" ht="37.5" customHeight="1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</row>
    <row r="685" ht="37.5" customHeight="1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</row>
    <row r="686" ht="37.5" customHeight="1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</row>
    <row r="687" ht="37.5" customHeight="1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</row>
    <row r="688" ht="37.5" customHeight="1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</row>
    <row r="689" ht="37.5" customHeight="1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</row>
    <row r="690" ht="37.5" customHeight="1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</row>
    <row r="691" ht="37.5" customHeight="1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</row>
    <row r="692" ht="37.5" customHeight="1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</row>
    <row r="693" ht="37.5" customHeight="1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</row>
    <row r="694" ht="37.5" customHeight="1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</row>
    <row r="695" ht="37.5" customHeight="1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</row>
    <row r="696" ht="37.5" customHeight="1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</row>
    <row r="697" ht="37.5" customHeight="1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</row>
    <row r="698" ht="37.5" customHeight="1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</row>
    <row r="699" ht="37.5" customHeight="1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</row>
    <row r="700" ht="37.5" customHeight="1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</row>
    <row r="701" ht="37.5" customHeight="1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</row>
    <row r="702" ht="37.5" customHeight="1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</row>
    <row r="703" ht="37.5" customHeight="1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</row>
    <row r="704" ht="37.5" customHeight="1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</row>
    <row r="705" ht="37.5" customHeight="1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</row>
    <row r="706" ht="37.5" customHeight="1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</row>
    <row r="707" ht="37.5" customHeight="1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</row>
    <row r="708" ht="37.5" customHeight="1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</row>
    <row r="709" ht="37.5" customHeight="1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</row>
    <row r="710" ht="37.5" customHeight="1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</row>
    <row r="711" ht="37.5" customHeight="1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</row>
    <row r="712" ht="37.5" customHeight="1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</row>
    <row r="713" ht="37.5" customHeight="1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</row>
    <row r="714" ht="37.5" customHeight="1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</row>
    <row r="715" ht="37.5" customHeight="1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</row>
    <row r="716" ht="37.5" customHeight="1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</row>
    <row r="717" ht="37.5" customHeight="1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</row>
    <row r="718" ht="37.5" customHeight="1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</row>
    <row r="719" ht="37.5" customHeight="1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</row>
    <row r="720" ht="37.5" customHeight="1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</row>
    <row r="721" ht="37.5" customHeight="1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</row>
    <row r="722" ht="37.5" customHeight="1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</row>
    <row r="723" ht="37.5" customHeight="1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</row>
    <row r="724" ht="37.5" customHeight="1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</row>
    <row r="725" ht="37.5" customHeight="1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</row>
    <row r="726" ht="37.5" customHeight="1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</row>
    <row r="727" ht="37.5" customHeight="1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</row>
    <row r="728" ht="37.5" customHeight="1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</row>
    <row r="729" ht="37.5" customHeight="1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</row>
    <row r="730" ht="37.5" customHeight="1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</row>
    <row r="731" ht="37.5" customHeight="1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</row>
    <row r="732" ht="37.5" customHeight="1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</row>
    <row r="733" ht="37.5" customHeight="1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</row>
    <row r="734" ht="37.5" customHeight="1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</row>
    <row r="735" ht="37.5" customHeight="1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</row>
    <row r="736" ht="37.5" customHeight="1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</row>
    <row r="737" ht="37.5" customHeight="1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</row>
    <row r="738" ht="37.5" customHeight="1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</row>
    <row r="739" ht="37.5" customHeight="1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</row>
    <row r="740" ht="37.5" customHeight="1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</row>
    <row r="741" ht="37.5" customHeight="1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</row>
    <row r="742" ht="37.5" customHeight="1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</row>
    <row r="743" ht="37.5" customHeight="1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</row>
    <row r="744" ht="37.5" customHeight="1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</row>
    <row r="745" ht="37.5" customHeight="1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</row>
    <row r="746" ht="37.5" customHeight="1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</row>
    <row r="747" ht="37.5" customHeight="1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</row>
    <row r="748" ht="37.5" customHeight="1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</row>
    <row r="749" ht="37.5" customHeight="1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</row>
    <row r="750" ht="37.5" customHeight="1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</row>
    <row r="751" ht="37.5" customHeight="1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</row>
    <row r="752" ht="37.5" customHeight="1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</row>
    <row r="753" ht="37.5" customHeight="1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</row>
    <row r="754" ht="37.5" customHeight="1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</row>
    <row r="755" ht="37.5" customHeight="1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</row>
    <row r="756" ht="37.5" customHeight="1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</row>
    <row r="757" ht="37.5" customHeight="1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</row>
    <row r="758" ht="37.5" customHeight="1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</row>
    <row r="759" ht="37.5" customHeight="1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</row>
    <row r="760" ht="37.5" customHeight="1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</row>
    <row r="761" ht="37.5" customHeight="1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</row>
    <row r="762" ht="37.5" customHeight="1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</row>
    <row r="763" ht="37.5" customHeight="1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</row>
    <row r="764" ht="37.5" customHeight="1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</row>
    <row r="765" ht="37.5" customHeight="1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</row>
    <row r="766" ht="37.5" customHeight="1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</row>
    <row r="767" ht="37.5" customHeight="1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</row>
    <row r="768" ht="37.5" customHeight="1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</row>
    <row r="769" ht="37.5" customHeight="1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</row>
    <row r="770" ht="37.5" customHeight="1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</row>
    <row r="771" ht="37.5" customHeight="1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</row>
    <row r="772" ht="37.5" customHeight="1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</row>
    <row r="773" ht="37.5" customHeight="1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</row>
    <row r="774" ht="37.5" customHeight="1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</row>
    <row r="775" ht="37.5" customHeight="1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</row>
    <row r="776" ht="37.5" customHeight="1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</row>
    <row r="777" ht="37.5" customHeight="1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</row>
    <row r="778" ht="37.5" customHeight="1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</row>
    <row r="779" ht="37.5" customHeight="1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</row>
    <row r="780" ht="37.5" customHeight="1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</row>
    <row r="781" ht="37.5" customHeight="1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</row>
    <row r="782" ht="37.5" customHeight="1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</row>
    <row r="783" ht="37.5" customHeight="1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</row>
    <row r="784" ht="37.5" customHeight="1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</row>
    <row r="785" ht="37.5" customHeight="1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</row>
    <row r="786" ht="37.5" customHeight="1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</row>
    <row r="787" ht="37.5" customHeight="1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</row>
    <row r="788" ht="37.5" customHeight="1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</row>
    <row r="789" ht="37.5" customHeight="1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</row>
    <row r="790" ht="37.5" customHeight="1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</row>
    <row r="791" ht="37.5" customHeight="1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</row>
    <row r="792" ht="37.5" customHeight="1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</row>
    <row r="793" ht="37.5" customHeight="1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</row>
    <row r="794" ht="37.5" customHeight="1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</row>
    <row r="795" ht="37.5" customHeight="1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</row>
    <row r="796" ht="37.5" customHeight="1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</row>
    <row r="797" ht="37.5" customHeight="1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</row>
    <row r="798" ht="37.5" customHeight="1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</row>
    <row r="799" ht="37.5" customHeight="1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</row>
    <row r="800" ht="37.5" customHeight="1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</row>
    <row r="801" ht="37.5" customHeight="1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</row>
    <row r="802" ht="37.5" customHeight="1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</row>
    <row r="803" ht="37.5" customHeight="1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</row>
    <row r="804" ht="37.5" customHeight="1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</row>
    <row r="805" ht="37.5" customHeight="1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</row>
    <row r="806" ht="37.5" customHeight="1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</row>
    <row r="807" ht="37.5" customHeight="1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</row>
    <row r="808" ht="37.5" customHeight="1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</row>
    <row r="809" ht="37.5" customHeight="1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</row>
    <row r="810" ht="37.5" customHeight="1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</row>
    <row r="811" ht="37.5" customHeight="1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</row>
    <row r="812" ht="37.5" customHeight="1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</row>
    <row r="813" ht="37.5" customHeight="1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</row>
    <row r="814" ht="37.5" customHeight="1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</row>
    <row r="815" ht="37.5" customHeight="1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</row>
    <row r="816" ht="37.5" customHeight="1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</row>
    <row r="817" ht="37.5" customHeight="1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</row>
    <row r="818" ht="37.5" customHeight="1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</row>
    <row r="819" ht="37.5" customHeight="1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</row>
    <row r="820" ht="37.5" customHeight="1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</row>
    <row r="821" ht="37.5" customHeight="1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</row>
    <row r="822" ht="37.5" customHeight="1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</row>
    <row r="823" ht="37.5" customHeight="1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</row>
    <row r="824" ht="37.5" customHeight="1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</row>
    <row r="825" ht="37.5" customHeight="1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</row>
    <row r="826" ht="37.5" customHeight="1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</row>
    <row r="827" ht="37.5" customHeight="1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</row>
    <row r="828" ht="37.5" customHeight="1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</row>
    <row r="829" ht="37.5" customHeight="1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</row>
    <row r="830" ht="37.5" customHeight="1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</row>
    <row r="831" ht="37.5" customHeight="1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</row>
    <row r="832" ht="37.5" customHeight="1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</row>
    <row r="833" ht="37.5" customHeight="1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</row>
    <row r="834" ht="37.5" customHeight="1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</row>
    <row r="835" ht="37.5" customHeight="1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</row>
    <row r="836" ht="37.5" customHeight="1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</row>
    <row r="837" ht="37.5" customHeight="1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</row>
    <row r="838" ht="37.5" customHeight="1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</row>
    <row r="839" ht="37.5" customHeight="1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</row>
    <row r="840" ht="37.5" customHeight="1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</row>
    <row r="841" ht="37.5" customHeight="1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</row>
    <row r="842" ht="37.5" customHeight="1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</row>
    <row r="843" ht="37.5" customHeight="1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</row>
    <row r="844" ht="37.5" customHeight="1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</row>
    <row r="845" ht="37.5" customHeight="1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</row>
    <row r="846" ht="37.5" customHeight="1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</row>
    <row r="847" ht="37.5" customHeight="1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</row>
    <row r="848" ht="37.5" customHeight="1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</row>
    <row r="849" ht="37.5" customHeight="1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</row>
    <row r="850" ht="37.5" customHeight="1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</row>
    <row r="851" ht="37.5" customHeight="1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</row>
    <row r="852" ht="37.5" customHeight="1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</row>
    <row r="853" ht="37.5" customHeight="1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</row>
    <row r="854" ht="37.5" customHeight="1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</row>
    <row r="855" ht="37.5" customHeight="1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</row>
    <row r="856" ht="37.5" customHeight="1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</row>
    <row r="857" ht="37.5" customHeight="1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</row>
    <row r="858" ht="37.5" customHeight="1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</row>
    <row r="859" ht="37.5" customHeight="1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</row>
    <row r="860" ht="37.5" customHeight="1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</row>
    <row r="861" ht="37.5" customHeight="1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</row>
    <row r="862" ht="37.5" customHeight="1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</row>
    <row r="863" ht="37.5" customHeight="1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</row>
    <row r="864" ht="37.5" customHeight="1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</row>
    <row r="865" ht="37.5" customHeight="1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</row>
    <row r="866" ht="37.5" customHeight="1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</row>
    <row r="867" ht="37.5" customHeight="1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</row>
    <row r="868" ht="37.5" customHeight="1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</row>
    <row r="869" ht="37.5" customHeight="1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</row>
    <row r="870" ht="37.5" customHeight="1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</row>
    <row r="871" ht="37.5" customHeight="1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</row>
    <row r="872" ht="37.5" customHeight="1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</row>
    <row r="873" ht="37.5" customHeight="1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</row>
    <row r="874" ht="37.5" customHeight="1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</row>
    <row r="875" ht="37.5" customHeight="1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</row>
    <row r="876" ht="37.5" customHeight="1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</row>
    <row r="877" ht="37.5" customHeight="1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</row>
    <row r="878" ht="37.5" customHeight="1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</row>
    <row r="879" ht="37.5" customHeight="1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</row>
    <row r="880" ht="37.5" customHeight="1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</row>
    <row r="881" ht="37.5" customHeight="1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</row>
    <row r="882" ht="37.5" customHeight="1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</row>
    <row r="883" ht="37.5" customHeight="1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</row>
    <row r="884" ht="37.5" customHeight="1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</row>
    <row r="885" ht="37.5" customHeight="1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</row>
    <row r="886" ht="37.5" customHeight="1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</row>
    <row r="887" ht="37.5" customHeight="1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</row>
    <row r="888" ht="37.5" customHeight="1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</row>
    <row r="889" ht="37.5" customHeight="1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</row>
    <row r="890" ht="37.5" customHeight="1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</row>
    <row r="891" ht="37.5" customHeight="1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</row>
    <row r="892" ht="37.5" customHeight="1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</row>
    <row r="893" ht="37.5" customHeight="1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</row>
    <row r="894" ht="37.5" customHeight="1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</row>
    <row r="895" ht="37.5" customHeight="1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</row>
    <row r="896" ht="37.5" customHeight="1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</row>
    <row r="897" ht="37.5" customHeight="1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</row>
    <row r="898" ht="37.5" customHeight="1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</row>
    <row r="899" ht="37.5" customHeight="1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</row>
    <row r="900" ht="37.5" customHeight="1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</row>
    <row r="901" ht="37.5" customHeight="1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</row>
    <row r="902" ht="37.5" customHeight="1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</row>
    <row r="903" ht="37.5" customHeight="1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</row>
    <row r="904" ht="37.5" customHeight="1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</row>
    <row r="905" ht="37.5" customHeight="1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</row>
    <row r="906" ht="37.5" customHeight="1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</row>
    <row r="907" ht="37.5" customHeight="1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</row>
    <row r="908" ht="37.5" customHeight="1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</row>
    <row r="909" ht="37.5" customHeight="1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</row>
    <row r="910" ht="37.5" customHeight="1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</row>
    <row r="911" ht="37.5" customHeight="1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</row>
    <row r="912" ht="37.5" customHeight="1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</row>
    <row r="913" ht="37.5" customHeight="1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</row>
    <row r="914" ht="37.5" customHeight="1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</row>
    <row r="915" ht="37.5" customHeight="1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</row>
    <row r="916" ht="37.5" customHeight="1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</row>
    <row r="917" ht="37.5" customHeight="1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</row>
    <row r="918" ht="37.5" customHeight="1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</row>
    <row r="919" ht="37.5" customHeight="1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</row>
    <row r="920" ht="37.5" customHeight="1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</row>
    <row r="921" ht="37.5" customHeight="1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</row>
    <row r="922" ht="37.5" customHeight="1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</row>
    <row r="923" ht="37.5" customHeight="1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</row>
    <row r="924" ht="37.5" customHeight="1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</row>
    <row r="925" ht="37.5" customHeight="1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</row>
    <row r="926" ht="37.5" customHeight="1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</row>
    <row r="927" ht="37.5" customHeight="1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</row>
    <row r="928" ht="37.5" customHeight="1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</row>
    <row r="929" ht="37.5" customHeight="1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</row>
    <row r="930" ht="37.5" customHeight="1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</row>
    <row r="931" ht="37.5" customHeight="1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</row>
    <row r="932" ht="37.5" customHeight="1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</row>
    <row r="933" ht="37.5" customHeight="1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</row>
    <row r="934" ht="37.5" customHeight="1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</row>
    <row r="935" ht="37.5" customHeight="1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</row>
    <row r="936" ht="37.5" customHeight="1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</row>
    <row r="937" ht="37.5" customHeight="1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</row>
    <row r="938" ht="37.5" customHeight="1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</row>
    <row r="939" ht="37.5" customHeight="1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</row>
    <row r="940" ht="37.5" customHeight="1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</row>
    <row r="941" ht="37.5" customHeight="1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</row>
    <row r="942" ht="37.5" customHeight="1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</row>
    <row r="943" ht="37.5" customHeight="1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</row>
    <row r="944" ht="37.5" customHeight="1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</row>
    <row r="945" ht="37.5" customHeight="1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</row>
    <row r="946" ht="37.5" customHeight="1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</row>
    <row r="947" ht="37.5" customHeight="1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</row>
    <row r="948" ht="37.5" customHeight="1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</row>
    <row r="949" ht="37.5" customHeight="1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</row>
    <row r="950" ht="37.5" customHeight="1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</row>
    <row r="951" ht="37.5" customHeight="1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</row>
    <row r="952" ht="37.5" customHeight="1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</row>
    <row r="953" ht="37.5" customHeight="1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</row>
    <row r="954" ht="37.5" customHeight="1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</row>
    <row r="955" ht="37.5" customHeight="1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</row>
    <row r="956" ht="37.5" customHeight="1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</row>
    <row r="957" ht="37.5" customHeight="1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</row>
    <row r="958" ht="37.5" customHeight="1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</row>
    <row r="959" ht="37.5" customHeight="1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</row>
    <row r="960" ht="37.5" customHeight="1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</row>
    <row r="961" ht="37.5" customHeight="1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</row>
    <row r="962" ht="37.5" customHeight="1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</row>
    <row r="963" ht="37.5" customHeight="1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</row>
    <row r="964" ht="37.5" customHeight="1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</row>
    <row r="965" ht="37.5" customHeight="1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</row>
    <row r="966" ht="37.5" customHeight="1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</row>
    <row r="967" ht="37.5" customHeight="1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</row>
    <row r="968" ht="37.5" customHeight="1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</row>
    <row r="969" ht="37.5" customHeight="1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</row>
    <row r="970" ht="37.5" customHeight="1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</row>
    <row r="971" ht="37.5" customHeight="1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</row>
    <row r="972" ht="37.5" customHeight="1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</row>
    <row r="973" ht="37.5" customHeight="1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</row>
    <row r="974" ht="37.5" customHeight="1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</row>
    <row r="975" ht="37.5" customHeight="1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</row>
    <row r="976" ht="37.5" customHeight="1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</row>
    <row r="977" ht="37.5" customHeight="1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</row>
    <row r="978" ht="37.5" customHeight="1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</row>
    <row r="979" ht="37.5" customHeight="1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</row>
    <row r="980" ht="37.5" customHeight="1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</row>
    <row r="981" ht="37.5" customHeight="1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</row>
    <row r="982" ht="37.5" customHeight="1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</row>
    <row r="983" ht="37.5" customHeight="1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</row>
    <row r="984" ht="37.5" customHeight="1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</row>
    <row r="985" ht="37.5" customHeight="1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</row>
    <row r="986" ht="37.5" customHeight="1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</row>
    <row r="987" ht="37.5" customHeight="1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</row>
    <row r="988" ht="37.5" customHeight="1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</row>
    <row r="989" ht="37.5" customHeight="1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</row>
    <row r="990" ht="37.5" customHeight="1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</row>
    <row r="991" ht="37.5" customHeight="1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</row>
    <row r="992" ht="37.5" customHeight="1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</row>
    <row r="993" ht="37.5" customHeight="1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</row>
    <row r="994" ht="37.5" customHeight="1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</row>
    <row r="995" ht="37.5" customHeight="1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</row>
    <row r="996" ht="37.5" customHeight="1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</row>
    <row r="997" ht="37.5" customHeight="1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</row>
    <row r="998" ht="37.5" customHeight="1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</row>
    <row r="999" ht="37.5" customHeight="1">
      <c r="A999" s="4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</row>
    <row r="1000" ht="37.5" customHeight="1">
      <c r="A1000" s="4"/>
      <c r="B1000" s="4"/>
      <c r="C1000" s="4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</row>
  </sheetData>
  <mergeCells count="8">
    <mergeCell ref="A1:I1"/>
    <mergeCell ref="K1:M1"/>
    <mergeCell ref="A18:I18"/>
    <mergeCell ref="K21:M21"/>
    <mergeCell ref="K22:M23"/>
    <mergeCell ref="A31:I31"/>
    <mergeCell ref="G32:I32"/>
    <mergeCell ref="A41:E41"/>
  </mergeCells>
  <conditionalFormatting sqref="E3:E17 G3:G17 I3:I17 E19:E29 G19:G29 I19:I29 E33:E40">
    <cfRule type="cellIs" dxfId="0" priority="1" operator="equal">
      <formula>"Khai Anh"</formula>
    </cfRule>
  </conditionalFormatting>
  <conditionalFormatting sqref="E3:E17 G3:G17 I3:I17 E19:E29 G19:G29 I19:I29 E33:E40">
    <cfRule type="cellIs" dxfId="1" priority="2" operator="equal">
      <formula>"Kim Bàng"</formula>
    </cfRule>
  </conditionalFormatting>
  <conditionalFormatting sqref="E3:E17 G3:G17 I3:I17 E19:E29 G19:G29 I19:I29 E33:E40">
    <cfRule type="cellIs" dxfId="2" priority="3" operator="equal">
      <formula>"Vưu Đức Phát"</formula>
    </cfRule>
  </conditionalFormatting>
  <conditionalFormatting sqref="E3:E17 G3:G17 I3:I17 E19:E29 G19:G29 I19:I29 E33:E40">
    <cfRule type="cellIs" dxfId="3" priority="4" operator="equal">
      <formula>"Phương Trang"</formula>
    </cfRule>
  </conditionalFormatting>
  <conditionalFormatting sqref="E3:E17 G3:G17 I3:I17 E19:E29 G19:G29 I19:I29 E33:E40">
    <cfRule type="cellIs" dxfId="4" priority="5" operator="equal">
      <formula>"Lúa Vàng"</formula>
    </cfRule>
  </conditionalFormatting>
  <conditionalFormatting sqref="E3:E17 G3:G17 I3:I17 E19:E29 G19:G29 I19:I29 E33:E40">
    <cfRule type="cellIs" dxfId="5" priority="6" operator="equal">
      <formula>"Hồng Nga"</formula>
    </cfRule>
  </conditionalFormatting>
  <conditionalFormatting sqref="E3:E17 G3:G17 I3:I17 E19:E29 G19:G29 I19:I29 E33:E40">
    <cfRule type="cellIs" dxfId="6" priority="7" operator="equal">
      <formula>"Thuận An"</formula>
    </cfRule>
  </conditionalFormatting>
  <conditionalFormatting sqref="E3:E17 G3:G17 I3:I17 E19:E29 G19:G29 I19:I29 E33:E40">
    <cfRule type="cellIs" dxfId="7" priority="8" operator="equal">
      <formula>"SIM"</formula>
    </cfRule>
  </conditionalFormatting>
  <conditionalFormatting sqref="E3:E17 G3:G17 I3:I17 E19:E29 G19:G29 I19:I29 E33:E40">
    <cfRule type="cellIs" dxfId="8" priority="9" operator="equal">
      <formula>"THẢO AN"</formula>
    </cfRule>
  </conditionalFormatting>
  <conditionalFormatting sqref="E3:E17 G3:G17 I3:I17 E19:E29 G19:G29 I19:I29 E33:E40">
    <cfRule type="cellIs" dxfId="9" priority="10" operator="equal">
      <formula>"Emivest"</formula>
    </cfRule>
  </conditionalFormatting>
  <conditionalFormatting sqref="E3:E17 G3:G17 I3:I17 E19:E29 G19:G29 I19:I29 E33:E40">
    <cfRule type="cellIs" dxfId="10" priority="11" operator="equal">
      <formula>"LTP"</formula>
    </cfRule>
  </conditionalFormatting>
  <conditionalFormatting sqref="E3:E17 G3:G17 I3:I17 E19:E29 G19:G29 I19:I29 E33:E40">
    <cfRule type="cellIs" dxfId="11" priority="12" operator="equal">
      <formula>"RICO"</formula>
    </cfRule>
  </conditionalFormatting>
  <conditionalFormatting sqref="E3:E17 G3:G17 I3:I17 E19:E29 G19:G29 I19:I29 E33:E40">
    <cfRule type="cellIs" dxfId="12" priority="13" operator="equal">
      <formula>"Nhất Thành"</formula>
    </cfRule>
  </conditionalFormatting>
  <conditionalFormatting sqref="E3:E17 G3:G17 I3:I17 E19:E29 G19:G29 I19:I29 E33:E40">
    <cfRule type="cellIs" dxfId="13" priority="14" operator="equal">
      <formula>"Hoàng Mạnh Thắng"</formula>
    </cfRule>
  </conditionalFormatting>
  <conditionalFormatting sqref="E3:E17 G3:G17 I3:I17 E19:E29 G19:G29 I19:I29 E33:E40">
    <cfRule type="cellIs" dxfId="14" priority="15" operator="equal">
      <formula>"TRANSIN"</formula>
    </cfRule>
  </conditionalFormatting>
  <conditionalFormatting sqref="E3:E17 G3:G17 I3:I17 E19:E29 G19:G29 I19:I29 E33:E40">
    <cfRule type="cellIs" dxfId="15" priority="16" operator="equal">
      <formula>"HDVL"</formula>
    </cfRule>
  </conditionalFormatting>
  <conditionalFormatting sqref="E3:E17 G3:G17 I3:I17 E19:E29 G19:G29 I19:I29 E33:E40">
    <cfRule type="cellIs" dxfId="16" priority="17" operator="equal">
      <formula>"TRỐNG LỊCH"</formula>
    </cfRule>
  </conditionalFormatting>
  <conditionalFormatting sqref="E3:E17 G3:G17 I3:I17 E19:E29 G19:G29 I19:I29 E33:E40">
    <cfRule type="cellIs" dxfId="0" priority="18" operator="equal">
      <formula>"CHUYỂN ĐIỂM"</formula>
    </cfRule>
  </conditionalFormatting>
  <conditionalFormatting sqref="E3:E17 G3:G17 I3:I17 E19:E29 G19:G29 I19:I29 E33:E40">
    <cfRule type="cellIs" dxfId="17" priority="19" operator="equal">
      <formula>"RỚT NHÀ MÁY"</formula>
    </cfRule>
  </conditionalFormatting>
  <conditionalFormatting sqref="E3:E17 G3:G17 I3:I17 E19:E29 G19:G29 I19:I29 E33:E40">
    <cfRule type="cellIs" dxfId="18" priority="20" operator="equal">
      <formula>"TÀI XẾ NGHỈ"</formula>
    </cfRule>
  </conditionalFormatting>
  <dataValidations>
    <dataValidation type="list" allowBlank="1" sqref="E3:E17 G3:G17 I3:I17 E19:E29 G19:G29 I19:I29 E33:E40">
      <formula1>'DANH MỤC'!$F$2:$F$22</formula1>
    </dataValidation>
    <dataValidation type="list" allowBlank="1" sqref="B33:B40">
      <formula1>'DANH MỤC'!$J$2:$J$16</formula1>
    </dataValidation>
    <dataValidation type="list" allowBlank="1" sqref="D3:D17 F3:F17 H3:H17 D19:D29 F19:F29 H19:H29 D33:D40">
      <formula1>'DANH MỤC'!$H$2:$H$9</formula1>
    </dataValidation>
  </dataValidations>
  <printOptions/>
  <pageMargins bottom="0.2" footer="0.0" header="0.0" left="0.2" right="0.2" top="0.2"/>
  <pageSetup orientation="landscape"/>
  <drawing r:id="rId1"/>
</worksheet>
</file>

<file path=xl/worksheets/sheet3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showGridLines="0" workbookViewId="0">
      <pane ySplit="2.0" topLeftCell="A3" activePane="bottomLeft" state="frozen"/>
      <selection activeCell="B4" sqref="B4" pane="bottomLeft"/>
    </sheetView>
  </sheetViews>
  <sheetFormatPr customHeight="1" defaultColWidth="14.43" defaultRowHeight="15.0"/>
  <cols>
    <col customWidth="1" min="1" max="1" width="4.43"/>
    <col customWidth="1" min="2" max="2" width="12.0"/>
    <col customWidth="1" min="3" max="3" width="35.86"/>
    <col customWidth="1" min="4" max="4" width="9.0"/>
    <col customWidth="1" min="5" max="5" width="13.0"/>
    <col customWidth="1" min="6" max="6" width="9.0"/>
    <col customWidth="1" min="7" max="7" width="13.0"/>
    <col customWidth="1" min="8" max="9" width="0.43"/>
    <col customWidth="1" min="10" max="10" width="2.0"/>
    <col customWidth="1" min="11" max="11" width="18.0"/>
    <col customWidth="1" min="12" max="12" width="7.0"/>
    <col customWidth="1" min="13" max="13" width="6.0"/>
    <col customWidth="1" hidden="1" min="14" max="14" width="13.0"/>
    <col customWidth="1" min="15" max="15" width="13.0"/>
    <col customWidth="1" min="16" max="16" width="6.0"/>
    <col customWidth="1" min="17" max="26" width="8.71"/>
  </cols>
  <sheetData>
    <row r="1" ht="33.0" customHeight="1">
      <c r="A1" s="1" t="s">
        <v>326</v>
      </c>
      <c r="B1" s="2"/>
      <c r="C1" s="2"/>
      <c r="D1" s="2"/>
      <c r="E1" s="2"/>
      <c r="F1" s="2"/>
      <c r="G1" s="2"/>
      <c r="H1" s="2"/>
      <c r="I1" s="3"/>
      <c r="K1" s="5" t="s">
        <v>3</v>
      </c>
      <c r="L1" s="2"/>
      <c r="M1" s="3"/>
      <c r="O1" s="106" t="s">
        <v>4</v>
      </c>
      <c r="P1" s="6" t="s">
        <v>5</v>
      </c>
      <c r="Q1" s="7"/>
    </row>
    <row r="2" ht="33.0" customHeight="1">
      <c r="A2" s="8" t="s">
        <v>6</v>
      </c>
      <c r="B2" s="8" t="s">
        <v>7</v>
      </c>
      <c r="C2" s="107" t="s">
        <v>8</v>
      </c>
      <c r="D2" s="8" t="s">
        <v>9</v>
      </c>
      <c r="E2" s="8" t="s">
        <v>10</v>
      </c>
      <c r="F2" s="8" t="s">
        <v>11</v>
      </c>
      <c r="G2" s="8" t="s">
        <v>12</v>
      </c>
      <c r="H2" s="8" t="s">
        <v>13</v>
      </c>
      <c r="I2" s="8" t="s">
        <v>14</v>
      </c>
      <c r="K2" s="9" t="s">
        <v>15</v>
      </c>
      <c r="L2" s="9" t="s">
        <v>16</v>
      </c>
      <c r="M2" s="9" t="s">
        <v>17</v>
      </c>
      <c r="O2" s="108" t="s">
        <v>18</v>
      </c>
      <c r="P2" s="10">
        <f>SUM(L3:L18)</f>
        <v>0</v>
      </c>
      <c r="Q2" s="11"/>
    </row>
    <row r="3" ht="33.0" customHeight="1">
      <c r="A3" s="12">
        <v>1.0</v>
      </c>
      <c r="B3" s="13" t="s">
        <v>19</v>
      </c>
      <c r="C3" s="109"/>
      <c r="D3" s="110"/>
      <c r="E3" s="13"/>
      <c r="F3" s="110"/>
      <c r="G3" s="13"/>
      <c r="H3" s="110"/>
      <c r="I3" s="13"/>
      <c r="K3" s="80" t="s">
        <v>25</v>
      </c>
      <c r="L3" s="13">
        <f t="shared" ref="L3:L19" si="1">COUNTIF($E$3:$E$17,K3)+COUNTIF($G$3:$G$17,K3)+COUNTIF($I$3:$I$17,K3)+COUNTIF($E$19:$E$29,K3)+COUNTIF($G$19:$G$29,K3)+COUNTIF($I$19:$I$29,K3)</f>
        <v>0</v>
      </c>
      <c r="M3" s="17" t="str">
        <f t="shared" ref="M3:M19" si="2">IF($K$22=0,"",L3/$K$22)</f>
        <v/>
      </c>
      <c r="N3" s="111">
        <f t="array" ref="N3">IF(SUMPRODUCT(COUNTIF(E3,'DANH MỤC'!$B$2:$B$17))+SUMPRODUCT(COUNTIF(G3,'DANH MỤC'!$B$2:$B$17))+SUMPRODUCT(COUNTIF(I3,'DANH MỤC'!$B$2:$B$17))&gt;=1,1,0)</f>
        <v>0</v>
      </c>
      <c r="O3" s="108" t="s">
        <v>26</v>
      </c>
      <c r="P3" s="10">
        <f>COUNTIF($E$3:$E$17,"TRỐNG LỊCH")+COUNTIF($G$3:$G$17,"TRỐNG LỊCH")+COUNTIF($I$3:$I$17,"TRỐNG LỊCH")+COUNTIF($E$19:$E$29,"TRỐNG LỊCH")+COUNTIF($G$19:$G$29,"TRỐNG LỊCH")+COUNTIF($I$19:$I$29,"TRỐNG LỊCH")</f>
        <v>0</v>
      </c>
      <c r="Q3" s="11"/>
    </row>
    <row r="4" ht="33.0" customHeight="1">
      <c r="A4" s="19">
        <v>2.0</v>
      </c>
      <c r="B4" s="20" t="s">
        <v>27</v>
      </c>
      <c r="C4" s="112"/>
      <c r="D4" s="110"/>
      <c r="E4" s="20"/>
      <c r="F4" s="110"/>
      <c r="G4" s="20"/>
      <c r="H4" s="110"/>
      <c r="I4" s="20"/>
      <c r="K4" s="81" t="s">
        <v>31</v>
      </c>
      <c r="L4" s="20">
        <f t="shared" si="1"/>
        <v>0</v>
      </c>
      <c r="M4" s="23" t="str">
        <f t="shared" si="2"/>
        <v/>
      </c>
      <c r="N4" s="111">
        <f t="array" ref="N4">IF(SUMPRODUCT(COUNTIF(E4,'DANH MỤC'!$B$2:$B$17))+SUMPRODUCT(COUNTIF(G4,'DANH MỤC'!$B$2:$B$17))+SUMPRODUCT(COUNTIF(I4,'DANH MỤC'!$B$2:$B$17))&gt;=1,1,0)</f>
        <v>0</v>
      </c>
      <c r="O4" s="108" t="s">
        <v>34</v>
      </c>
      <c r="P4" s="10">
        <f>COUNTIF($E$3:$E$17,"CHUYỂN ĐIỂM")+COUNTIF($G$3:$G$17,"CHUYỂN ĐIỂM")+COUNTIF($I$3:$I$17,"CHUYỂN ĐIỂM")+COUNTIF($E$19:$E$29,"CHUYỂN ĐIỂM")+COUNTIF($G$19:$G$29,"CHUYỂN ĐIỂM")+COUNTIF($I$19:$I$29,"CHUYỂN ĐIỂM")</f>
        <v>0</v>
      </c>
      <c r="Q4" s="11"/>
    </row>
    <row r="5" ht="33.0" customHeight="1">
      <c r="A5" s="12">
        <v>3.0</v>
      </c>
      <c r="B5" s="13" t="s">
        <v>35</v>
      </c>
      <c r="C5" s="109"/>
      <c r="D5" s="110"/>
      <c r="E5" s="13"/>
      <c r="F5" s="110"/>
      <c r="G5" s="13"/>
      <c r="H5" s="110"/>
      <c r="I5" s="13"/>
      <c r="K5" s="80" t="s">
        <v>39</v>
      </c>
      <c r="L5" s="13">
        <f t="shared" si="1"/>
        <v>0</v>
      </c>
      <c r="M5" s="17" t="str">
        <f t="shared" si="2"/>
        <v/>
      </c>
      <c r="N5" s="111">
        <f t="array" ref="N5">IF(SUMPRODUCT(COUNTIF(E5,'DANH MỤC'!$B$2:$B$17))+SUMPRODUCT(COUNTIF(G5,'DANH MỤC'!$B$2:$B$17))+SUMPRODUCT(COUNTIF(I5,'DANH MỤC'!$B$2:$B$17))&gt;=1,1,0)</f>
        <v>0</v>
      </c>
      <c r="O5" s="108" t="s">
        <v>40</v>
      </c>
      <c r="P5" s="10">
        <f>COUNTIF($E$3:$E$17,"RỚT NHÀ MÁY")+COUNTIF($G$3:$G$17,"RỚT NHÀ MÁY")+COUNTIF($I$3:$I$17,"RỚT NHÀ MÁY")+COUNTIF($E$19:$E$29,"RỚT NHÀ MÁY")+COUNTIF($G$19:$G$29,"RỚT NHÀ MÁY")+COUNTIF($I$19:$I$29,"RỚT NHÀ MÁY")</f>
        <v>0</v>
      </c>
      <c r="Q5" s="11"/>
    </row>
    <row r="6" ht="33.0" customHeight="1">
      <c r="A6" s="19">
        <v>4.0</v>
      </c>
      <c r="B6" s="20" t="s">
        <v>41</v>
      </c>
      <c r="C6" s="112"/>
      <c r="D6" s="110"/>
      <c r="E6" s="20"/>
      <c r="F6" s="110"/>
      <c r="G6" s="20"/>
      <c r="H6" s="110"/>
      <c r="I6" s="20"/>
      <c r="K6" s="81" t="s">
        <v>42</v>
      </c>
      <c r="L6" s="20">
        <f t="shared" si="1"/>
        <v>0</v>
      </c>
      <c r="M6" s="23" t="str">
        <f t="shared" si="2"/>
        <v/>
      </c>
      <c r="N6" s="111">
        <f t="array" ref="N6">IF(SUMPRODUCT(COUNTIF(E6,'DANH MỤC'!$B$2:$B$17))+SUMPRODUCT(COUNTIF(G6,'DANH MỤC'!$B$2:$B$17))+SUMPRODUCT(COUNTIF(I6,'DANH MỤC'!$B$2:$B$17))&gt;=1,1,0)</f>
        <v>0</v>
      </c>
      <c r="O6" s="108" t="s">
        <v>43</v>
      </c>
      <c r="P6" s="10">
        <f>COUNTIF($E$3:$E$17,"TÀI XẾ NGHỈ")+COUNTIF($G$3:$G$17,"TÀI XẾ NGHỈ")+COUNTIF($I$3:$I$17,"TÀI XẾ NGHỈ")+COUNTIF($E$19:$E$29,"TÀI XẾ NGHỈ")+COUNTIF($G$19:$G$29,"TÀI XẾ NGHỈ")+COUNTIF($I$19:$I$29,"TÀI XẾ NGHỈ")</f>
        <v>0</v>
      </c>
      <c r="Q6" s="11"/>
    </row>
    <row r="7" ht="33.0" customHeight="1">
      <c r="A7" s="12">
        <v>5.0</v>
      </c>
      <c r="B7" s="13" t="s">
        <v>44</v>
      </c>
      <c r="C7" s="109"/>
      <c r="D7" s="110"/>
      <c r="E7" s="13"/>
      <c r="F7" s="110"/>
      <c r="G7" s="13"/>
      <c r="H7" s="110"/>
      <c r="I7" s="13"/>
      <c r="K7" s="80" t="s">
        <v>23</v>
      </c>
      <c r="L7" s="13">
        <f t="shared" si="1"/>
        <v>0</v>
      </c>
      <c r="M7" s="17" t="str">
        <f t="shared" si="2"/>
        <v/>
      </c>
      <c r="N7" s="111">
        <f t="array" ref="N7">IF(SUMPRODUCT(COUNTIF(E7,'DANH MỤC'!$B$2:$B$17))+SUMPRODUCT(COUNTIF(G7,'DANH MỤC'!$B$2:$B$17))+SUMPRODUCT(COUNTIF(I7,'DANH MỤC'!$B$2:$B$17))&gt;=1,1,0)</f>
        <v>0</v>
      </c>
    </row>
    <row r="8" ht="33.0" customHeight="1">
      <c r="A8" s="19">
        <v>6.0</v>
      </c>
      <c r="B8" s="20" t="s">
        <v>48</v>
      </c>
      <c r="C8" s="112"/>
      <c r="D8" s="110"/>
      <c r="E8" s="20"/>
      <c r="F8" s="110"/>
      <c r="G8" s="20"/>
      <c r="H8" s="110"/>
      <c r="I8" s="20"/>
      <c r="K8" s="81" t="s">
        <v>51</v>
      </c>
      <c r="L8" s="20">
        <f t="shared" si="1"/>
        <v>0</v>
      </c>
      <c r="M8" s="23" t="str">
        <f t="shared" si="2"/>
        <v/>
      </c>
      <c r="N8" s="111">
        <f t="array" ref="N8">IF(SUMPRODUCT(COUNTIF(E8,'DANH MỤC'!$B$2:$B$17))+SUMPRODUCT(COUNTIF(G8,'DANH MỤC'!$B$2:$B$17))+SUMPRODUCT(COUNTIF(I8,'DANH MỤC'!$B$2:$B$17))&gt;=1,1,0)</f>
        <v>0</v>
      </c>
    </row>
    <row r="9" ht="33.0" customHeight="1">
      <c r="A9" s="12">
        <v>7.0</v>
      </c>
      <c r="B9" s="13" t="s">
        <v>68</v>
      </c>
      <c r="C9" s="109"/>
      <c r="D9" s="110"/>
      <c r="E9" s="13"/>
      <c r="F9" s="110"/>
      <c r="G9" s="13"/>
      <c r="H9" s="110"/>
      <c r="I9" s="13"/>
      <c r="K9" s="80" t="s">
        <v>47</v>
      </c>
      <c r="L9" s="13">
        <f t="shared" si="1"/>
        <v>0</v>
      </c>
      <c r="M9" s="17" t="str">
        <f t="shared" si="2"/>
        <v/>
      </c>
      <c r="N9" s="111">
        <f t="array" ref="N9">IF(SUMPRODUCT(COUNTIF(E9,'DANH MỤC'!$B$2:$B$17))+SUMPRODUCT(COUNTIF(G9,'DANH MỤC'!$B$2:$B$17))+SUMPRODUCT(COUNTIF(I9,'DANH MỤC'!$B$2:$B$17))&gt;=1,1,0)</f>
        <v>0</v>
      </c>
    </row>
    <row r="10" ht="33.0" customHeight="1">
      <c r="A10" s="19">
        <v>8.0</v>
      </c>
      <c r="B10" s="20" t="s">
        <v>70</v>
      </c>
      <c r="C10" s="112"/>
      <c r="D10" s="110"/>
      <c r="E10" s="20"/>
      <c r="F10" s="110"/>
      <c r="G10" s="20"/>
      <c r="H10" s="110"/>
      <c r="I10" s="20"/>
      <c r="K10" s="81" t="s">
        <v>58</v>
      </c>
      <c r="L10" s="20">
        <f t="shared" si="1"/>
        <v>0</v>
      </c>
      <c r="M10" s="23" t="str">
        <f t="shared" si="2"/>
        <v/>
      </c>
      <c r="N10" s="111">
        <f t="array" ref="N10">IF(SUMPRODUCT(COUNTIF(E10,'DANH MỤC'!$B$2:$B$17))+SUMPRODUCT(COUNTIF(G10,'DANH MỤC'!$B$2:$B$17))+SUMPRODUCT(COUNTIF(I10,'DANH MỤC'!$B$2:$B$17))&gt;=1,1,0)</f>
        <v>0</v>
      </c>
    </row>
    <row r="11" ht="33.0" customHeight="1">
      <c r="A11" s="12">
        <v>9.0</v>
      </c>
      <c r="B11" s="13" t="s">
        <v>71</v>
      </c>
      <c r="C11" s="109"/>
      <c r="D11" s="110"/>
      <c r="E11" s="13"/>
      <c r="F11" s="110"/>
      <c r="G11" s="13"/>
      <c r="H11" s="110"/>
      <c r="I11" s="13"/>
      <c r="K11" s="80" t="s">
        <v>59</v>
      </c>
      <c r="L11" s="13">
        <f t="shared" si="1"/>
        <v>0</v>
      </c>
      <c r="M11" s="17" t="str">
        <f t="shared" si="2"/>
        <v/>
      </c>
      <c r="N11" s="111">
        <f t="array" ref="N11">IF(SUMPRODUCT(COUNTIF(E11,'DANH MỤC'!$B$2:$B$17))+SUMPRODUCT(COUNTIF(G11,'DANH MỤC'!$B$2:$B$17))+SUMPRODUCT(COUNTIF(I11,'DANH MỤC'!$B$2:$B$17))&gt;=1,1,0)</f>
        <v>0</v>
      </c>
    </row>
    <row r="12" ht="33.0" customHeight="1">
      <c r="A12" s="19">
        <v>10.0</v>
      </c>
      <c r="B12" s="20" t="s">
        <v>74</v>
      </c>
      <c r="C12" s="112"/>
      <c r="D12" s="110"/>
      <c r="E12" s="20"/>
      <c r="F12" s="110"/>
      <c r="G12" s="20"/>
      <c r="H12" s="110"/>
      <c r="I12" s="20"/>
      <c r="K12" s="81" t="s">
        <v>60</v>
      </c>
      <c r="L12" s="20">
        <f t="shared" si="1"/>
        <v>0</v>
      </c>
      <c r="M12" s="23" t="str">
        <f t="shared" si="2"/>
        <v/>
      </c>
      <c r="N12" s="111">
        <f t="array" ref="N12">IF(SUMPRODUCT(COUNTIF(E12,'DANH MỤC'!$B$2:$B$17))+SUMPRODUCT(COUNTIF(G12,'DANH MỤC'!$B$2:$B$17))+SUMPRODUCT(COUNTIF(I12,'DANH MỤC'!$B$2:$B$17))&gt;=1,1,0)</f>
        <v>0</v>
      </c>
    </row>
    <row r="13" ht="33.0" customHeight="1">
      <c r="A13" s="12">
        <v>11.0</v>
      </c>
      <c r="B13" s="13" t="s">
        <v>76</v>
      </c>
      <c r="C13" s="109"/>
      <c r="D13" s="110"/>
      <c r="E13" s="13"/>
      <c r="F13" s="110"/>
      <c r="G13" s="13"/>
      <c r="H13" s="110"/>
      <c r="I13" s="13"/>
      <c r="K13" s="80" t="s">
        <v>61</v>
      </c>
      <c r="L13" s="13">
        <f t="shared" si="1"/>
        <v>0</v>
      </c>
      <c r="M13" s="17" t="str">
        <f t="shared" si="2"/>
        <v/>
      </c>
      <c r="N13" s="111">
        <f t="array" ref="N13">IF(SUMPRODUCT(COUNTIF(E13,'DANH MỤC'!$B$2:$B$17))+SUMPRODUCT(COUNTIF(G13,'DANH MỤC'!$B$2:$B$17))+SUMPRODUCT(COUNTIF(I13,'DANH MỤC'!$B$2:$B$17))&gt;=1,1,0)</f>
        <v>0</v>
      </c>
    </row>
    <row r="14" ht="33.0" customHeight="1">
      <c r="A14" s="19">
        <v>12.0</v>
      </c>
      <c r="B14" s="20" t="s">
        <v>78</v>
      </c>
      <c r="C14" s="112"/>
      <c r="D14" s="110"/>
      <c r="E14" s="20"/>
      <c r="F14" s="110"/>
      <c r="G14" s="20"/>
      <c r="H14" s="110"/>
      <c r="I14" s="20"/>
      <c r="K14" s="81" t="s">
        <v>62</v>
      </c>
      <c r="L14" s="20">
        <f t="shared" si="1"/>
        <v>0</v>
      </c>
      <c r="M14" s="23" t="str">
        <f t="shared" si="2"/>
        <v/>
      </c>
      <c r="N14" s="111">
        <f t="array" ref="N14">IF(SUMPRODUCT(COUNTIF(E14,'DANH MỤC'!$B$2:$B$17))+SUMPRODUCT(COUNTIF(G14,'DANH MỤC'!$B$2:$B$17))+SUMPRODUCT(COUNTIF(I14,'DANH MỤC'!$B$2:$B$17))&gt;=1,1,0)</f>
        <v>0</v>
      </c>
    </row>
    <row r="15" ht="33.0" customHeight="1">
      <c r="A15" s="12">
        <v>13.0</v>
      </c>
      <c r="B15" s="13" t="s">
        <v>80</v>
      </c>
      <c r="C15" s="109"/>
      <c r="D15" s="110"/>
      <c r="E15" s="13"/>
      <c r="F15" s="110"/>
      <c r="G15" s="13"/>
      <c r="H15" s="110"/>
      <c r="I15" s="13"/>
      <c r="K15" s="80" t="s">
        <v>63</v>
      </c>
      <c r="L15" s="13">
        <f t="shared" si="1"/>
        <v>0</v>
      </c>
      <c r="M15" s="17" t="str">
        <f t="shared" si="2"/>
        <v/>
      </c>
      <c r="N15" s="111">
        <f t="array" ref="N15">IF(SUMPRODUCT(COUNTIF(E15,'DANH MỤC'!$B$2:$B$17))+SUMPRODUCT(COUNTIF(G15,'DANH MỤC'!$B$2:$B$17))+SUMPRODUCT(COUNTIF(I15,'DANH MỤC'!$B$2:$B$17))&gt;=1,1,0)</f>
        <v>0</v>
      </c>
    </row>
    <row r="16" ht="33.0" customHeight="1">
      <c r="A16" s="19">
        <v>14.0</v>
      </c>
      <c r="B16" s="20" t="s">
        <v>83</v>
      </c>
      <c r="C16" s="112"/>
      <c r="D16" s="110"/>
      <c r="E16" s="20"/>
      <c r="F16" s="110"/>
      <c r="G16" s="20"/>
      <c r="H16" s="110"/>
      <c r="I16" s="20"/>
      <c r="K16" s="81" t="s">
        <v>30</v>
      </c>
      <c r="L16" s="20">
        <f t="shared" si="1"/>
        <v>0</v>
      </c>
      <c r="M16" s="23" t="str">
        <f t="shared" si="2"/>
        <v/>
      </c>
      <c r="N16" s="111">
        <f t="array" ref="N16">IF(SUMPRODUCT(COUNTIF(E16,'DANH MỤC'!$B$2:$B$17))+SUMPRODUCT(COUNTIF(G16,'DANH MỤC'!$B$2:$B$17))+SUMPRODUCT(COUNTIF(I16,'DANH MỤC'!$B$2:$B$17))&gt;=1,1,0)</f>
        <v>0</v>
      </c>
    </row>
    <row r="17" ht="33.0" customHeight="1">
      <c r="A17" s="12">
        <v>15.0</v>
      </c>
      <c r="B17" s="13" t="s">
        <v>85</v>
      </c>
      <c r="C17" s="109"/>
      <c r="D17" s="110"/>
      <c r="E17" s="13"/>
      <c r="F17" s="110"/>
      <c r="G17" s="13"/>
      <c r="H17" s="110"/>
      <c r="I17" s="13"/>
      <c r="K17" s="80" t="s">
        <v>64</v>
      </c>
      <c r="L17" s="13">
        <f t="shared" si="1"/>
        <v>0</v>
      </c>
      <c r="M17" s="17" t="str">
        <f t="shared" si="2"/>
        <v/>
      </c>
      <c r="N17" s="111">
        <f t="array" ref="N17">IF(SUMPRODUCT(COUNTIF(E17,'DANH MỤC'!$B$2:$B$17))+SUMPRODUCT(COUNTIF(G17,'DANH MỤC'!$B$2:$B$17))+SUMPRODUCT(COUNTIF(I17,'DANH MỤC'!$B$2:$B$17))&gt;=1,1,0)</f>
        <v>0</v>
      </c>
    </row>
    <row r="18" ht="33.0" customHeight="1">
      <c r="A18" s="47" t="s">
        <v>334</v>
      </c>
      <c r="B18" s="2"/>
      <c r="C18" s="2"/>
      <c r="D18" s="2"/>
      <c r="E18" s="2"/>
      <c r="F18" s="2"/>
      <c r="G18" s="2"/>
      <c r="H18" s="2"/>
      <c r="I18" s="3"/>
      <c r="K18" s="81" t="s">
        <v>24</v>
      </c>
      <c r="L18" s="20">
        <f t="shared" si="1"/>
        <v>0</v>
      </c>
      <c r="M18" s="23" t="str">
        <f t="shared" si="2"/>
        <v/>
      </c>
    </row>
    <row r="19" ht="33.0" customHeight="1">
      <c r="A19" s="12">
        <v>1.0</v>
      </c>
      <c r="B19" s="13" t="s">
        <v>87</v>
      </c>
      <c r="C19" s="109"/>
      <c r="D19" s="110"/>
      <c r="E19" s="13"/>
      <c r="F19" s="110"/>
      <c r="G19" s="13"/>
      <c r="H19" s="110"/>
      <c r="I19" s="13"/>
      <c r="K19" s="80" t="s">
        <v>89</v>
      </c>
      <c r="L19" s="13">
        <f t="shared" si="1"/>
        <v>0</v>
      </c>
      <c r="M19" s="17" t="str">
        <f t="shared" si="2"/>
        <v/>
      </c>
      <c r="N19" s="111">
        <f t="array" ref="N19">IF(SUMPRODUCT(COUNTIF(E19,'DANH MỤC'!$B$2:$B$17))+SUMPRODUCT(COUNTIF(G19,'DANH MỤC'!$B$2:$B$17))+SUMPRODUCT(COUNTIF(I19,'DANH MỤC'!$B$2:$B$17))&gt;=1,1,0)</f>
        <v>0</v>
      </c>
    </row>
    <row r="20" ht="33.0" customHeight="1">
      <c r="A20" s="19">
        <v>2.0</v>
      </c>
      <c r="B20" s="20" t="s">
        <v>94</v>
      </c>
      <c r="C20" s="112"/>
      <c r="D20" s="110"/>
      <c r="E20" s="20"/>
      <c r="F20" s="110"/>
      <c r="G20" s="20"/>
      <c r="H20" s="110"/>
      <c r="I20" s="20"/>
      <c r="N20" s="111">
        <f t="array" ref="N20">IF(SUMPRODUCT(COUNTIF(E20,'DANH MỤC'!$B$2:$B$17))+SUMPRODUCT(COUNTIF(G20,'DANH MỤC'!$B$2:$B$17))+SUMPRODUCT(COUNTIF(I20,'DANH MỤC'!$B$2:$B$17))&gt;=1,1,0)</f>
        <v>0</v>
      </c>
    </row>
    <row r="21" ht="33.0" customHeight="1">
      <c r="A21" s="12">
        <v>3.0</v>
      </c>
      <c r="B21" s="13" t="s">
        <v>95</v>
      </c>
      <c r="C21" s="109"/>
      <c r="D21" s="110"/>
      <c r="E21" s="13"/>
      <c r="F21" s="110"/>
      <c r="G21" s="13"/>
      <c r="H21" s="110"/>
      <c r="I21" s="13"/>
      <c r="K21" s="49" t="s">
        <v>96</v>
      </c>
      <c r="L21" s="2"/>
      <c r="M21" s="26"/>
      <c r="N21" s="111">
        <f t="array" ref="N21">IF(SUMPRODUCT(COUNTIF(E21,'DANH MỤC'!$B$2:$B$17))+SUMPRODUCT(COUNTIF(G21,'DANH MỤC'!$B$2:$B$17))+SUMPRODUCT(COUNTIF(I21,'DANH MỤC'!$B$2:$B$17))&gt;=1,1,0)</f>
        <v>0</v>
      </c>
    </row>
    <row r="22" ht="33.0" customHeight="1">
      <c r="A22" s="19">
        <v>4.0</v>
      </c>
      <c r="B22" s="20" t="s">
        <v>97</v>
      </c>
      <c r="C22" s="112"/>
      <c r="D22" s="110"/>
      <c r="E22" s="20"/>
      <c r="F22" s="110"/>
      <c r="G22" s="20"/>
      <c r="H22" s="110"/>
      <c r="I22" s="20"/>
      <c r="K22" s="50">
        <f>SUM(L3:L18)</f>
        <v>0</v>
      </c>
      <c r="L22" s="51"/>
      <c r="M22" s="52"/>
      <c r="N22" s="111">
        <f t="array" ref="N22">IF(SUMPRODUCT(COUNTIF(E22,'DANH MỤC'!$B$2:$B$17))+SUMPRODUCT(COUNTIF(G22,'DANH MỤC'!$B$2:$B$17))+SUMPRODUCT(COUNTIF(I22,'DANH MỤC'!$B$2:$B$17))&gt;=1,1,0)</f>
        <v>0</v>
      </c>
    </row>
    <row r="23" ht="33.0" customHeight="1">
      <c r="A23" s="12">
        <v>5.0</v>
      </c>
      <c r="B23" s="13" t="s">
        <v>98</v>
      </c>
      <c r="C23" s="109"/>
      <c r="D23" s="110"/>
      <c r="E23" s="13"/>
      <c r="F23" s="110"/>
      <c r="G23" s="13"/>
      <c r="H23" s="110"/>
      <c r="I23" s="13"/>
      <c r="K23" s="53"/>
      <c r="L23" s="54"/>
      <c r="M23" s="55"/>
      <c r="N23" s="111">
        <f t="array" ref="N23">IF(SUMPRODUCT(COUNTIF(E23,'DANH MỤC'!$B$2:$B$17))+SUMPRODUCT(COUNTIF(G23,'DANH MỤC'!$B$2:$B$17))+SUMPRODUCT(COUNTIF(I23,'DANH MỤC'!$B$2:$B$17))&gt;=1,1,0)</f>
        <v>0</v>
      </c>
    </row>
    <row r="24" ht="33.0" customHeight="1">
      <c r="A24" s="19">
        <v>6.0</v>
      </c>
      <c r="B24" s="20" t="s">
        <v>101</v>
      </c>
      <c r="C24" s="112"/>
      <c r="D24" s="110"/>
      <c r="E24" s="48"/>
      <c r="F24" s="110"/>
      <c r="G24" s="20"/>
      <c r="H24" s="110"/>
      <c r="I24" s="20"/>
      <c r="K24" s="9" t="s">
        <v>102</v>
      </c>
      <c r="L24" s="9" t="s">
        <v>103</v>
      </c>
      <c r="M24" s="56" t="s">
        <v>17</v>
      </c>
      <c r="N24" s="111">
        <f t="array" ref="N24">IF(SUMPRODUCT(COUNTIF(E24,'DANH MỤC'!$B$2:$B$17))+SUMPRODUCT(COUNTIF(G24,'DANH MỤC'!$B$2:$B$17))+SUMPRODUCT(COUNTIF(I24,'DANH MỤC'!$B$2:$B$17))&gt;=1,1,0)</f>
        <v>0</v>
      </c>
    </row>
    <row r="25" ht="33.0" customHeight="1">
      <c r="A25" s="12">
        <v>7.0</v>
      </c>
      <c r="B25" s="13" t="s">
        <v>105</v>
      </c>
      <c r="C25" s="109"/>
      <c r="D25" s="110"/>
      <c r="E25" s="13"/>
      <c r="F25" s="110"/>
      <c r="G25" s="13"/>
      <c r="H25" s="110"/>
      <c r="I25" s="13"/>
      <c r="K25" s="115" t="s">
        <v>26</v>
      </c>
      <c r="L25" s="13">
        <f t="shared" ref="L25:L28" si="3">COUNTIF($E$3:$E$17,K25)+COUNTIF($G$3:$G$17,K25)+COUNTIF($I$3:$I$17,K25)+COUNTIF($E$19:$E$29,K25)+COUNTIF($G$19:$G$29,K25)+COUNTIF($I$19:$I$29,K25)</f>
        <v>0</v>
      </c>
      <c r="M25" s="58">
        <f t="shared" ref="M25:M29" si="4">IF(SUM($L$25:$L$29)=0,0,L25/SUM($L$25:$L$29))</f>
        <v>0</v>
      </c>
      <c r="N25" s="111">
        <f t="array" ref="N25">IF(SUMPRODUCT(COUNTIF(E25,'DANH MỤC'!$B$2:$B$17))+SUMPRODUCT(COUNTIF(G25,'DANH MỤC'!$B$2:$B$17))+SUMPRODUCT(COUNTIF(I25,'DANH MỤC'!$B$2:$B$17))&gt;=1,1,0)</f>
        <v>0</v>
      </c>
    </row>
    <row r="26" ht="33.0" customHeight="1">
      <c r="A26" s="19">
        <v>8.0</v>
      </c>
      <c r="B26" s="20" t="s">
        <v>106</v>
      </c>
      <c r="C26" s="112"/>
      <c r="D26" s="110"/>
      <c r="E26" s="20"/>
      <c r="F26" s="110"/>
      <c r="G26" s="20"/>
      <c r="H26" s="110"/>
      <c r="I26" s="20"/>
      <c r="K26" s="116" t="s">
        <v>34</v>
      </c>
      <c r="L26" s="13">
        <f t="shared" si="3"/>
        <v>0</v>
      </c>
      <c r="M26" s="58">
        <f t="shared" si="4"/>
        <v>0</v>
      </c>
      <c r="N26" s="111">
        <f t="array" ref="N26">IF(SUMPRODUCT(COUNTIF(E26,'DANH MỤC'!$B$2:$B$17))+SUMPRODUCT(COUNTIF(G26,'DANH MỤC'!$B$2:$B$17))+SUMPRODUCT(COUNTIF(I26,'DANH MỤC'!$B$2:$B$17))&gt;=1,1,0)</f>
        <v>0</v>
      </c>
    </row>
    <row r="27" ht="33.0" customHeight="1">
      <c r="A27" s="12">
        <v>9.0</v>
      </c>
      <c r="B27" s="13" t="s">
        <v>107</v>
      </c>
      <c r="C27" s="109"/>
      <c r="D27" s="110"/>
      <c r="E27" s="13"/>
      <c r="F27" s="110"/>
      <c r="G27" s="13"/>
      <c r="H27" s="110"/>
      <c r="I27" s="13"/>
      <c r="K27" s="117" t="s">
        <v>40</v>
      </c>
      <c r="L27" s="13">
        <f t="shared" si="3"/>
        <v>0</v>
      </c>
      <c r="M27" s="58">
        <f t="shared" si="4"/>
        <v>0</v>
      </c>
      <c r="N27" s="111">
        <f t="array" ref="N27">IF(SUMPRODUCT(COUNTIF(E27,'DANH MỤC'!$B$2:$B$17))+SUMPRODUCT(COUNTIF(G27,'DANH MỤC'!$B$2:$B$17))+SUMPRODUCT(COUNTIF(I27,'DANH MỤC'!$B$2:$B$17))&gt;=1,1,0)</f>
        <v>0</v>
      </c>
    </row>
    <row r="28" ht="33.0" customHeight="1">
      <c r="A28" s="19">
        <v>10.0</v>
      </c>
      <c r="B28" s="20" t="s">
        <v>108</v>
      </c>
      <c r="C28" s="112"/>
      <c r="D28" s="110"/>
      <c r="E28" s="20"/>
      <c r="F28" s="110"/>
      <c r="G28" s="20"/>
      <c r="H28" s="110"/>
      <c r="I28" s="20"/>
      <c r="K28" s="118" t="s">
        <v>43</v>
      </c>
      <c r="L28" s="13">
        <f t="shared" si="3"/>
        <v>0</v>
      </c>
      <c r="M28" s="58">
        <f t="shared" si="4"/>
        <v>0</v>
      </c>
      <c r="N28" s="111">
        <f t="array" ref="N28">IF(SUMPRODUCT(COUNTIF(E28,'DANH MỤC'!$B$2:$B$17))+SUMPRODUCT(COUNTIF(G28,'DANH MỤC'!$B$2:$B$17))+SUMPRODUCT(COUNTIF(I28,'DANH MỤC'!$B$2:$B$17))&gt;=1,1,0)</f>
        <v>0</v>
      </c>
    </row>
    <row r="29" ht="33.0" customHeight="1">
      <c r="A29" s="12"/>
      <c r="B29" s="13"/>
      <c r="C29" s="109"/>
      <c r="D29" s="108"/>
      <c r="E29" s="13"/>
      <c r="F29" s="108"/>
      <c r="G29" s="13"/>
      <c r="H29" s="108"/>
      <c r="I29" s="13"/>
      <c r="K29" s="140" t="s">
        <v>18</v>
      </c>
      <c r="L29" s="63">
        <f>P2</f>
        <v>0</v>
      </c>
      <c r="M29" s="64">
        <f t="shared" si="4"/>
        <v>0</v>
      </c>
      <c r="N29" s="111">
        <f t="array" ref="N29">IF(SUMPRODUCT(COUNTIF(E29,'DANH MỤC'!$B$2:$B$17))+SUMPRODUCT(COUNTIF(G29,'DANH MỤC'!$B$2:$B$17))+SUMPRODUCT(COUNTIF(I29,'DANH MỤC'!$B$2:$B$17))&gt;=1,1,0)</f>
        <v>0</v>
      </c>
    </row>
    <row r="30" ht="33.0" customHeight="1">
      <c r="K30" s="141" t="s">
        <v>110</v>
      </c>
      <c r="L30" s="66">
        <f>MAX(0,COUNTA($B$3:$B$29)-SUM($L$25:$L$29))</f>
        <v>25</v>
      </c>
      <c r="M30" s="67"/>
    </row>
    <row r="31" ht="33.0" customHeight="1">
      <c r="A31" s="68" t="s">
        <v>111</v>
      </c>
      <c r="B31" s="2"/>
      <c r="C31" s="2"/>
      <c r="D31" s="2"/>
      <c r="E31" s="2"/>
      <c r="F31" s="2"/>
      <c r="G31" s="2"/>
      <c r="H31" s="2"/>
      <c r="I31" s="3"/>
    </row>
    <row r="32" ht="33.0" customHeight="1">
      <c r="A32" s="9" t="s">
        <v>6</v>
      </c>
      <c r="B32" s="9" t="s">
        <v>7</v>
      </c>
      <c r="C32" s="119" t="s">
        <v>8</v>
      </c>
      <c r="D32" s="9" t="s">
        <v>112</v>
      </c>
      <c r="E32" s="9" t="s">
        <v>15</v>
      </c>
      <c r="F32" s="9" t="s">
        <v>113</v>
      </c>
      <c r="G32" s="120" t="s">
        <v>114</v>
      </c>
      <c r="H32" s="2"/>
      <c r="I32" s="26"/>
    </row>
    <row r="33" ht="33.0" customHeight="1">
      <c r="A33" s="12">
        <v>1.0</v>
      </c>
      <c r="B33" s="13"/>
      <c r="C33" s="109"/>
      <c r="D33" s="108"/>
      <c r="E33" s="13"/>
      <c r="F33" s="13"/>
      <c r="G33" s="70"/>
      <c r="H33" s="70"/>
      <c r="I33" s="70"/>
    </row>
    <row r="34" ht="33.0" customHeight="1">
      <c r="A34" s="71">
        <v>2.0</v>
      </c>
      <c r="B34" s="72"/>
      <c r="C34" s="121"/>
      <c r="D34" s="122"/>
      <c r="E34" s="72"/>
      <c r="F34" s="72"/>
      <c r="G34" s="75"/>
      <c r="H34" s="75"/>
      <c r="I34" s="75"/>
    </row>
    <row r="35" ht="33.0" customHeight="1">
      <c r="A35" s="12">
        <v>3.0</v>
      </c>
      <c r="B35" s="13"/>
      <c r="C35" s="109"/>
      <c r="D35" s="108"/>
      <c r="E35" s="13"/>
      <c r="F35" s="13"/>
      <c r="G35" s="70"/>
      <c r="H35" s="70"/>
      <c r="I35" s="70"/>
    </row>
    <row r="36" ht="33.0" customHeight="1">
      <c r="A36" s="71">
        <v>4.0</v>
      </c>
      <c r="B36" s="72"/>
      <c r="C36" s="121"/>
      <c r="D36" s="122"/>
      <c r="E36" s="72"/>
      <c r="F36" s="72"/>
      <c r="G36" s="75"/>
      <c r="H36" s="75"/>
      <c r="I36" s="75"/>
    </row>
    <row r="37" ht="33.0" customHeight="1">
      <c r="A37" s="12">
        <v>5.0</v>
      </c>
      <c r="B37" s="13"/>
      <c r="C37" s="109"/>
      <c r="D37" s="108"/>
      <c r="E37" s="13"/>
      <c r="F37" s="13"/>
      <c r="G37" s="70"/>
      <c r="H37" s="70"/>
      <c r="I37" s="70"/>
    </row>
    <row r="38" ht="33.0" customHeight="1">
      <c r="A38" s="71">
        <v>6.0</v>
      </c>
      <c r="B38" s="72"/>
      <c r="C38" s="121"/>
      <c r="D38" s="122"/>
      <c r="E38" s="72"/>
      <c r="F38" s="72"/>
      <c r="G38" s="75"/>
      <c r="H38" s="75"/>
      <c r="I38" s="75"/>
    </row>
    <row r="39" ht="33.0" customHeight="1">
      <c r="A39" s="12">
        <v>7.0</v>
      </c>
      <c r="B39" s="13"/>
      <c r="C39" s="109"/>
      <c r="D39" s="108"/>
      <c r="E39" s="13"/>
      <c r="F39" s="13"/>
      <c r="G39" s="70"/>
      <c r="H39" s="70"/>
      <c r="I39" s="70"/>
    </row>
    <row r="40" ht="33.0" customHeight="1">
      <c r="A40" s="71">
        <v>8.0</v>
      </c>
      <c r="B40" s="72"/>
      <c r="C40" s="121"/>
      <c r="D40" s="122"/>
      <c r="E40" s="72"/>
      <c r="F40" s="72"/>
      <c r="G40" s="75"/>
      <c r="H40" s="75"/>
      <c r="I40" s="75"/>
    </row>
    <row r="41" ht="33.0" customHeight="1">
      <c r="A41" s="76" t="s">
        <v>116</v>
      </c>
      <c r="B41" s="2"/>
      <c r="C41" s="2"/>
      <c r="D41" s="2"/>
      <c r="E41" s="3"/>
      <c r="F41" s="77">
        <f>SUM(F33:F40)</f>
        <v>0</v>
      </c>
      <c r="G41" s="78"/>
      <c r="H41" s="78"/>
      <c r="I41" s="78"/>
    </row>
    <row r="42" ht="33.0" customHeight="1"/>
    <row r="43" ht="33.0" customHeight="1"/>
    <row r="44" ht="33.0" customHeight="1"/>
    <row r="45" ht="33.0" customHeight="1"/>
    <row r="46" ht="33.0" customHeight="1"/>
    <row r="47" ht="33.0" customHeight="1"/>
    <row r="48" ht="33.0" customHeight="1"/>
    <row r="49" ht="33.0" customHeight="1"/>
    <row r="50" ht="33.0" customHeight="1"/>
    <row r="51" ht="33.0" customHeight="1"/>
    <row r="52" ht="33.0" customHeight="1"/>
    <row r="53" ht="33.0" customHeight="1"/>
    <row r="54" ht="33.0" customHeight="1"/>
    <row r="55" ht="33.0" customHeight="1"/>
    <row r="56" ht="33.0" customHeight="1"/>
    <row r="57" ht="33.0" customHeight="1"/>
    <row r="58" ht="33.0" customHeight="1"/>
    <row r="59" ht="33.0" customHeight="1"/>
    <row r="60" ht="33.0" customHeight="1"/>
    <row r="61" ht="33.0" customHeight="1"/>
    <row r="62" ht="33.0" customHeight="1"/>
    <row r="63" ht="33.0" customHeight="1"/>
    <row r="64" ht="33.0" customHeight="1"/>
    <row r="65" ht="33.0" customHeight="1"/>
    <row r="66" ht="33.0" customHeight="1"/>
    <row r="67" ht="33.0" customHeight="1"/>
    <row r="68" ht="33.0" customHeight="1"/>
    <row r="69" ht="33.0" customHeight="1"/>
    <row r="70" ht="33.0" customHeight="1"/>
    <row r="71" ht="33.0" customHeight="1"/>
    <row r="72" ht="33.0" customHeight="1"/>
    <row r="73" ht="33.0" customHeight="1"/>
    <row r="74" ht="33.0" customHeight="1"/>
    <row r="75" ht="33.0" customHeight="1"/>
    <row r="76" ht="33.0" customHeight="1"/>
    <row r="77" ht="33.0" customHeight="1"/>
    <row r="78" ht="33.0" customHeight="1"/>
    <row r="79" ht="33.0" customHeight="1"/>
    <row r="80" ht="33.0" customHeight="1"/>
    <row r="81" ht="33.0" customHeight="1"/>
    <row r="82" ht="33.0" customHeight="1"/>
    <row r="83" ht="33.0" customHeight="1"/>
    <row r="84" ht="33.0" customHeight="1"/>
    <row r="85" ht="33.0" customHeight="1"/>
    <row r="86" ht="33.0" customHeight="1"/>
    <row r="87" ht="33.0" customHeight="1"/>
    <row r="88" ht="33.0" customHeight="1"/>
    <row r="89" ht="33.0" customHeight="1"/>
    <row r="90" ht="33.0" customHeight="1"/>
    <row r="91" ht="33.0" customHeight="1"/>
    <row r="92" ht="33.0" customHeight="1"/>
    <row r="93" ht="33.0" customHeight="1"/>
    <row r="94" ht="33.0" customHeight="1"/>
    <row r="95" ht="33.0" customHeight="1"/>
    <row r="96" ht="33.0" customHeight="1"/>
    <row r="97" ht="33.0" customHeight="1"/>
    <row r="98" ht="33.0" customHeight="1"/>
    <row r="99" ht="33.0" customHeight="1"/>
    <row r="100" ht="33.0" customHeight="1"/>
    <row r="101" ht="33.0" customHeight="1"/>
    <row r="102" ht="33.0" customHeight="1"/>
    <row r="103" ht="33.0" customHeight="1"/>
    <row r="104" ht="33.0" customHeight="1"/>
    <row r="105" ht="33.0" customHeight="1"/>
    <row r="106" ht="33.0" customHeight="1"/>
    <row r="107" ht="33.0" customHeight="1"/>
    <row r="108" ht="33.0" customHeight="1"/>
    <row r="109" ht="33.0" customHeight="1"/>
    <row r="110" ht="33.0" customHeight="1"/>
    <row r="111" ht="33.0" customHeight="1"/>
    <row r="112" ht="33.0" customHeight="1"/>
    <row r="113" ht="33.0" customHeight="1"/>
    <row r="114" ht="33.0" customHeight="1"/>
    <row r="115" ht="33.0" customHeight="1"/>
    <row r="116" ht="33.0" customHeight="1"/>
    <row r="117" ht="33.0" customHeight="1"/>
    <row r="118" ht="33.0" customHeight="1"/>
    <row r="119" ht="33.0" customHeight="1"/>
    <row r="120" ht="33.0" customHeight="1"/>
    <row r="121" ht="33.0" customHeight="1"/>
    <row r="122" ht="33.0" customHeight="1"/>
    <row r="123" ht="33.0" customHeight="1"/>
    <row r="124" ht="33.0" customHeight="1"/>
    <row r="125" ht="33.0" customHeight="1"/>
    <row r="126" ht="33.0" customHeight="1"/>
    <row r="127" ht="33.0" customHeight="1"/>
    <row r="128" ht="33.0" customHeight="1"/>
    <row r="129" ht="33.0" customHeight="1"/>
    <row r="130" ht="33.0" customHeight="1"/>
    <row r="131" ht="33.0" customHeight="1"/>
    <row r="132" ht="33.0" customHeight="1"/>
    <row r="133" ht="33.0" customHeight="1"/>
    <row r="134" ht="33.0" customHeight="1"/>
    <row r="135" ht="33.0" customHeight="1"/>
    <row r="136" ht="33.0" customHeight="1"/>
    <row r="137" ht="33.0" customHeight="1"/>
    <row r="138" ht="33.0" customHeight="1"/>
    <row r="139" ht="33.0" customHeight="1"/>
    <row r="140" ht="33.0" customHeight="1"/>
    <row r="141" ht="33.0" customHeight="1"/>
    <row r="142" ht="33.0" customHeight="1"/>
    <row r="143" ht="33.0" customHeight="1"/>
    <row r="144" ht="33.0" customHeight="1"/>
    <row r="145" ht="33.0" customHeight="1"/>
    <row r="146" ht="33.0" customHeight="1"/>
    <row r="147" ht="33.0" customHeight="1"/>
    <row r="148" ht="33.0" customHeight="1"/>
    <row r="149" ht="33.0" customHeight="1"/>
    <row r="150" ht="33.0" customHeight="1"/>
    <row r="151" ht="33.0" customHeight="1"/>
    <row r="152" ht="33.0" customHeight="1"/>
    <row r="153" ht="33.0" customHeight="1"/>
    <row r="154" ht="33.0" customHeight="1"/>
    <row r="155" ht="33.0" customHeight="1"/>
    <row r="156" ht="33.0" customHeight="1"/>
    <row r="157" ht="33.0" customHeight="1"/>
    <row r="158" ht="33.0" customHeight="1"/>
    <row r="159" ht="33.0" customHeight="1"/>
    <row r="160" ht="33.0" customHeight="1"/>
    <row r="161" ht="33.0" customHeight="1"/>
    <row r="162" ht="33.0" customHeight="1"/>
    <row r="163" ht="33.0" customHeight="1"/>
    <row r="164" ht="33.0" customHeight="1"/>
    <row r="165" ht="33.0" customHeight="1"/>
    <row r="166" ht="33.0" customHeight="1"/>
    <row r="167" ht="33.0" customHeight="1"/>
    <row r="168" ht="33.0" customHeight="1"/>
    <row r="169" ht="33.0" customHeight="1"/>
    <row r="170" ht="33.0" customHeight="1"/>
    <row r="171" ht="33.0" customHeight="1"/>
    <row r="172" ht="33.0" customHeight="1"/>
    <row r="173" ht="33.0" customHeight="1"/>
    <row r="174" ht="33.0" customHeight="1"/>
    <row r="175" ht="33.0" customHeight="1"/>
    <row r="176" ht="33.0" customHeight="1"/>
    <row r="177" ht="33.0" customHeight="1"/>
    <row r="178" ht="33.0" customHeight="1"/>
    <row r="179" ht="33.0" customHeight="1"/>
    <row r="180" ht="33.0" customHeight="1"/>
    <row r="181" ht="33.0" customHeight="1"/>
    <row r="182" ht="33.0" customHeight="1"/>
    <row r="183" ht="33.0" customHeight="1"/>
    <row r="184" ht="33.0" customHeight="1"/>
    <row r="185" ht="33.0" customHeight="1"/>
    <row r="186" ht="33.0" customHeight="1"/>
    <row r="187" ht="33.0" customHeight="1"/>
    <row r="188" ht="33.0" customHeight="1"/>
    <row r="189" ht="33.0" customHeight="1"/>
    <row r="190" ht="33.0" customHeight="1"/>
    <row r="191" ht="33.0" customHeight="1"/>
    <row r="192" ht="33.0" customHeight="1"/>
    <row r="193" ht="33.0" customHeight="1"/>
    <row r="194" ht="33.0" customHeight="1"/>
    <row r="195" ht="33.0" customHeight="1"/>
    <row r="196" ht="33.0" customHeight="1"/>
    <row r="197" ht="33.0" customHeight="1"/>
    <row r="198" ht="33.0" customHeight="1"/>
    <row r="199" ht="33.0" customHeight="1"/>
    <row r="200" ht="33.0" customHeight="1"/>
    <row r="201" ht="33.0" customHeight="1"/>
    <row r="202" ht="33.0" customHeight="1"/>
    <row r="203" ht="33.0" customHeight="1"/>
    <row r="204" ht="33.0" customHeight="1"/>
    <row r="205" ht="33.0" customHeight="1"/>
    <row r="206" ht="33.0" customHeight="1"/>
    <row r="207" ht="33.0" customHeight="1"/>
    <row r="208" ht="33.0" customHeight="1"/>
    <row r="209" ht="33.0" customHeight="1"/>
    <row r="210" ht="33.0" customHeight="1"/>
    <row r="211" ht="33.0" customHeight="1"/>
    <row r="212" ht="33.0" customHeight="1"/>
    <row r="213" ht="33.0" customHeight="1"/>
    <row r="214" ht="33.0" customHeight="1"/>
    <row r="215" ht="33.0" customHeight="1"/>
    <row r="216" ht="33.0" customHeight="1"/>
    <row r="217" ht="33.0" customHeight="1"/>
    <row r="218" ht="33.0" customHeight="1"/>
    <row r="219" ht="33.0" customHeight="1"/>
    <row r="220" ht="33.0" customHeight="1"/>
    <row r="221" ht="33.0" customHeight="1"/>
    <row r="222" ht="33.0" customHeight="1"/>
    <row r="223" ht="33.0" customHeight="1"/>
    <row r="224" ht="33.0" customHeight="1"/>
    <row r="225" ht="33.0" customHeight="1"/>
    <row r="226" ht="33.0" customHeight="1"/>
    <row r="227" ht="33.0" customHeight="1"/>
    <row r="228" ht="33.0" customHeight="1"/>
    <row r="229" ht="33.0" customHeight="1"/>
    <row r="230" ht="33.0" customHeight="1"/>
    <row r="231" ht="33.0" customHeight="1"/>
    <row r="232" ht="33.0" customHeight="1"/>
    <row r="233" ht="33.0" customHeight="1"/>
    <row r="234" ht="33.0" customHeight="1"/>
    <row r="235" ht="33.0" customHeight="1"/>
    <row r="236" ht="33.0" customHeight="1"/>
    <row r="237" ht="33.0" customHeight="1"/>
    <row r="238" ht="33.0" customHeight="1"/>
    <row r="239" ht="33.0" customHeight="1"/>
    <row r="240" ht="33.0" customHeight="1"/>
    <row r="241" ht="33.0" customHeight="1"/>
    <row r="242" ht="33.0" customHeight="1"/>
    <row r="243" ht="33.0" customHeight="1"/>
    <row r="244" ht="33.0" customHeight="1"/>
    <row r="245" ht="33.0" customHeight="1"/>
    <row r="246" ht="33.0" customHeight="1"/>
    <row r="247" ht="33.0" customHeight="1"/>
    <row r="248" ht="33.0" customHeight="1"/>
    <row r="249" ht="33.0" customHeight="1"/>
    <row r="250" ht="33.0" customHeight="1"/>
    <row r="251" ht="33.0" customHeight="1"/>
    <row r="252" ht="33.0" customHeight="1"/>
    <row r="253" ht="33.0" customHeight="1"/>
    <row r="254" ht="33.0" customHeight="1"/>
    <row r="255" ht="33.0" customHeight="1"/>
    <row r="256" ht="33.0" customHeight="1"/>
    <row r="257" ht="33.0" customHeight="1"/>
    <row r="258" ht="33.0" customHeight="1"/>
    <row r="259" ht="33.0" customHeight="1"/>
    <row r="260" ht="33.0" customHeight="1"/>
    <row r="261" ht="33.0" customHeight="1"/>
    <row r="262" ht="33.0" customHeight="1"/>
    <row r="263" ht="33.0" customHeight="1"/>
    <row r="264" ht="33.0" customHeight="1"/>
    <row r="265" ht="33.0" customHeight="1"/>
    <row r="266" ht="33.0" customHeight="1"/>
    <row r="267" ht="33.0" customHeight="1"/>
    <row r="268" ht="33.0" customHeight="1"/>
    <row r="269" ht="33.0" customHeight="1"/>
    <row r="270" ht="33.0" customHeight="1"/>
    <row r="271" ht="33.0" customHeight="1"/>
    <row r="272" ht="33.0" customHeight="1"/>
    <row r="273" ht="33.0" customHeight="1"/>
    <row r="274" ht="33.0" customHeight="1"/>
    <row r="275" ht="33.0" customHeight="1"/>
    <row r="276" ht="33.0" customHeight="1"/>
    <row r="277" ht="33.0" customHeight="1"/>
    <row r="278" ht="33.0" customHeight="1"/>
    <row r="279" ht="33.0" customHeight="1"/>
    <row r="280" ht="33.0" customHeight="1"/>
    <row r="281" ht="33.0" customHeight="1"/>
    <row r="282" ht="33.0" customHeight="1"/>
    <row r="283" ht="33.0" customHeight="1"/>
    <row r="284" ht="33.0" customHeight="1"/>
    <row r="285" ht="33.0" customHeight="1"/>
    <row r="286" ht="33.0" customHeight="1"/>
    <row r="287" ht="33.0" customHeight="1"/>
    <row r="288" ht="33.0" customHeight="1"/>
    <row r="289" ht="33.0" customHeight="1"/>
    <row r="290" ht="33.0" customHeight="1"/>
    <row r="291" ht="33.0" customHeight="1"/>
    <row r="292" ht="33.0" customHeight="1"/>
    <row r="293" ht="33.0" customHeight="1"/>
    <row r="294" ht="33.0" customHeight="1"/>
    <row r="295" ht="33.0" customHeight="1"/>
    <row r="296" ht="33.0" customHeight="1"/>
    <row r="297" ht="33.0" customHeight="1"/>
    <row r="298" ht="33.0" customHeight="1"/>
    <row r="299" ht="33.0" customHeight="1"/>
    <row r="300" ht="33.0" customHeight="1"/>
    <row r="301" ht="33.0" customHeight="1"/>
    <row r="302" ht="33.0" customHeight="1"/>
    <row r="303" ht="33.0" customHeight="1"/>
    <row r="304" ht="33.0" customHeight="1"/>
    <row r="305" ht="33.0" customHeight="1"/>
    <row r="306" ht="33.0" customHeight="1"/>
    <row r="307" ht="33.0" customHeight="1"/>
    <row r="308" ht="33.0" customHeight="1"/>
    <row r="309" ht="33.0" customHeight="1"/>
    <row r="310" ht="33.0" customHeight="1"/>
    <row r="311" ht="33.0" customHeight="1"/>
    <row r="312" ht="33.0" customHeight="1"/>
    <row r="313" ht="33.0" customHeight="1"/>
    <row r="314" ht="33.0" customHeight="1"/>
    <row r="315" ht="33.0" customHeight="1"/>
    <row r="316" ht="33.0" customHeight="1"/>
    <row r="317" ht="33.0" customHeight="1"/>
    <row r="318" ht="33.0" customHeight="1"/>
    <row r="319" ht="33.0" customHeight="1"/>
    <row r="320" ht="33.0" customHeight="1"/>
    <row r="321" ht="33.0" customHeight="1"/>
    <row r="322" ht="33.0" customHeight="1"/>
    <row r="323" ht="33.0" customHeight="1"/>
    <row r="324" ht="33.0" customHeight="1"/>
    <row r="325" ht="33.0" customHeight="1"/>
    <row r="326" ht="33.0" customHeight="1"/>
    <row r="327" ht="33.0" customHeight="1"/>
    <row r="328" ht="33.0" customHeight="1"/>
    <row r="329" ht="33.0" customHeight="1"/>
    <row r="330" ht="33.0" customHeight="1"/>
    <row r="331" ht="33.0" customHeight="1"/>
    <row r="332" ht="33.0" customHeight="1"/>
    <row r="333" ht="33.0" customHeight="1"/>
    <row r="334" ht="33.0" customHeight="1"/>
    <row r="335" ht="33.0" customHeight="1"/>
    <row r="336" ht="33.0" customHeight="1"/>
    <row r="337" ht="33.0" customHeight="1"/>
    <row r="338" ht="33.0" customHeight="1"/>
    <row r="339" ht="33.0" customHeight="1"/>
    <row r="340" ht="33.0" customHeight="1"/>
    <row r="341" ht="33.0" customHeight="1"/>
    <row r="342" ht="33.0" customHeight="1"/>
    <row r="343" ht="33.0" customHeight="1"/>
    <row r="344" ht="33.0" customHeight="1"/>
    <row r="345" ht="33.0" customHeight="1"/>
    <row r="346" ht="33.0" customHeight="1"/>
    <row r="347" ht="33.0" customHeight="1"/>
    <row r="348" ht="33.0" customHeight="1"/>
    <row r="349" ht="33.0" customHeight="1"/>
    <row r="350" ht="33.0" customHeight="1"/>
    <row r="351" ht="33.0" customHeight="1"/>
    <row r="352" ht="33.0" customHeight="1"/>
    <row r="353" ht="33.0" customHeight="1"/>
    <row r="354" ht="33.0" customHeight="1"/>
    <row r="355" ht="33.0" customHeight="1"/>
    <row r="356" ht="33.0" customHeight="1"/>
    <row r="357" ht="33.0" customHeight="1"/>
    <row r="358" ht="33.0" customHeight="1"/>
    <row r="359" ht="33.0" customHeight="1"/>
    <row r="360" ht="33.0" customHeight="1"/>
    <row r="361" ht="33.0" customHeight="1"/>
    <row r="362" ht="33.0" customHeight="1"/>
    <row r="363" ht="33.0" customHeight="1"/>
    <row r="364" ht="33.0" customHeight="1"/>
    <row r="365" ht="33.0" customHeight="1"/>
    <row r="366" ht="33.0" customHeight="1"/>
    <row r="367" ht="33.0" customHeight="1"/>
    <row r="368" ht="33.0" customHeight="1"/>
    <row r="369" ht="33.0" customHeight="1"/>
    <row r="370" ht="33.0" customHeight="1"/>
    <row r="371" ht="33.0" customHeight="1"/>
    <row r="372" ht="33.0" customHeight="1"/>
    <row r="373" ht="33.0" customHeight="1"/>
    <row r="374" ht="33.0" customHeight="1"/>
    <row r="375" ht="33.0" customHeight="1"/>
    <row r="376" ht="33.0" customHeight="1"/>
    <row r="377" ht="33.0" customHeight="1"/>
    <row r="378" ht="33.0" customHeight="1"/>
    <row r="379" ht="33.0" customHeight="1"/>
    <row r="380" ht="33.0" customHeight="1"/>
    <row r="381" ht="33.0" customHeight="1"/>
    <row r="382" ht="33.0" customHeight="1"/>
    <row r="383" ht="33.0" customHeight="1"/>
    <row r="384" ht="33.0" customHeight="1"/>
    <row r="385" ht="33.0" customHeight="1"/>
    <row r="386" ht="33.0" customHeight="1"/>
    <row r="387" ht="33.0" customHeight="1"/>
    <row r="388" ht="33.0" customHeight="1"/>
    <row r="389" ht="33.0" customHeight="1"/>
    <row r="390" ht="33.0" customHeight="1"/>
    <row r="391" ht="33.0" customHeight="1"/>
    <row r="392" ht="33.0" customHeight="1"/>
    <row r="393" ht="33.0" customHeight="1"/>
    <row r="394" ht="33.0" customHeight="1"/>
    <row r="395" ht="33.0" customHeight="1"/>
    <row r="396" ht="33.0" customHeight="1"/>
    <row r="397" ht="33.0" customHeight="1"/>
    <row r="398" ht="33.0" customHeight="1"/>
    <row r="399" ht="33.0" customHeight="1"/>
    <row r="400" ht="33.0" customHeight="1"/>
    <row r="401" ht="33.0" customHeight="1"/>
    <row r="402" ht="33.0" customHeight="1"/>
    <row r="403" ht="33.0" customHeight="1"/>
    <row r="404" ht="33.0" customHeight="1"/>
    <row r="405" ht="33.0" customHeight="1"/>
    <row r="406" ht="33.0" customHeight="1"/>
    <row r="407" ht="33.0" customHeight="1"/>
    <row r="408" ht="33.0" customHeight="1"/>
    <row r="409" ht="33.0" customHeight="1"/>
    <row r="410" ht="33.0" customHeight="1"/>
    <row r="411" ht="33.0" customHeight="1"/>
    <row r="412" ht="33.0" customHeight="1"/>
    <row r="413" ht="33.0" customHeight="1"/>
    <row r="414" ht="33.0" customHeight="1"/>
    <row r="415" ht="33.0" customHeight="1"/>
    <row r="416" ht="33.0" customHeight="1"/>
    <row r="417" ht="33.0" customHeight="1"/>
    <row r="418" ht="33.0" customHeight="1"/>
    <row r="419" ht="33.0" customHeight="1"/>
    <row r="420" ht="33.0" customHeight="1"/>
    <row r="421" ht="33.0" customHeight="1"/>
    <row r="422" ht="33.0" customHeight="1"/>
    <row r="423" ht="33.0" customHeight="1"/>
    <row r="424" ht="33.0" customHeight="1"/>
    <row r="425" ht="33.0" customHeight="1"/>
    <row r="426" ht="33.0" customHeight="1"/>
    <row r="427" ht="33.0" customHeight="1"/>
    <row r="428" ht="33.0" customHeight="1"/>
    <row r="429" ht="33.0" customHeight="1"/>
    <row r="430" ht="33.0" customHeight="1"/>
    <row r="431" ht="33.0" customHeight="1"/>
    <row r="432" ht="33.0" customHeight="1"/>
    <row r="433" ht="33.0" customHeight="1"/>
    <row r="434" ht="33.0" customHeight="1"/>
    <row r="435" ht="33.0" customHeight="1"/>
    <row r="436" ht="33.0" customHeight="1"/>
    <row r="437" ht="33.0" customHeight="1"/>
    <row r="438" ht="33.0" customHeight="1"/>
    <row r="439" ht="33.0" customHeight="1"/>
    <row r="440" ht="33.0" customHeight="1"/>
    <row r="441" ht="33.0" customHeight="1"/>
    <row r="442" ht="33.0" customHeight="1"/>
    <row r="443" ht="33.0" customHeight="1"/>
    <row r="444" ht="33.0" customHeight="1"/>
    <row r="445" ht="33.0" customHeight="1"/>
    <row r="446" ht="33.0" customHeight="1"/>
    <row r="447" ht="33.0" customHeight="1"/>
    <row r="448" ht="33.0" customHeight="1"/>
    <row r="449" ht="33.0" customHeight="1"/>
    <row r="450" ht="33.0" customHeight="1"/>
    <row r="451" ht="33.0" customHeight="1"/>
    <row r="452" ht="33.0" customHeight="1"/>
    <row r="453" ht="33.0" customHeight="1"/>
    <row r="454" ht="33.0" customHeight="1"/>
    <row r="455" ht="33.0" customHeight="1"/>
    <row r="456" ht="33.0" customHeight="1"/>
    <row r="457" ht="33.0" customHeight="1"/>
    <row r="458" ht="33.0" customHeight="1"/>
    <row r="459" ht="33.0" customHeight="1"/>
    <row r="460" ht="33.0" customHeight="1"/>
    <row r="461" ht="33.0" customHeight="1"/>
    <row r="462" ht="33.0" customHeight="1"/>
    <row r="463" ht="33.0" customHeight="1"/>
    <row r="464" ht="33.0" customHeight="1"/>
    <row r="465" ht="33.0" customHeight="1"/>
    <row r="466" ht="33.0" customHeight="1"/>
    <row r="467" ht="33.0" customHeight="1"/>
    <row r="468" ht="33.0" customHeight="1"/>
    <row r="469" ht="33.0" customHeight="1"/>
    <row r="470" ht="33.0" customHeight="1"/>
    <row r="471" ht="33.0" customHeight="1"/>
    <row r="472" ht="33.0" customHeight="1"/>
    <row r="473" ht="33.0" customHeight="1"/>
    <row r="474" ht="33.0" customHeight="1"/>
    <row r="475" ht="33.0" customHeight="1"/>
    <row r="476" ht="33.0" customHeight="1"/>
    <row r="477" ht="33.0" customHeight="1"/>
    <row r="478" ht="33.0" customHeight="1"/>
    <row r="479" ht="33.0" customHeight="1"/>
    <row r="480" ht="33.0" customHeight="1"/>
    <row r="481" ht="33.0" customHeight="1"/>
    <row r="482" ht="33.0" customHeight="1"/>
    <row r="483" ht="33.0" customHeight="1"/>
    <row r="484" ht="33.0" customHeight="1"/>
    <row r="485" ht="33.0" customHeight="1"/>
    <row r="486" ht="33.0" customHeight="1"/>
    <row r="487" ht="33.0" customHeight="1"/>
    <row r="488" ht="33.0" customHeight="1"/>
    <row r="489" ht="33.0" customHeight="1"/>
    <row r="490" ht="33.0" customHeight="1"/>
    <row r="491" ht="33.0" customHeight="1"/>
    <row r="492" ht="33.0" customHeight="1"/>
    <row r="493" ht="33.0" customHeight="1"/>
    <row r="494" ht="33.0" customHeight="1"/>
    <row r="495" ht="33.0" customHeight="1"/>
    <row r="496" ht="33.0" customHeight="1"/>
    <row r="497" ht="33.0" customHeight="1"/>
    <row r="498" ht="33.0" customHeight="1"/>
    <row r="499" ht="33.0" customHeight="1"/>
    <row r="500" ht="33.0" customHeight="1"/>
    <row r="501" ht="33.0" customHeight="1"/>
    <row r="502" ht="33.0" customHeight="1"/>
    <row r="503" ht="33.0" customHeight="1"/>
    <row r="504" ht="33.0" customHeight="1"/>
    <row r="505" ht="33.0" customHeight="1"/>
    <row r="506" ht="33.0" customHeight="1"/>
    <row r="507" ht="33.0" customHeight="1"/>
    <row r="508" ht="33.0" customHeight="1"/>
    <row r="509" ht="33.0" customHeight="1"/>
    <row r="510" ht="33.0" customHeight="1"/>
    <row r="511" ht="33.0" customHeight="1"/>
    <row r="512" ht="33.0" customHeight="1"/>
    <row r="513" ht="33.0" customHeight="1"/>
    <row r="514" ht="33.0" customHeight="1"/>
    <row r="515" ht="33.0" customHeight="1"/>
    <row r="516" ht="33.0" customHeight="1"/>
    <row r="517" ht="33.0" customHeight="1"/>
    <row r="518" ht="33.0" customHeight="1"/>
    <row r="519" ht="33.0" customHeight="1"/>
    <row r="520" ht="33.0" customHeight="1"/>
    <row r="521" ht="33.0" customHeight="1"/>
    <row r="522" ht="33.0" customHeight="1"/>
    <row r="523" ht="33.0" customHeight="1"/>
    <row r="524" ht="33.0" customHeight="1"/>
    <row r="525" ht="33.0" customHeight="1"/>
    <row r="526" ht="33.0" customHeight="1"/>
    <row r="527" ht="33.0" customHeight="1"/>
    <row r="528" ht="33.0" customHeight="1"/>
    <row r="529" ht="33.0" customHeight="1"/>
    <row r="530" ht="33.0" customHeight="1"/>
    <row r="531" ht="33.0" customHeight="1"/>
    <row r="532" ht="33.0" customHeight="1"/>
    <row r="533" ht="33.0" customHeight="1"/>
    <row r="534" ht="33.0" customHeight="1"/>
    <row r="535" ht="33.0" customHeight="1"/>
    <row r="536" ht="33.0" customHeight="1"/>
    <row r="537" ht="33.0" customHeight="1"/>
    <row r="538" ht="33.0" customHeight="1"/>
    <row r="539" ht="33.0" customHeight="1"/>
    <row r="540" ht="33.0" customHeight="1"/>
    <row r="541" ht="33.0" customHeight="1"/>
    <row r="542" ht="33.0" customHeight="1"/>
    <row r="543" ht="33.0" customHeight="1"/>
    <row r="544" ht="33.0" customHeight="1"/>
    <row r="545" ht="33.0" customHeight="1"/>
    <row r="546" ht="33.0" customHeight="1"/>
    <row r="547" ht="33.0" customHeight="1"/>
    <row r="548" ht="33.0" customHeight="1"/>
    <row r="549" ht="33.0" customHeight="1"/>
    <row r="550" ht="33.0" customHeight="1"/>
    <row r="551" ht="33.0" customHeight="1"/>
    <row r="552" ht="33.0" customHeight="1"/>
    <row r="553" ht="33.0" customHeight="1"/>
    <row r="554" ht="33.0" customHeight="1"/>
    <row r="555" ht="33.0" customHeight="1"/>
    <row r="556" ht="33.0" customHeight="1"/>
    <row r="557" ht="33.0" customHeight="1"/>
    <row r="558" ht="33.0" customHeight="1"/>
    <row r="559" ht="33.0" customHeight="1"/>
    <row r="560" ht="33.0" customHeight="1"/>
    <row r="561" ht="33.0" customHeight="1"/>
    <row r="562" ht="33.0" customHeight="1"/>
    <row r="563" ht="33.0" customHeight="1"/>
    <row r="564" ht="33.0" customHeight="1"/>
    <row r="565" ht="33.0" customHeight="1"/>
    <row r="566" ht="33.0" customHeight="1"/>
    <row r="567" ht="33.0" customHeight="1"/>
    <row r="568" ht="33.0" customHeight="1"/>
    <row r="569" ht="33.0" customHeight="1"/>
    <row r="570" ht="33.0" customHeight="1"/>
    <row r="571" ht="33.0" customHeight="1"/>
    <row r="572" ht="33.0" customHeight="1"/>
    <row r="573" ht="33.0" customHeight="1"/>
    <row r="574" ht="33.0" customHeight="1"/>
    <row r="575" ht="33.0" customHeight="1"/>
    <row r="576" ht="33.0" customHeight="1"/>
    <row r="577" ht="33.0" customHeight="1"/>
    <row r="578" ht="33.0" customHeight="1"/>
    <row r="579" ht="33.0" customHeight="1"/>
    <row r="580" ht="33.0" customHeight="1"/>
    <row r="581" ht="33.0" customHeight="1"/>
    <row r="582" ht="33.0" customHeight="1"/>
    <row r="583" ht="33.0" customHeight="1"/>
    <row r="584" ht="33.0" customHeight="1"/>
    <row r="585" ht="33.0" customHeight="1"/>
    <row r="586" ht="33.0" customHeight="1"/>
    <row r="587" ht="33.0" customHeight="1"/>
    <row r="588" ht="33.0" customHeight="1"/>
    <row r="589" ht="33.0" customHeight="1"/>
    <row r="590" ht="33.0" customHeight="1"/>
    <row r="591" ht="33.0" customHeight="1"/>
    <row r="592" ht="33.0" customHeight="1"/>
    <row r="593" ht="33.0" customHeight="1"/>
    <row r="594" ht="33.0" customHeight="1"/>
    <row r="595" ht="33.0" customHeight="1"/>
    <row r="596" ht="33.0" customHeight="1"/>
    <row r="597" ht="33.0" customHeight="1"/>
    <row r="598" ht="33.0" customHeight="1"/>
    <row r="599" ht="33.0" customHeight="1"/>
    <row r="600" ht="33.0" customHeight="1"/>
    <row r="601" ht="33.0" customHeight="1"/>
    <row r="602" ht="33.0" customHeight="1"/>
    <row r="603" ht="33.0" customHeight="1"/>
    <row r="604" ht="33.0" customHeight="1"/>
    <row r="605" ht="33.0" customHeight="1"/>
    <row r="606" ht="33.0" customHeight="1"/>
    <row r="607" ht="33.0" customHeight="1"/>
    <row r="608" ht="33.0" customHeight="1"/>
    <row r="609" ht="33.0" customHeight="1"/>
    <row r="610" ht="33.0" customHeight="1"/>
    <row r="611" ht="33.0" customHeight="1"/>
    <row r="612" ht="33.0" customHeight="1"/>
    <row r="613" ht="33.0" customHeight="1"/>
    <row r="614" ht="33.0" customHeight="1"/>
    <row r="615" ht="33.0" customHeight="1"/>
    <row r="616" ht="33.0" customHeight="1"/>
    <row r="617" ht="33.0" customHeight="1"/>
    <row r="618" ht="33.0" customHeight="1"/>
    <row r="619" ht="33.0" customHeight="1"/>
    <row r="620" ht="33.0" customHeight="1"/>
    <row r="621" ht="33.0" customHeight="1"/>
    <row r="622" ht="33.0" customHeight="1"/>
    <row r="623" ht="33.0" customHeight="1"/>
    <row r="624" ht="33.0" customHeight="1"/>
    <row r="625" ht="33.0" customHeight="1"/>
    <row r="626" ht="33.0" customHeight="1"/>
    <row r="627" ht="33.0" customHeight="1"/>
    <row r="628" ht="33.0" customHeight="1"/>
    <row r="629" ht="33.0" customHeight="1"/>
    <row r="630" ht="33.0" customHeight="1"/>
    <row r="631" ht="33.0" customHeight="1"/>
    <row r="632" ht="33.0" customHeight="1"/>
    <row r="633" ht="33.0" customHeight="1"/>
    <row r="634" ht="33.0" customHeight="1"/>
    <row r="635" ht="33.0" customHeight="1"/>
    <row r="636" ht="33.0" customHeight="1"/>
    <row r="637" ht="33.0" customHeight="1"/>
    <row r="638" ht="33.0" customHeight="1"/>
    <row r="639" ht="33.0" customHeight="1"/>
    <row r="640" ht="33.0" customHeight="1"/>
    <row r="641" ht="33.0" customHeight="1"/>
    <row r="642" ht="33.0" customHeight="1"/>
    <row r="643" ht="33.0" customHeight="1"/>
    <row r="644" ht="33.0" customHeight="1"/>
    <row r="645" ht="33.0" customHeight="1"/>
    <row r="646" ht="33.0" customHeight="1"/>
    <row r="647" ht="33.0" customHeight="1"/>
    <row r="648" ht="33.0" customHeight="1"/>
    <row r="649" ht="33.0" customHeight="1"/>
    <row r="650" ht="33.0" customHeight="1"/>
    <row r="651" ht="33.0" customHeight="1"/>
    <row r="652" ht="33.0" customHeight="1"/>
    <row r="653" ht="33.0" customHeight="1"/>
    <row r="654" ht="33.0" customHeight="1"/>
    <row r="655" ht="33.0" customHeight="1"/>
    <row r="656" ht="33.0" customHeight="1"/>
    <row r="657" ht="33.0" customHeight="1"/>
    <row r="658" ht="33.0" customHeight="1"/>
    <row r="659" ht="33.0" customHeight="1"/>
    <row r="660" ht="33.0" customHeight="1"/>
    <row r="661" ht="33.0" customHeight="1"/>
    <row r="662" ht="33.0" customHeight="1"/>
    <row r="663" ht="33.0" customHeight="1"/>
    <row r="664" ht="33.0" customHeight="1"/>
    <row r="665" ht="33.0" customHeight="1"/>
    <row r="666" ht="33.0" customHeight="1"/>
    <row r="667" ht="33.0" customHeight="1"/>
    <row r="668" ht="33.0" customHeight="1"/>
    <row r="669" ht="33.0" customHeight="1"/>
    <row r="670" ht="33.0" customHeight="1"/>
    <row r="671" ht="33.0" customHeight="1"/>
    <row r="672" ht="33.0" customHeight="1"/>
    <row r="673" ht="33.0" customHeight="1"/>
    <row r="674" ht="33.0" customHeight="1"/>
    <row r="675" ht="33.0" customHeight="1"/>
    <row r="676" ht="33.0" customHeight="1"/>
    <row r="677" ht="33.0" customHeight="1"/>
    <row r="678" ht="33.0" customHeight="1"/>
    <row r="679" ht="33.0" customHeight="1"/>
    <row r="680" ht="33.0" customHeight="1"/>
    <row r="681" ht="33.0" customHeight="1"/>
    <row r="682" ht="33.0" customHeight="1"/>
    <row r="683" ht="33.0" customHeight="1"/>
    <row r="684" ht="33.0" customHeight="1"/>
    <row r="685" ht="33.0" customHeight="1"/>
    <row r="686" ht="33.0" customHeight="1"/>
    <row r="687" ht="33.0" customHeight="1"/>
    <row r="688" ht="33.0" customHeight="1"/>
    <row r="689" ht="33.0" customHeight="1"/>
    <row r="690" ht="33.0" customHeight="1"/>
    <row r="691" ht="33.0" customHeight="1"/>
    <row r="692" ht="33.0" customHeight="1"/>
    <row r="693" ht="33.0" customHeight="1"/>
    <row r="694" ht="33.0" customHeight="1"/>
    <row r="695" ht="33.0" customHeight="1"/>
    <row r="696" ht="33.0" customHeight="1"/>
    <row r="697" ht="33.0" customHeight="1"/>
    <row r="698" ht="33.0" customHeight="1"/>
    <row r="699" ht="33.0" customHeight="1"/>
    <row r="700" ht="33.0" customHeight="1"/>
    <row r="701" ht="33.0" customHeight="1"/>
    <row r="702" ht="33.0" customHeight="1"/>
    <row r="703" ht="33.0" customHeight="1"/>
    <row r="704" ht="33.0" customHeight="1"/>
    <row r="705" ht="33.0" customHeight="1"/>
    <row r="706" ht="33.0" customHeight="1"/>
    <row r="707" ht="33.0" customHeight="1"/>
    <row r="708" ht="33.0" customHeight="1"/>
    <row r="709" ht="33.0" customHeight="1"/>
    <row r="710" ht="33.0" customHeight="1"/>
    <row r="711" ht="33.0" customHeight="1"/>
    <row r="712" ht="33.0" customHeight="1"/>
    <row r="713" ht="33.0" customHeight="1"/>
    <row r="714" ht="33.0" customHeight="1"/>
    <row r="715" ht="33.0" customHeight="1"/>
    <row r="716" ht="33.0" customHeight="1"/>
    <row r="717" ht="33.0" customHeight="1"/>
    <row r="718" ht="33.0" customHeight="1"/>
    <row r="719" ht="33.0" customHeight="1"/>
    <row r="720" ht="33.0" customHeight="1"/>
    <row r="721" ht="33.0" customHeight="1"/>
    <row r="722" ht="33.0" customHeight="1"/>
    <row r="723" ht="33.0" customHeight="1"/>
    <row r="724" ht="33.0" customHeight="1"/>
    <row r="725" ht="33.0" customHeight="1"/>
    <row r="726" ht="33.0" customHeight="1"/>
    <row r="727" ht="33.0" customHeight="1"/>
    <row r="728" ht="33.0" customHeight="1"/>
    <row r="729" ht="33.0" customHeight="1"/>
    <row r="730" ht="33.0" customHeight="1"/>
    <row r="731" ht="33.0" customHeight="1"/>
    <row r="732" ht="33.0" customHeight="1"/>
    <row r="733" ht="33.0" customHeight="1"/>
    <row r="734" ht="33.0" customHeight="1"/>
    <row r="735" ht="33.0" customHeight="1"/>
    <row r="736" ht="33.0" customHeight="1"/>
    <row r="737" ht="33.0" customHeight="1"/>
    <row r="738" ht="33.0" customHeight="1"/>
    <row r="739" ht="33.0" customHeight="1"/>
    <row r="740" ht="33.0" customHeight="1"/>
    <row r="741" ht="33.0" customHeight="1"/>
    <row r="742" ht="33.0" customHeight="1"/>
    <row r="743" ht="33.0" customHeight="1"/>
    <row r="744" ht="33.0" customHeight="1"/>
    <row r="745" ht="33.0" customHeight="1"/>
    <row r="746" ht="33.0" customHeight="1"/>
    <row r="747" ht="33.0" customHeight="1"/>
    <row r="748" ht="33.0" customHeight="1"/>
    <row r="749" ht="33.0" customHeight="1"/>
    <row r="750" ht="33.0" customHeight="1"/>
    <row r="751" ht="33.0" customHeight="1"/>
    <row r="752" ht="33.0" customHeight="1"/>
    <row r="753" ht="33.0" customHeight="1"/>
    <row r="754" ht="33.0" customHeight="1"/>
    <row r="755" ht="33.0" customHeight="1"/>
    <row r="756" ht="33.0" customHeight="1"/>
    <row r="757" ht="33.0" customHeight="1"/>
    <row r="758" ht="33.0" customHeight="1"/>
    <row r="759" ht="33.0" customHeight="1"/>
    <row r="760" ht="33.0" customHeight="1"/>
    <row r="761" ht="33.0" customHeight="1"/>
    <row r="762" ht="33.0" customHeight="1"/>
    <row r="763" ht="33.0" customHeight="1"/>
    <row r="764" ht="33.0" customHeight="1"/>
    <row r="765" ht="33.0" customHeight="1"/>
    <row r="766" ht="33.0" customHeight="1"/>
    <row r="767" ht="33.0" customHeight="1"/>
    <row r="768" ht="33.0" customHeight="1"/>
    <row r="769" ht="33.0" customHeight="1"/>
    <row r="770" ht="33.0" customHeight="1"/>
    <row r="771" ht="33.0" customHeight="1"/>
    <row r="772" ht="33.0" customHeight="1"/>
    <row r="773" ht="33.0" customHeight="1"/>
    <row r="774" ht="33.0" customHeight="1"/>
    <row r="775" ht="33.0" customHeight="1"/>
    <row r="776" ht="33.0" customHeight="1"/>
    <row r="777" ht="33.0" customHeight="1"/>
    <row r="778" ht="33.0" customHeight="1"/>
    <row r="779" ht="33.0" customHeight="1"/>
    <row r="780" ht="33.0" customHeight="1"/>
    <row r="781" ht="33.0" customHeight="1"/>
    <row r="782" ht="33.0" customHeight="1"/>
    <row r="783" ht="33.0" customHeight="1"/>
    <row r="784" ht="33.0" customHeight="1"/>
    <row r="785" ht="33.0" customHeight="1"/>
    <row r="786" ht="33.0" customHeight="1"/>
    <row r="787" ht="33.0" customHeight="1"/>
    <row r="788" ht="33.0" customHeight="1"/>
    <row r="789" ht="33.0" customHeight="1"/>
    <row r="790" ht="33.0" customHeight="1"/>
    <row r="791" ht="33.0" customHeight="1"/>
    <row r="792" ht="33.0" customHeight="1"/>
    <row r="793" ht="33.0" customHeight="1"/>
    <row r="794" ht="33.0" customHeight="1"/>
    <row r="795" ht="33.0" customHeight="1"/>
    <row r="796" ht="33.0" customHeight="1"/>
    <row r="797" ht="33.0" customHeight="1"/>
    <row r="798" ht="33.0" customHeight="1"/>
    <row r="799" ht="33.0" customHeight="1"/>
    <row r="800" ht="33.0" customHeight="1"/>
    <row r="801" ht="33.0" customHeight="1"/>
    <row r="802" ht="33.0" customHeight="1"/>
    <row r="803" ht="33.0" customHeight="1"/>
    <row r="804" ht="33.0" customHeight="1"/>
    <row r="805" ht="33.0" customHeight="1"/>
    <row r="806" ht="33.0" customHeight="1"/>
    <row r="807" ht="33.0" customHeight="1"/>
    <row r="808" ht="33.0" customHeight="1"/>
    <row r="809" ht="33.0" customHeight="1"/>
    <row r="810" ht="33.0" customHeight="1"/>
    <row r="811" ht="33.0" customHeight="1"/>
    <row r="812" ht="33.0" customHeight="1"/>
    <row r="813" ht="33.0" customHeight="1"/>
    <row r="814" ht="33.0" customHeight="1"/>
    <row r="815" ht="33.0" customHeight="1"/>
    <row r="816" ht="33.0" customHeight="1"/>
    <row r="817" ht="33.0" customHeight="1"/>
    <row r="818" ht="33.0" customHeight="1"/>
    <row r="819" ht="33.0" customHeight="1"/>
    <row r="820" ht="33.0" customHeight="1"/>
    <row r="821" ht="33.0" customHeight="1"/>
    <row r="822" ht="33.0" customHeight="1"/>
    <row r="823" ht="33.0" customHeight="1"/>
    <row r="824" ht="33.0" customHeight="1"/>
    <row r="825" ht="33.0" customHeight="1"/>
    <row r="826" ht="33.0" customHeight="1"/>
    <row r="827" ht="33.0" customHeight="1"/>
    <row r="828" ht="33.0" customHeight="1"/>
    <row r="829" ht="33.0" customHeight="1"/>
    <row r="830" ht="33.0" customHeight="1"/>
    <row r="831" ht="33.0" customHeight="1"/>
    <row r="832" ht="33.0" customHeight="1"/>
    <row r="833" ht="33.0" customHeight="1"/>
    <row r="834" ht="33.0" customHeight="1"/>
    <row r="835" ht="33.0" customHeight="1"/>
    <row r="836" ht="33.0" customHeight="1"/>
    <row r="837" ht="33.0" customHeight="1"/>
    <row r="838" ht="33.0" customHeight="1"/>
    <row r="839" ht="33.0" customHeight="1"/>
    <row r="840" ht="33.0" customHeight="1"/>
    <row r="841" ht="33.0" customHeight="1"/>
    <row r="842" ht="33.0" customHeight="1"/>
    <row r="843" ht="33.0" customHeight="1"/>
    <row r="844" ht="33.0" customHeight="1"/>
    <row r="845" ht="33.0" customHeight="1"/>
    <row r="846" ht="33.0" customHeight="1"/>
    <row r="847" ht="33.0" customHeight="1"/>
    <row r="848" ht="33.0" customHeight="1"/>
    <row r="849" ht="33.0" customHeight="1"/>
    <row r="850" ht="33.0" customHeight="1"/>
    <row r="851" ht="33.0" customHeight="1"/>
    <row r="852" ht="33.0" customHeight="1"/>
    <row r="853" ht="33.0" customHeight="1"/>
    <row r="854" ht="33.0" customHeight="1"/>
    <row r="855" ht="33.0" customHeight="1"/>
    <row r="856" ht="33.0" customHeight="1"/>
    <row r="857" ht="33.0" customHeight="1"/>
    <row r="858" ht="33.0" customHeight="1"/>
    <row r="859" ht="33.0" customHeight="1"/>
    <row r="860" ht="33.0" customHeight="1"/>
    <row r="861" ht="33.0" customHeight="1"/>
    <row r="862" ht="33.0" customHeight="1"/>
    <row r="863" ht="33.0" customHeight="1"/>
    <row r="864" ht="33.0" customHeight="1"/>
    <row r="865" ht="33.0" customHeight="1"/>
    <row r="866" ht="33.0" customHeight="1"/>
    <row r="867" ht="33.0" customHeight="1"/>
    <row r="868" ht="33.0" customHeight="1"/>
    <row r="869" ht="33.0" customHeight="1"/>
    <row r="870" ht="33.0" customHeight="1"/>
    <row r="871" ht="33.0" customHeight="1"/>
    <row r="872" ht="33.0" customHeight="1"/>
    <row r="873" ht="33.0" customHeight="1"/>
    <row r="874" ht="33.0" customHeight="1"/>
    <row r="875" ht="33.0" customHeight="1"/>
    <row r="876" ht="33.0" customHeight="1"/>
    <row r="877" ht="33.0" customHeight="1"/>
    <row r="878" ht="33.0" customHeight="1"/>
    <row r="879" ht="33.0" customHeight="1"/>
    <row r="880" ht="33.0" customHeight="1"/>
    <row r="881" ht="33.0" customHeight="1"/>
    <row r="882" ht="33.0" customHeight="1"/>
    <row r="883" ht="33.0" customHeight="1"/>
    <row r="884" ht="33.0" customHeight="1"/>
    <row r="885" ht="33.0" customHeight="1"/>
    <row r="886" ht="33.0" customHeight="1"/>
    <row r="887" ht="33.0" customHeight="1"/>
    <row r="888" ht="33.0" customHeight="1"/>
    <row r="889" ht="33.0" customHeight="1"/>
    <row r="890" ht="33.0" customHeight="1"/>
    <row r="891" ht="33.0" customHeight="1"/>
    <row r="892" ht="33.0" customHeight="1"/>
    <row r="893" ht="33.0" customHeight="1"/>
    <row r="894" ht="33.0" customHeight="1"/>
    <row r="895" ht="33.0" customHeight="1"/>
    <row r="896" ht="33.0" customHeight="1"/>
    <row r="897" ht="33.0" customHeight="1"/>
    <row r="898" ht="33.0" customHeight="1"/>
    <row r="899" ht="33.0" customHeight="1"/>
    <row r="900" ht="33.0" customHeight="1"/>
    <row r="901" ht="33.0" customHeight="1"/>
    <row r="902" ht="33.0" customHeight="1"/>
    <row r="903" ht="33.0" customHeight="1"/>
    <row r="904" ht="33.0" customHeight="1"/>
    <row r="905" ht="33.0" customHeight="1"/>
    <row r="906" ht="33.0" customHeight="1"/>
    <row r="907" ht="33.0" customHeight="1"/>
    <row r="908" ht="33.0" customHeight="1"/>
    <row r="909" ht="33.0" customHeight="1"/>
    <row r="910" ht="33.0" customHeight="1"/>
    <row r="911" ht="33.0" customHeight="1"/>
    <row r="912" ht="33.0" customHeight="1"/>
    <row r="913" ht="33.0" customHeight="1"/>
    <row r="914" ht="33.0" customHeight="1"/>
    <row r="915" ht="33.0" customHeight="1"/>
    <row r="916" ht="33.0" customHeight="1"/>
    <row r="917" ht="33.0" customHeight="1"/>
    <row r="918" ht="33.0" customHeight="1"/>
    <row r="919" ht="33.0" customHeight="1"/>
    <row r="920" ht="33.0" customHeight="1"/>
    <row r="921" ht="33.0" customHeight="1"/>
    <row r="922" ht="33.0" customHeight="1"/>
    <row r="923" ht="33.0" customHeight="1"/>
    <row r="924" ht="33.0" customHeight="1"/>
    <row r="925" ht="33.0" customHeight="1"/>
    <row r="926" ht="33.0" customHeight="1"/>
    <row r="927" ht="33.0" customHeight="1"/>
    <row r="928" ht="33.0" customHeight="1"/>
    <row r="929" ht="33.0" customHeight="1"/>
    <row r="930" ht="33.0" customHeight="1"/>
    <row r="931" ht="33.0" customHeight="1"/>
    <row r="932" ht="33.0" customHeight="1"/>
    <row r="933" ht="33.0" customHeight="1"/>
    <row r="934" ht="33.0" customHeight="1"/>
    <row r="935" ht="33.0" customHeight="1"/>
    <row r="936" ht="33.0" customHeight="1"/>
    <row r="937" ht="33.0" customHeight="1"/>
    <row r="938" ht="33.0" customHeight="1"/>
    <row r="939" ht="33.0" customHeight="1"/>
    <row r="940" ht="33.0" customHeight="1"/>
    <row r="941" ht="33.0" customHeight="1"/>
    <row r="942" ht="33.0" customHeight="1"/>
    <row r="943" ht="33.0" customHeight="1"/>
    <row r="944" ht="33.0" customHeight="1"/>
    <row r="945" ht="33.0" customHeight="1"/>
    <row r="946" ht="33.0" customHeight="1"/>
    <row r="947" ht="33.0" customHeight="1"/>
    <row r="948" ht="33.0" customHeight="1"/>
    <row r="949" ht="33.0" customHeight="1"/>
    <row r="950" ht="33.0" customHeight="1"/>
    <row r="951" ht="33.0" customHeight="1"/>
    <row r="952" ht="33.0" customHeight="1"/>
    <row r="953" ht="33.0" customHeight="1"/>
    <row r="954" ht="33.0" customHeight="1"/>
    <row r="955" ht="33.0" customHeight="1"/>
    <row r="956" ht="33.0" customHeight="1"/>
    <row r="957" ht="33.0" customHeight="1"/>
    <row r="958" ht="33.0" customHeight="1"/>
    <row r="959" ht="33.0" customHeight="1"/>
    <row r="960" ht="33.0" customHeight="1"/>
    <row r="961" ht="33.0" customHeight="1"/>
    <row r="962" ht="33.0" customHeight="1"/>
    <row r="963" ht="33.0" customHeight="1"/>
    <row r="964" ht="33.0" customHeight="1"/>
    <row r="965" ht="33.0" customHeight="1"/>
    <row r="966" ht="33.0" customHeight="1"/>
    <row r="967" ht="33.0" customHeight="1"/>
    <row r="968" ht="33.0" customHeight="1"/>
    <row r="969" ht="33.0" customHeight="1"/>
    <row r="970" ht="33.0" customHeight="1"/>
    <row r="971" ht="33.0" customHeight="1"/>
    <row r="972" ht="33.0" customHeight="1"/>
    <row r="973" ht="33.0" customHeight="1"/>
    <row r="974" ht="33.0" customHeight="1"/>
    <row r="975" ht="33.0" customHeight="1"/>
    <row r="976" ht="33.0" customHeight="1"/>
    <row r="977" ht="33.0" customHeight="1"/>
    <row r="978" ht="33.0" customHeight="1"/>
    <row r="979" ht="33.0" customHeight="1"/>
    <row r="980" ht="33.0" customHeight="1"/>
    <row r="981" ht="33.0" customHeight="1"/>
    <row r="982" ht="33.0" customHeight="1"/>
    <row r="983" ht="33.0" customHeight="1"/>
    <row r="984" ht="33.0" customHeight="1"/>
    <row r="985" ht="33.0" customHeight="1"/>
    <row r="986" ht="33.0" customHeight="1"/>
    <row r="987" ht="33.0" customHeight="1"/>
    <row r="988" ht="33.0" customHeight="1"/>
    <row r="989" ht="33.0" customHeight="1"/>
    <row r="990" ht="33.0" customHeight="1"/>
    <row r="991" ht="33.0" customHeight="1"/>
    <row r="992" ht="33.0" customHeight="1"/>
    <row r="993" ht="33.0" customHeight="1"/>
    <row r="994" ht="33.0" customHeight="1"/>
    <row r="995" ht="33.0" customHeight="1"/>
    <row r="996" ht="33.0" customHeight="1"/>
    <row r="997" ht="33.0" customHeight="1"/>
    <row r="998" ht="33.0" customHeight="1"/>
    <row r="999" ht="33.0" customHeight="1"/>
    <row r="1000" ht="33.0" customHeight="1"/>
  </sheetData>
  <mergeCells count="8">
    <mergeCell ref="A1:I1"/>
    <mergeCell ref="K1:M1"/>
    <mergeCell ref="A18:I18"/>
    <mergeCell ref="K21:M21"/>
    <mergeCell ref="K22:M23"/>
    <mergeCell ref="A31:I31"/>
    <mergeCell ref="G32:I32"/>
    <mergeCell ref="A41:E41"/>
  </mergeCells>
  <conditionalFormatting sqref="E3:E17 E19:E29 E33:E40 G3:G17 G19:G29 I3:I17 I19:I29">
    <cfRule type="cellIs" dxfId="0" priority="1" operator="equal">
      <formula>"Khai Anh"</formula>
    </cfRule>
  </conditionalFormatting>
  <conditionalFormatting sqref="E3:E17 E19:E29 E33:E40 G3:G17 G19:G29 I3:I17 I19:I29">
    <cfRule type="cellIs" dxfId="1" priority="2" operator="equal">
      <formula>"Kim Bàng"</formula>
    </cfRule>
  </conditionalFormatting>
  <conditionalFormatting sqref="E3:E17 E19:E29 E33:E40 G3:G17 G19:G29 I3:I17 I19:I29">
    <cfRule type="cellIs" dxfId="2" priority="3" operator="equal">
      <formula>"Vưu Đức Phát"</formula>
    </cfRule>
  </conditionalFormatting>
  <conditionalFormatting sqref="E3:E17 E19:E29 E33:E40 G3:G17 G19:G29 I3:I17 I19:I29">
    <cfRule type="cellIs" dxfId="3" priority="4" operator="equal">
      <formula>"Phương Trang"</formula>
    </cfRule>
  </conditionalFormatting>
  <conditionalFormatting sqref="E3:E17 E19:E29 E33:E40 G3:G17 G19:G29 I3:I17 I19:I29">
    <cfRule type="cellIs" dxfId="4" priority="5" operator="equal">
      <formula>"Lúa Vàng"</formula>
    </cfRule>
  </conditionalFormatting>
  <conditionalFormatting sqref="E3:E17 E19:E29 E33:E40 G3:G17 G19:G29 I3:I17 I19:I29">
    <cfRule type="cellIs" dxfId="5" priority="6" operator="equal">
      <formula>"Hồng Nga"</formula>
    </cfRule>
  </conditionalFormatting>
  <conditionalFormatting sqref="E3:E17 E19:E29 E33:E40 G3:G17 G19:G29 I3:I17 I19:I29">
    <cfRule type="cellIs" dxfId="6" priority="7" operator="equal">
      <formula>"Thuận An"</formula>
    </cfRule>
  </conditionalFormatting>
  <conditionalFormatting sqref="E3:E17 E19:E29 E33:E40 G3:G17 G19:G29 I3:I17 I19:I29">
    <cfRule type="cellIs" dxfId="7" priority="8" operator="equal">
      <formula>"SIM"</formula>
    </cfRule>
  </conditionalFormatting>
  <conditionalFormatting sqref="E3:E17 E19:E29 E33:E40 G3:G17 G19:G29 I3:I17 I19:I29">
    <cfRule type="cellIs" dxfId="8" priority="9" operator="equal">
      <formula>"THẢO AN"</formula>
    </cfRule>
  </conditionalFormatting>
  <conditionalFormatting sqref="E3:E17 E19:E29 E33:E40 G3:G17 G19:G29 I3:I17 I19:I29">
    <cfRule type="cellIs" dxfId="9" priority="10" operator="equal">
      <formula>"Emivest"</formula>
    </cfRule>
  </conditionalFormatting>
  <conditionalFormatting sqref="E3:E17 E19:E29 E33:E40 G3:G17 G19:G29 I3:I17 I19:I29">
    <cfRule type="cellIs" dxfId="10" priority="11" operator="equal">
      <formula>"LTP"</formula>
    </cfRule>
  </conditionalFormatting>
  <conditionalFormatting sqref="E3:E17 E19:E29 E33:E40 G3:G17 G19:G29 I3:I17 I19:I29">
    <cfRule type="cellIs" dxfId="11" priority="12" operator="equal">
      <formula>"RICO"</formula>
    </cfRule>
  </conditionalFormatting>
  <conditionalFormatting sqref="E3:E17 E19:E29 E33:E40 G3:G17 G19:G29 I3:I17 I19:I29">
    <cfRule type="cellIs" dxfId="12" priority="13" operator="equal">
      <formula>"Nhất Thành"</formula>
    </cfRule>
  </conditionalFormatting>
  <conditionalFormatting sqref="E3:E17 E19:E29 E33:E40 G3:G17 G19:G29 I3:I17 I19:I29">
    <cfRule type="cellIs" dxfId="13" priority="14" operator="equal">
      <formula>"Hoàng Mạnh Thắng"</formula>
    </cfRule>
  </conditionalFormatting>
  <conditionalFormatting sqref="E3:E17 E19:E29 E33:E40 G3:G17 G19:G29 I3:I17 I19:I29">
    <cfRule type="cellIs" dxfId="14" priority="15" operator="equal">
      <formula>"TRANSIN"</formula>
    </cfRule>
  </conditionalFormatting>
  <conditionalFormatting sqref="E3:E17 E19:E29 E33:E40 G3:G17 G19:G29 I3:I17 I19:I29">
    <cfRule type="cellIs" dxfId="15" priority="16" operator="equal">
      <formula>"HDVL"</formula>
    </cfRule>
  </conditionalFormatting>
  <conditionalFormatting sqref="E3:E17 E19:E29 E33:E40 G3:G17 G19:G29 I3:I17 I19:I29">
    <cfRule type="cellIs" dxfId="16" priority="17" operator="equal">
      <formula>"TRỐNG LỊCH"</formula>
    </cfRule>
  </conditionalFormatting>
  <conditionalFormatting sqref="E3:E17 E19:E29 E33:E40 G3:G17 G19:G29 I3:I17 I19:I29">
    <cfRule type="cellIs" dxfId="0" priority="18" operator="equal">
      <formula>"CHUYỂN ĐIỂM"</formula>
    </cfRule>
  </conditionalFormatting>
  <conditionalFormatting sqref="E3:E17 E19:E29 E33:E40 G3:G17 G19:G29 I3:I17 I19:I29">
    <cfRule type="cellIs" dxfId="17" priority="19" operator="equal">
      <formula>"RỚT NHÀ MÁY"</formula>
    </cfRule>
  </conditionalFormatting>
  <conditionalFormatting sqref="E3:E17 E19:E29 E33:E40 G3:G17 G19:G29 I3:I17 I19:I29">
    <cfRule type="cellIs" dxfId="18" priority="20" operator="equal">
      <formula>"TÀI XẾ NGHỈ"</formula>
    </cfRule>
  </conditionalFormatting>
  <dataValidations>
    <dataValidation type="list" allowBlank="1" sqref="E3:E17 G3:G17 I3:I17 E19:E29 G19:G29 I19:I29 E33:E40">
      <formula1>'DANH MỤC'!$F$2:$F$22</formula1>
    </dataValidation>
    <dataValidation type="list" allowBlank="1" sqref="B33:B40">
      <formula1>'DANH MỤC'!$J$2:$J$16</formula1>
    </dataValidation>
    <dataValidation type="list" allowBlank="1" sqref="D3:D17 F3:F17 H3:H17 D19:D29 F19:F29 H19:H29 D33:D40">
      <formula1>'DANH MỤC'!$H$2:$H$9</formula1>
    </dataValidation>
  </dataValidations>
  <printOptions/>
  <pageMargins bottom="0.2" footer="0.0" header="0.0" left="0.2" right="0.2" top="0.2"/>
  <pageSetup orientation="landscape"/>
  <drawing r:id="rId1"/>
</worksheet>
</file>

<file path=xl/worksheets/sheet3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showGridLines="0" workbookViewId="0">
      <pane ySplit="2.0" topLeftCell="A3" activePane="bottomLeft" state="frozen"/>
      <selection activeCell="B4" sqref="B4" pane="bottomLeft"/>
    </sheetView>
  </sheetViews>
  <sheetFormatPr customHeight="1" defaultColWidth="14.43" defaultRowHeight="15.0"/>
  <cols>
    <col customWidth="1" min="1" max="1" width="4.43"/>
    <col customWidth="1" min="2" max="2" width="12.0"/>
    <col customWidth="1" min="3" max="3" width="36.71"/>
    <col customWidth="1" min="4" max="4" width="9.0"/>
    <col customWidth="1" min="5" max="5" width="13.0"/>
    <col customWidth="1" min="6" max="6" width="9.0"/>
    <col customWidth="1" min="7" max="7" width="13.0"/>
    <col customWidth="1" min="8" max="9" width="0.43"/>
    <col customWidth="1" min="10" max="10" width="2.0"/>
    <col customWidth="1" min="11" max="11" width="18.0"/>
    <col customWidth="1" min="12" max="12" width="7.0"/>
    <col customWidth="1" min="13" max="13" width="6.0"/>
    <col customWidth="1" hidden="1" min="14" max="14" width="13.0"/>
    <col customWidth="1" min="15" max="15" width="13.0"/>
    <col customWidth="1" min="16" max="16" width="6.0"/>
    <col customWidth="1" min="17" max="26" width="8.71"/>
  </cols>
  <sheetData>
    <row r="1" ht="30.0" customHeight="1">
      <c r="A1" s="1" t="s">
        <v>335</v>
      </c>
      <c r="B1" s="2"/>
      <c r="C1" s="2"/>
      <c r="D1" s="2"/>
      <c r="E1" s="2"/>
      <c r="F1" s="2"/>
      <c r="G1" s="2"/>
      <c r="H1" s="2"/>
      <c r="I1" s="3"/>
      <c r="K1" s="5" t="s">
        <v>3</v>
      </c>
      <c r="L1" s="2"/>
      <c r="M1" s="3"/>
      <c r="O1" s="106" t="s">
        <v>4</v>
      </c>
      <c r="P1" s="6" t="s">
        <v>5</v>
      </c>
      <c r="Q1" s="7"/>
    </row>
    <row r="2" ht="30.0" customHeight="1">
      <c r="A2" s="8" t="s">
        <v>6</v>
      </c>
      <c r="B2" s="8" t="s">
        <v>7</v>
      </c>
      <c r="C2" s="107" t="s">
        <v>8</v>
      </c>
      <c r="D2" s="8" t="s">
        <v>9</v>
      </c>
      <c r="E2" s="8" t="s">
        <v>10</v>
      </c>
      <c r="F2" s="8" t="s">
        <v>11</v>
      </c>
      <c r="G2" s="8" t="s">
        <v>12</v>
      </c>
      <c r="H2" s="8" t="s">
        <v>13</v>
      </c>
      <c r="I2" s="8" t="s">
        <v>14</v>
      </c>
      <c r="K2" s="9" t="s">
        <v>15</v>
      </c>
      <c r="L2" s="9" t="s">
        <v>16</v>
      </c>
      <c r="M2" s="9" t="s">
        <v>17</v>
      </c>
      <c r="O2" s="108" t="s">
        <v>18</v>
      </c>
      <c r="P2" s="10">
        <f>SUM(L3:L18)</f>
        <v>0</v>
      </c>
      <c r="Q2" s="11"/>
    </row>
    <row r="3" ht="30.0" customHeight="1">
      <c r="A3" s="12">
        <v>1.0</v>
      </c>
      <c r="B3" s="13" t="s">
        <v>19</v>
      </c>
      <c r="C3" s="109"/>
      <c r="D3" s="110"/>
      <c r="E3" s="13"/>
      <c r="F3" s="110"/>
      <c r="G3" s="13"/>
      <c r="H3" s="110"/>
      <c r="I3" s="13"/>
      <c r="K3" s="80" t="s">
        <v>25</v>
      </c>
      <c r="L3" s="13">
        <f t="shared" ref="L3:L19" si="1">COUNTIF($E$3:$E$17,K3)+COUNTIF($G$3:$G$17,K3)+COUNTIF($I$3:$I$17,K3)+COUNTIF($E$19:$E$29,K3)+COUNTIF($G$19:$G$29,K3)+COUNTIF($I$19:$I$29,K3)</f>
        <v>0</v>
      </c>
      <c r="M3" s="17" t="str">
        <f t="shared" ref="M3:M19" si="2">IF($K$22=0,"",L3/$K$22)</f>
        <v/>
      </c>
      <c r="N3" s="111">
        <f t="array" ref="N3">IF(SUMPRODUCT(COUNTIF(E3,'DANH MỤC'!$B$2:$B$17))+SUMPRODUCT(COUNTIF(G3,'DANH MỤC'!$B$2:$B$17))+SUMPRODUCT(COUNTIF(I3,'DANH MỤC'!$B$2:$B$17))&gt;=1,1,0)</f>
        <v>0</v>
      </c>
      <c r="O3" s="108" t="s">
        <v>26</v>
      </c>
      <c r="P3" s="10">
        <f>COUNTIF($E$3:$E$17,"TRỐNG LỊCH")+COUNTIF($G$3:$G$17,"TRỐNG LỊCH")+COUNTIF($I$3:$I$17,"TRỐNG LỊCH")+COUNTIF($E$19:$E$29,"TRỐNG LỊCH")+COUNTIF($G$19:$G$29,"TRỐNG LỊCH")+COUNTIF($I$19:$I$29,"TRỐNG LỊCH")</f>
        <v>0</v>
      </c>
      <c r="Q3" s="11"/>
    </row>
    <row r="4" ht="30.0" customHeight="1">
      <c r="A4" s="19">
        <v>2.0</v>
      </c>
      <c r="B4" s="20" t="s">
        <v>27</v>
      </c>
      <c r="C4" s="112"/>
      <c r="D4" s="110"/>
      <c r="E4" s="20"/>
      <c r="F4" s="110"/>
      <c r="G4" s="20"/>
      <c r="H4" s="110"/>
      <c r="I4" s="20"/>
      <c r="K4" s="81" t="s">
        <v>31</v>
      </c>
      <c r="L4" s="20">
        <f t="shared" si="1"/>
        <v>0</v>
      </c>
      <c r="M4" s="23" t="str">
        <f t="shared" si="2"/>
        <v/>
      </c>
      <c r="N4" s="111">
        <f t="array" ref="N4">IF(SUMPRODUCT(COUNTIF(E4,'DANH MỤC'!$B$2:$B$17))+SUMPRODUCT(COUNTIF(G4,'DANH MỤC'!$B$2:$B$17))+SUMPRODUCT(COUNTIF(I4,'DANH MỤC'!$B$2:$B$17))&gt;=1,1,0)</f>
        <v>0</v>
      </c>
      <c r="O4" s="108" t="s">
        <v>34</v>
      </c>
      <c r="P4" s="10">
        <f>COUNTIF($E$3:$E$17,"CHUYỂN ĐIỂM")+COUNTIF($G$3:$G$17,"CHUYỂN ĐIỂM")+COUNTIF($I$3:$I$17,"CHUYỂN ĐIỂM")+COUNTIF($E$19:$E$29,"CHUYỂN ĐIỂM")+COUNTIF($G$19:$G$29,"CHUYỂN ĐIỂM")+COUNTIF($I$19:$I$29,"CHUYỂN ĐIỂM")</f>
        <v>0</v>
      </c>
      <c r="Q4" s="11"/>
    </row>
    <row r="5" ht="30.0" customHeight="1">
      <c r="A5" s="12">
        <v>3.0</v>
      </c>
      <c r="B5" s="13" t="s">
        <v>35</v>
      </c>
      <c r="C5" s="109"/>
      <c r="D5" s="110"/>
      <c r="E5" s="13"/>
      <c r="F5" s="110"/>
      <c r="G5" s="13"/>
      <c r="H5" s="110"/>
      <c r="I5" s="13"/>
      <c r="K5" s="80" t="s">
        <v>39</v>
      </c>
      <c r="L5" s="13">
        <f t="shared" si="1"/>
        <v>0</v>
      </c>
      <c r="M5" s="17" t="str">
        <f t="shared" si="2"/>
        <v/>
      </c>
      <c r="N5" s="111">
        <f t="array" ref="N5">IF(SUMPRODUCT(COUNTIF(E5,'DANH MỤC'!$B$2:$B$17))+SUMPRODUCT(COUNTIF(G5,'DANH MỤC'!$B$2:$B$17))+SUMPRODUCT(COUNTIF(I5,'DANH MỤC'!$B$2:$B$17))&gt;=1,1,0)</f>
        <v>0</v>
      </c>
      <c r="O5" s="108" t="s">
        <v>40</v>
      </c>
      <c r="P5" s="10">
        <f>COUNTIF($E$3:$E$17,"RỚT NHÀ MÁY")+COUNTIF($G$3:$G$17,"RỚT NHÀ MÁY")+COUNTIF($I$3:$I$17,"RỚT NHÀ MÁY")+COUNTIF($E$19:$E$29,"RỚT NHÀ MÁY")+COUNTIF($G$19:$G$29,"RỚT NHÀ MÁY")+COUNTIF($I$19:$I$29,"RỚT NHÀ MÁY")</f>
        <v>0</v>
      </c>
      <c r="Q5" s="11"/>
    </row>
    <row r="6" ht="30.0" customHeight="1">
      <c r="A6" s="19">
        <v>4.0</v>
      </c>
      <c r="B6" s="20" t="s">
        <v>41</v>
      </c>
      <c r="C6" s="112"/>
      <c r="D6" s="110"/>
      <c r="E6" s="20"/>
      <c r="F6" s="110"/>
      <c r="G6" s="20"/>
      <c r="H6" s="110"/>
      <c r="I6" s="20"/>
      <c r="K6" s="81" t="s">
        <v>42</v>
      </c>
      <c r="L6" s="20">
        <f t="shared" si="1"/>
        <v>0</v>
      </c>
      <c r="M6" s="23" t="str">
        <f t="shared" si="2"/>
        <v/>
      </c>
      <c r="N6" s="111">
        <f t="array" ref="N6">IF(SUMPRODUCT(COUNTIF(E6,'DANH MỤC'!$B$2:$B$17))+SUMPRODUCT(COUNTIF(G6,'DANH MỤC'!$B$2:$B$17))+SUMPRODUCT(COUNTIF(I6,'DANH MỤC'!$B$2:$B$17))&gt;=1,1,0)</f>
        <v>0</v>
      </c>
      <c r="O6" s="108" t="s">
        <v>43</v>
      </c>
      <c r="P6" s="10">
        <f>COUNTIF($E$3:$E$17,"TÀI XẾ NGHỈ")+COUNTIF($G$3:$G$17,"TÀI XẾ NGHỈ")+COUNTIF($I$3:$I$17,"TÀI XẾ NGHỈ")+COUNTIF($E$19:$E$29,"TÀI XẾ NGHỈ")+COUNTIF($G$19:$G$29,"TÀI XẾ NGHỈ")+COUNTIF($I$19:$I$29,"TÀI XẾ NGHỈ")</f>
        <v>1</v>
      </c>
      <c r="Q6" s="11"/>
    </row>
    <row r="7" ht="30.0" customHeight="1">
      <c r="A7" s="12">
        <v>5.0</v>
      </c>
      <c r="B7" s="13" t="s">
        <v>44</v>
      </c>
      <c r="C7" s="109"/>
      <c r="D7" s="110"/>
      <c r="E7" s="13"/>
      <c r="F7" s="110"/>
      <c r="G7" s="13"/>
      <c r="H7" s="110"/>
      <c r="I7" s="13"/>
      <c r="K7" s="80" t="s">
        <v>23</v>
      </c>
      <c r="L7" s="13">
        <f t="shared" si="1"/>
        <v>0</v>
      </c>
      <c r="M7" s="17" t="str">
        <f t="shared" si="2"/>
        <v/>
      </c>
      <c r="N7" s="111">
        <f t="array" ref="N7">IF(SUMPRODUCT(COUNTIF(E7,'DANH MỤC'!$B$2:$B$17))+SUMPRODUCT(COUNTIF(G7,'DANH MỤC'!$B$2:$B$17))+SUMPRODUCT(COUNTIF(I7,'DANH MỤC'!$B$2:$B$17))&gt;=1,1,0)</f>
        <v>0</v>
      </c>
    </row>
    <row r="8" ht="30.0" customHeight="1">
      <c r="A8" s="19">
        <v>6.0</v>
      </c>
      <c r="B8" s="20" t="s">
        <v>48</v>
      </c>
      <c r="C8" s="112"/>
      <c r="D8" s="110"/>
      <c r="E8" s="20"/>
      <c r="F8" s="110"/>
      <c r="G8" s="20"/>
      <c r="H8" s="110"/>
      <c r="I8" s="20"/>
      <c r="K8" s="81" t="s">
        <v>51</v>
      </c>
      <c r="L8" s="20">
        <f t="shared" si="1"/>
        <v>0</v>
      </c>
      <c r="M8" s="23" t="str">
        <f t="shared" si="2"/>
        <v/>
      </c>
      <c r="N8" s="111">
        <f t="array" ref="N8">IF(SUMPRODUCT(COUNTIF(E8,'DANH MỤC'!$B$2:$B$17))+SUMPRODUCT(COUNTIF(G8,'DANH MỤC'!$B$2:$B$17))+SUMPRODUCT(COUNTIF(I8,'DANH MỤC'!$B$2:$B$17))&gt;=1,1,0)</f>
        <v>0</v>
      </c>
    </row>
    <row r="9" ht="30.0" customHeight="1">
      <c r="A9" s="12">
        <v>7.0</v>
      </c>
      <c r="B9" s="13" t="s">
        <v>68</v>
      </c>
      <c r="C9" s="109"/>
      <c r="D9" s="110"/>
      <c r="E9" s="13"/>
      <c r="F9" s="110"/>
      <c r="G9" s="13"/>
      <c r="H9" s="110"/>
      <c r="I9" s="13"/>
      <c r="K9" s="80" t="s">
        <v>47</v>
      </c>
      <c r="L9" s="13">
        <f t="shared" si="1"/>
        <v>0</v>
      </c>
      <c r="M9" s="17" t="str">
        <f t="shared" si="2"/>
        <v/>
      </c>
      <c r="N9" s="111">
        <f t="array" ref="N9">IF(SUMPRODUCT(COUNTIF(E9,'DANH MỤC'!$B$2:$B$17))+SUMPRODUCT(COUNTIF(G9,'DANH MỤC'!$B$2:$B$17))+SUMPRODUCT(COUNTIF(I9,'DANH MỤC'!$B$2:$B$17))&gt;=1,1,0)</f>
        <v>0</v>
      </c>
    </row>
    <row r="10" ht="30.0" customHeight="1">
      <c r="A10" s="19">
        <v>8.0</v>
      </c>
      <c r="B10" s="20" t="s">
        <v>70</v>
      </c>
      <c r="C10" s="112"/>
      <c r="D10" s="110"/>
      <c r="E10" s="20"/>
      <c r="F10" s="110"/>
      <c r="G10" s="20"/>
      <c r="H10" s="110"/>
      <c r="I10" s="20"/>
      <c r="K10" s="81" t="s">
        <v>58</v>
      </c>
      <c r="L10" s="20">
        <f t="shared" si="1"/>
        <v>0</v>
      </c>
      <c r="M10" s="23" t="str">
        <f t="shared" si="2"/>
        <v/>
      </c>
      <c r="N10" s="111">
        <f t="array" ref="N10">IF(SUMPRODUCT(COUNTIF(E10,'DANH MỤC'!$B$2:$B$17))+SUMPRODUCT(COUNTIF(G10,'DANH MỤC'!$B$2:$B$17))+SUMPRODUCT(COUNTIF(I10,'DANH MỤC'!$B$2:$B$17))&gt;=1,1,0)</f>
        <v>0</v>
      </c>
    </row>
    <row r="11" ht="30.0" customHeight="1">
      <c r="A11" s="12">
        <v>9.0</v>
      </c>
      <c r="B11" s="13" t="s">
        <v>71</v>
      </c>
      <c r="C11" s="109"/>
      <c r="D11" s="110"/>
      <c r="E11" s="13"/>
      <c r="F11" s="110"/>
      <c r="G11" s="13"/>
      <c r="H11" s="110"/>
      <c r="I11" s="13"/>
      <c r="K11" s="80" t="s">
        <v>59</v>
      </c>
      <c r="L11" s="13">
        <f t="shared" si="1"/>
        <v>0</v>
      </c>
      <c r="M11" s="17" t="str">
        <f t="shared" si="2"/>
        <v/>
      </c>
      <c r="N11" s="111">
        <f t="array" ref="N11">IF(SUMPRODUCT(COUNTIF(E11,'DANH MỤC'!$B$2:$B$17))+SUMPRODUCT(COUNTIF(G11,'DANH MỤC'!$B$2:$B$17))+SUMPRODUCT(COUNTIF(I11,'DANH MỤC'!$B$2:$B$17))&gt;=1,1,0)</f>
        <v>0</v>
      </c>
    </row>
    <row r="12" ht="30.0" customHeight="1">
      <c r="A12" s="19">
        <v>10.0</v>
      </c>
      <c r="B12" s="20" t="s">
        <v>74</v>
      </c>
      <c r="C12" s="112"/>
      <c r="D12" s="110"/>
      <c r="E12" s="20"/>
      <c r="F12" s="110"/>
      <c r="G12" s="20"/>
      <c r="H12" s="110"/>
      <c r="I12" s="20"/>
      <c r="K12" s="81" t="s">
        <v>60</v>
      </c>
      <c r="L12" s="20">
        <f t="shared" si="1"/>
        <v>0</v>
      </c>
      <c r="M12" s="23" t="str">
        <f t="shared" si="2"/>
        <v/>
      </c>
      <c r="N12" s="111">
        <f t="array" ref="N12">IF(SUMPRODUCT(COUNTIF(E12,'DANH MỤC'!$B$2:$B$17))+SUMPRODUCT(COUNTIF(G12,'DANH MỤC'!$B$2:$B$17))+SUMPRODUCT(COUNTIF(I12,'DANH MỤC'!$B$2:$B$17))&gt;=1,1,0)</f>
        <v>0</v>
      </c>
    </row>
    <row r="13" ht="30.0" customHeight="1">
      <c r="A13" s="12">
        <v>11.0</v>
      </c>
      <c r="B13" s="13" t="s">
        <v>76</v>
      </c>
      <c r="C13" s="109"/>
      <c r="D13" s="110"/>
      <c r="E13" s="13"/>
      <c r="F13" s="110"/>
      <c r="G13" s="13"/>
      <c r="H13" s="110"/>
      <c r="I13" s="13"/>
      <c r="K13" s="80" t="s">
        <v>61</v>
      </c>
      <c r="L13" s="13">
        <f t="shared" si="1"/>
        <v>0</v>
      </c>
      <c r="M13" s="17" t="str">
        <f t="shared" si="2"/>
        <v/>
      </c>
      <c r="N13" s="111">
        <f t="array" ref="N13">IF(SUMPRODUCT(COUNTIF(E13,'DANH MỤC'!$B$2:$B$17))+SUMPRODUCT(COUNTIF(G13,'DANH MỤC'!$B$2:$B$17))+SUMPRODUCT(COUNTIF(I13,'DANH MỤC'!$B$2:$B$17))&gt;=1,1,0)</f>
        <v>0</v>
      </c>
    </row>
    <row r="14" ht="30.0" customHeight="1">
      <c r="A14" s="19">
        <v>12.0</v>
      </c>
      <c r="B14" s="20" t="s">
        <v>78</v>
      </c>
      <c r="C14" s="112"/>
      <c r="D14" s="110"/>
      <c r="E14" s="20"/>
      <c r="F14" s="110"/>
      <c r="G14" s="20"/>
      <c r="H14" s="110"/>
      <c r="I14" s="20"/>
      <c r="K14" s="81" t="s">
        <v>62</v>
      </c>
      <c r="L14" s="20">
        <f t="shared" si="1"/>
        <v>0</v>
      </c>
      <c r="M14" s="23" t="str">
        <f t="shared" si="2"/>
        <v/>
      </c>
      <c r="N14" s="111">
        <f t="array" ref="N14">IF(SUMPRODUCT(COUNTIF(E14,'DANH MỤC'!$B$2:$B$17))+SUMPRODUCT(COUNTIF(G14,'DANH MỤC'!$B$2:$B$17))+SUMPRODUCT(COUNTIF(I14,'DANH MỤC'!$B$2:$B$17))&gt;=1,1,0)</f>
        <v>0</v>
      </c>
    </row>
    <row r="15" ht="30.0" customHeight="1">
      <c r="A15" s="12">
        <v>13.0</v>
      </c>
      <c r="B15" s="13" t="s">
        <v>80</v>
      </c>
      <c r="C15" s="109"/>
      <c r="D15" s="110"/>
      <c r="E15" s="13"/>
      <c r="F15" s="110"/>
      <c r="G15" s="13"/>
      <c r="H15" s="110"/>
      <c r="I15" s="13"/>
      <c r="K15" s="80" t="s">
        <v>63</v>
      </c>
      <c r="L15" s="13">
        <f t="shared" si="1"/>
        <v>0</v>
      </c>
      <c r="M15" s="17" t="str">
        <f t="shared" si="2"/>
        <v/>
      </c>
      <c r="N15" s="111">
        <f t="array" ref="N15">IF(SUMPRODUCT(COUNTIF(E15,'DANH MỤC'!$B$2:$B$17))+SUMPRODUCT(COUNTIF(G15,'DANH MỤC'!$B$2:$B$17))+SUMPRODUCT(COUNTIF(I15,'DANH MỤC'!$B$2:$B$17))&gt;=1,1,0)</f>
        <v>0</v>
      </c>
    </row>
    <row r="16" ht="30.0" customHeight="1">
      <c r="A16" s="19">
        <v>14.0</v>
      </c>
      <c r="B16" s="20" t="s">
        <v>83</v>
      </c>
      <c r="C16" s="112"/>
      <c r="D16" s="110"/>
      <c r="E16" s="20"/>
      <c r="F16" s="110"/>
      <c r="G16" s="20"/>
      <c r="H16" s="110"/>
      <c r="I16" s="20"/>
      <c r="K16" s="81" t="s">
        <v>30</v>
      </c>
      <c r="L16" s="20">
        <f t="shared" si="1"/>
        <v>0</v>
      </c>
      <c r="M16" s="23" t="str">
        <f t="shared" si="2"/>
        <v/>
      </c>
      <c r="N16" s="111">
        <f t="array" ref="N16">IF(SUMPRODUCT(COUNTIF(E16,'DANH MỤC'!$B$2:$B$17))+SUMPRODUCT(COUNTIF(G16,'DANH MỤC'!$B$2:$B$17))+SUMPRODUCT(COUNTIF(I16,'DANH MỤC'!$B$2:$B$17))&gt;=1,1,0)</f>
        <v>0</v>
      </c>
    </row>
    <row r="17" ht="30.0" customHeight="1">
      <c r="A17" s="12">
        <v>15.0</v>
      </c>
      <c r="B17" s="13" t="s">
        <v>85</v>
      </c>
      <c r="C17" s="109"/>
      <c r="D17" s="110"/>
      <c r="E17" s="13"/>
      <c r="F17" s="110"/>
      <c r="G17" s="13"/>
      <c r="H17" s="110"/>
      <c r="I17" s="13"/>
      <c r="K17" s="80" t="s">
        <v>64</v>
      </c>
      <c r="L17" s="13">
        <f t="shared" si="1"/>
        <v>0</v>
      </c>
      <c r="M17" s="17" t="str">
        <f t="shared" si="2"/>
        <v/>
      </c>
      <c r="N17" s="111">
        <f t="array" ref="N17">IF(SUMPRODUCT(COUNTIF(E17,'DANH MỤC'!$B$2:$B$17))+SUMPRODUCT(COUNTIF(G17,'DANH MỤC'!$B$2:$B$17))+SUMPRODUCT(COUNTIF(I17,'DANH MỤC'!$B$2:$B$17))&gt;=1,1,0)</f>
        <v>0</v>
      </c>
    </row>
    <row r="18" ht="30.0" customHeight="1">
      <c r="A18" s="47" t="s">
        <v>336</v>
      </c>
      <c r="B18" s="2"/>
      <c r="C18" s="2"/>
      <c r="D18" s="2"/>
      <c r="E18" s="2"/>
      <c r="F18" s="2"/>
      <c r="G18" s="2"/>
      <c r="H18" s="2"/>
      <c r="I18" s="3"/>
      <c r="K18" s="81" t="s">
        <v>24</v>
      </c>
      <c r="L18" s="20">
        <f t="shared" si="1"/>
        <v>0</v>
      </c>
      <c r="M18" s="23" t="str">
        <f t="shared" si="2"/>
        <v/>
      </c>
    </row>
    <row r="19" ht="30.0" customHeight="1">
      <c r="A19" s="12">
        <v>1.0</v>
      </c>
      <c r="B19" s="13" t="s">
        <v>87</v>
      </c>
      <c r="C19" s="109"/>
      <c r="D19" s="110"/>
      <c r="E19" s="13"/>
      <c r="F19" s="110"/>
      <c r="G19" s="13"/>
      <c r="H19" s="110"/>
      <c r="I19" s="13"/>
      <c r="K19" s="80" t="s">
        <v>89</v>
      </c>
      <c r="L19" s="13">
        <f t="shared" si="1"/>
        <v>0</v>
      </c>
      <c r="M19" s="17" t="str">
        <f t="shared" si="2"/>
        <v/>
      </c>
      <c r="N19" s="111">
        <f t="array" ref="N19">IF(SUMPRODUCT(COUNTIF(E19,'DANH MỤC'!$B$2:$B$17))+SUMPRODUCT(COUNTIF(G19,'DANH MỤC'!$B$2:$B$17))+SUMPRODUCT(COUNTIF(I19,'DANH MỤC'!$B$2:$B$17))&gt;=1,1,0)</f>
        <v>0</v>
      </c>
    </row>
    <row r="20" ht="30.0" customHeight="1">
      <c r="A20" s="19">
        <v>2.0</v>
      </c>
      <c r="B20" s="20" t="s">
        <v>94</v>
      </c>
      <c r="C20" s="112"/>
      <c r="D20" s="110"/>
      <c r="E20" s="20"/>
      <c r="F20" s="110"/>
      <c r="G20" s="20"/>
      <c r="H20" s="110"/>
      <c r="I20" s="20"/>
      <c r="N20" s="111">
        <f t="array" ref="N20">IF(SUMPRODUCT(COUNTIF(E20,'DANH MỤC'!$B$2:$B$17))+SUMPRODUCT(COUNTIF(G20,'DANH MỤC'!$B$2:$B$17))+SUMPRODUCT(COUNTIF(I20,'DANH MỤC'!$B$2:$B$17))&gt;=1,1,0)</f>
        <v>0</v>
      </c>
    </row>
    <row r="21" ht="30.0" customHeight="1">
      <c r="A21" s="12">
        <v>3.0</v>
      </c>
      <c r="B21" s="13" t="s">
        <v>95</v>
      </c>
      <c r="C21" s="109"/>
      <c r="D21" s="110"/>
      <c r="E21" s="13"/>
      <c r="F21" s="110"/>
      <c r="G21" s="13"/>
      <c r="H21" s="110"/>
      <c r="I21" s="13"/>
      <c r="K21" s="49" t="s">
        <v>96</v>
      </c>
      <c r="L21" s="2"/>
      <c r="M21" s="26"/>
      <c r="N21" s="111">
        <f t="array" ref="N21">IF(SUMPRODUCT(COUNTIF(E21,'DANH MỤC'!$B$2:$B$17))+SUMPRODUCT(COUNTIF(G21,'DANH MỤC'!$B$2:$B$17))+SUMPRODUCT(COUNTIF(I21,'DANH MỤC'!$B$2:$B$17))&gt;=1,1,0)</f>
        <v>0</v>
      </c>
    </row>
    <row r="22" ht="30.0" customHeight="1">
      <c r="A22" s="19">
        <v>4.0</v>
      </c>
      <c r="B22" s="20" t="s">
        <v>97</v>
      </c>
      <c r="C22" s="112"/>
      <c r="D22" s="110"/>
      <c r="E22" s="20"/>
      <c r="F22" s="110"/>
      <c r="G22" s="20"/>
      <c r="H22" s="110"/>
      <c r="I22" s="20"/>
      <c r="K22" s="50">
        <f>SUM(L3:L18)</f>
        <v>0</v>
      </c>
      <c r="L22" s="51"/>
      <c r="M22" s="52"/>
      <c r="N22" s="111">
        <f t="array" ref="N22">IF(SUMPRODUCT(COUNTIF(E22,'DANH MỤC'!$B$2:$B$17))+SUMPRODUCT(COUNTIF(G22,'DANH MỤC'!$B$2:$B$17))+SUMPRODUCT(COUNTIF(I22,'DANH MỤC'!$B$2:$B$17))&gt;=1,1,0)</f>
        <v>0</v>
      </c>
    </row>
    <row r="23" ht="30.0" customHeight="1">
      <c r="A23" s="12">
        <v>5.0</v>
      </c>
      <c r="B23" s="13" t="s">
        <v>98</v>
      </c>
      <c r="C23" s="109"/>
      <c r="D23" s="110"/>
      <c r="E23" s="13"/>
      <c r="F23" s="110"/>
      <c r="G23" s="13"/>
      <c r="H23" s="110"/>
      <c r="I23" s="13"/>
      <c r="K23" s="53"/>
      <c r="L23" s="54"/>
      <c r="M23" s="55"/>
      <c r="N23" s="111">
        <f t="array" ref="N23">IF(SUMPRODUCT(COUNTIF(E23,'DANH MỤC'!$B$2:$B$17))+SUMPRODUCT(COUNTIF(G23,'DANH MỤC'!$B$2:$B$17))+SUMPRODUCT(COUNTIF(I23,'DANH MỤC'!$B$2:$B$17))&gt;=1,1,0)</f>
        <v>0</v>
      </c>
    </row>
    <row r="24" ht="30.0" customHeight="1">
      <c r="A24" s="19">
        <v>6.0</v>
      </c>
      <c r="B24" s="20" t="s">
        <v>101</v>
      </c>
      <c r="C24" s="112"/>
      <c r="D24" s="110"/>
      <c r="E24" s="48" t="s">
        <v>43</v>
      </c>
      <c r="F24" s="110"/>
      <c r="G24" s="20"/>
      <c r="H24" s="110"/>
      <c r="I24" s="20"/>
      <c r="K24" s="9" t="s">
        <v>102</v>
      </c>
      <c r="L24" s="9" t="s">
        <v>103</v>
      </c>
      <c r="M24" s="56" t="s">
        <v>17</v>
      </c>
      <c r="N24" s="111">
        <f t="array" ref="N24">IF(SUMPRODUCT(COUNTIF(E24,'DANH MỤC'!$B$2:$B$17))+SUMPRODUCT(COUNTIF(G24,'DANH MỤC'!$B$2:$B$17))+SUMPRODUCT(COUNTIF(I24,'DANH MỤC'!$B$2:$B$17))&gt;=1,1,0)</f>
        <v>0</v>
      </c>
    </row>
    <row r="25" ht="30.0" customHeight="1">
      <c r="A25" s="12">
        <v>7.0</v>
      </c>
      <c r="B25" s="13" t="s">
        <v>105</v>
      </c>
      <c r="C25" s="109"/>
      <c r="D25" s="110"/>
      <c r="E25" s="13"/>
      <c r="F25" s="110"/>
      <c r="G25" s="13"/>
      <c r="H25" s="110"/>
      <c r="I25" s="13"/>
      <c r="K25" s="115" t="s">
        <v>26</v>
      </c>
      <c r="L25" s="13">
        <f t="shared" ref="L25:L28" si="3">COUNTIF($E$3:$E$17,K25)+COUNTIF($G$3:$G$17,K25)+COUNTIF($I$3:$I$17,K25)+COUNTIF($E$19:$E$29,K25)+COUNTIF($G$19:$G$29,K25)+COUNTIF($I$19:$I$29,K25)</f>
        <v>0</v>
      </c>
      <c r="M25" s="58">
        <f t="shared" ref="M25:M29" si="4">IF(SUM($L$25:$L$29)=0,0,L25/SUM($L$25:$L$29))</f>
        <v>0</v>
      </c>
      <c r="N25" s="111">
        <f t="array" ref="N25">IF(SUMPRODUCT(COUNTIF(E25,'DANH MỤC'!$B$2:$B$17))+SUMPRODUCT(COUNTIF(G25,'DANH MỤC'!$B$2:$B$17))+SUMPRODUCT(COUNTIF(I25,'DANH MỤC'!$B$2:$B$17))&gt;=1,1,0)</f>
        <v>0</v>
      </c>
    </row>
    <row r="26" ht="30.0" customHeight="1">
      <c r="A26" s="19">
        <v>8.0</v>
      </c>
      <c r="B26" s="20" t="s">
        <v>106</v>
      </c>
      <c r="C26" s="112"/>
      <c r="D26" s="110"/>
      <c r="E26" s="20"/>
      <c r="F26" s="110"/>
      <c r="G26" s="20"/>
      <c r="H26" s="110"/>
      <c r="I26" s="20"/>
      <c r="K26" s="116" t="s">
        <v>34</v>
      </c>
      <c r="L26" s="13">
        <f t="shared" si="3"/>
        <v>0</v>
      </c>
      <c r="M26" s="58">
        <f t="shared" si="4"/>
        <v>0</v>
      </c>
      <c r="N26" s="111">
        <f t="array" ref="N26">IF(SUMPRODUCT(COUNTIF(E26,'DANH MỤC'!$B$2:$B$17))+SUMPRODUCT(COUNTIF(G26,'DANH MỤC'!$B$2:$B$17))+SUMPRODUCT(COUNTIF(I26,'DANH MỤC'!$B$2:$B$17))&gt;=1,1,0)</f>
        <v>0</v>
      </c>
    </row>
    <row r="27" ht="30.0" customHeight="1">
      <c r="A27" s="12">
        <v>9.0</v>
      </c>
      <c r="B27" s="13" t="s">
        <v>107</v>
      </c>
      <c r="C27" s="109"/>
      <c r="D27" s="110"/>
      <c r="E27" s="13"/>
      <c r="F27" s="110"/>
      <c r="G27" s="13"/>
      <c r="H27" s="110"/>
      <c r="I27" s="13"/>
      <c r="K27" s="117" t="s">
        <v>40</v>
      </c>
      <c r="L27" s="13">
        <f t="shared" si="3"/>
        <v>0</v>
      </c>
      <c r="M27" s="58">
        <f t="shared" si="4"/>
        <v>0</v>
      </c>
      <c r="N27" s="111">
        <f t="array" ref="N27">IF(SUMPRODUCT(COUNTIF(E27,'DANH MỤC'!$B$2:$B$17))+SUMPRODUCT(COUNTIF(G27,'DANH MỤC'!$B$2:$B$17))+SUMPRODUCT(COUNTIF(I27,'DANH MỤC'!$B$2:$B$17))&gt;=1,1,0)</f>
        <v>0</v>
      </c>
    </row>
    <row r="28" ht="30.0" customHeight="1">
      <c r="A28" s="19">
        <v>10.0</v>
      </c>
      <c r="B28" s="20" t="s">
        <v>108</v>
      </c>
      <c r="C28" s="112"/>
      <c r="D28" s="110"/>
      <c r="E28" s="20"/>
      <c r="F28" s="110"/>
      <c r="G28" s="20"/>
      <c r="H28" s="110"/>
      <c r="I28" s="20"/>
      <c r="K28" s="118" t="s">
        <v>43</v>
      </c>
      <c r="L28" s="13">
        <f t="shared" si="3"/>
        <v>1</v>
      </c>
      <c r="M28" s="58">
        <f t="shared" si="4"/>
        <v>1</v>
      </c>
      <c r="N28" s="111">
        <f t="array" ref="N28">IF(SUMPRODUCT(COUNTIF(E28,'DANH MỤC'!$B$2:$B$17))+SUMPRODUCT(COUNTIF(G28,'DANH MỤC'!$B$2:$B$17))+SUMPRODUCT(COUNTIF(I28,'DANH MỤC'!$B$2:$B$17))&gt;=1,1,0)</f>
        <v>0</v>
      </c>
    </row>
    <row r="29" ht="30.0" customHeight="1">
      <c r="A29" s="12"/>
      <c r="B29" s="13"/>
      <c r="C29" s="109"/>
      <c r="D29" s="108"/>
      <c r="E29" s="13"/>
      <c r="F29" s="108"/>
      <c r="G29" s="13"/>
      <c r="H29" s="108"/>
      <c r="I29" s="13"/>
      <c r="K29" s="140" t="s">
        <v>18</v>
      </c>
      <c r="L29" s="63">
        <f>P2</f>
        <v>0</v>
      </c>
      <c r="M29" s="64">
        <f t="shared" si="4"/>
        <v>0</v>
      </c>
      <c r="N29" s="111">
        <f t="array" ref="N29">IF(SUMPRODUCT(COUNTIF(E29,'DANH MỤC'!$B$2:$B$17))+SUMPRODUCT(COUNTIF(G29,'DANH MỤC'!$B$2:$B$17))+SUMPRODUCT(COUNTIF(I29,'DANH MỤC'!$B$2:$B$17))&gt;=1,1,0)</f>
        <v>0</v>
      </c>
    </row>
    <row r="30" ht="30.0" customHeight="1">
      <c r="K30" s="141" t="s">
        <v>110</v>
      </c>
      <c r="L30" s="66">
        <f>MAX(0,COUNTA($B$3:$B$29)-SUM($L$25:$L$29))</f>
        <v>24</v>
      </c>
      <c r="M30" s="67"/>
    </row>
    <row r="31" ht="30.0" customHeight="1">
      <c r="A31" s="68" t="s">
        <v>111</v>
      </c>
      <c r="B31" s="2"/>
      <c r="C31" s="2"/>
      <c r="D31" s="2"/>
      <c r="E31" s="2"/>
      <c r="F31" s="2"/>
      <c r="G31" s="2"/>
      <c r="H31" s="2"/>
      <c r="I31" s="3"/>
    </row>
    <row r="32" ht="30.0" customHeight="1">
      <c r="A32" s="9" t="s">
        <v>6</v>
      </c>
      <c r="B32" s="9" t="s">
        <v>7</v>
      </c>
      <c r="C32" s="119" t="s">
        <v>8</v>
      </c>
      <c r="D32" s="9" t="s">
        <v>112</v>
      </c>
      <c r="E32" s="9" t="s">
        <v>15</v>
      </c>
      <c r="F32" s="9" t="s">
        <v>113</v>
      </c>
      <c r="G32" s="120" t="s">
        <v>114</v>
      </c>
      <c r="H32" s="2"/>
      <c r="I32" s="26"/>
    </row>
    <row r="33" ht="30.0" customHeight="1">
      <c r="A33" s="12">
        <v>1.0</v>
      </c>
      <c r="B33" s="13"/>
      <c r="C33" s="109"/>
      <c r="D33" s="108"/>
      <c r="E33" s="13"/>
      <c r="F33" s="13"/>
      <c r="G33" s="70"/>
      <c r="H33" s="70"/>
      <c r="I33" s="70"/>
    </row>
    <row r="34" ht="30.0" customHeight="1">
      <c r="A34" s="71">
        <v>2.0</v>
      </c>
      <c r="B34" s="72"/>
      <c r="C34" s="121"/>
      <c r="D34" s="122"/>
      <c r="E34" s="72"/>
      <c r="F34" s="72"/>
      <c r="G34" s="75"/>
      <c r="H34" s="75"/>
      <c r="I34" s="75"/>
    </row>
    <row r="35" ht="30.0" customHeight="1">
      <c r="A35" s="12">
        <v>3.0</v>
      </c>
      <c r="B35" s="13"/>
      <c r="C35" s="109"/>
      <c r="D35" s="108"/>
      <c r="E35" s="13"/>
      <c r="F35" s="13"/>
      <c r="G35" s="70"/>
      <c r="H35" s="70"/>
      <c r="I35" s="70"/>
    </row>
    <row r="36" ht="30.0" customHeight="1">
      <c r="A36" s="71">
        <v>4.0</v>
      </c>
      <c r="B36" s="72"/>
      <c r="C36" s="121"/>
      <c r="D36" s="122"/>
      <c r="E36" s="72"/>
      <c r="F36" s="72"/>
      <c r="G36" s="75"/>
      <c r="H36" s="75"/>
      <c r="I36" s="75"/>
    </row>
    <row r="37" ht="30.0" customHeight="1">
      <c r="A37" s="12">
        <v>5.0</v>
      </c>
      <c r="B37" s="13"/>
      <c r="C37" s="109"/>
      <c r="D37" s="108"/>
      <c r="E37" s="13"/>
      <c r="F37" s="13"/>
      <c r="G37" s="70"/>
      <c r="H37" s="70"/>
      <c r="I37" s="70"/>
    </row>
    <row r="38" ht="30.0" customHeight="1">
      <c r="A38" s="71">
        <v>6.0</v>
      </c>
      <c r="B38" s="72"/>
      <c r="C38" s="121"/>
      <c r="D38" s="122"/>
      <c r="E38" s="72"/>
      <c r="F38" s="72"/>
      <c r="G38" s="75"/>
      <c r="H38" s="75"/>
      <c r="I38" s="75"/>
    </row>
    <row r="39" ht="30.0" customHeight="1">
      <c r="A39" s="12">
        <v>7.0</v>
      </c>
      <c r="B39" s="13"/>
      <c r="C39" s="109"/>
      <c r="D39" s="108"/>
      <c r="E39" s="13"/>
      <c r="F39" s="13"/>
      <c r="G39" s="70"/>
      <c r="H39" s="70"/>
      <c r="I39" s="70"/>
    </row>
    <row r="40" ht="30.0" customHeight="1">
      <c r="A40" s="71">
        <v>8.0</v>
      </c>
      <c r="B40" s="72"/>
      <c r="C40" s="121"/>
      <c r="D40" s="122"/>
      <c r="E40" s="72"/>
      <c r="F40" s="72"/>
      <c r="G40" s="75"/>
      <c r="H40" s="75"/>
      <c r="I40" s="75"/>
    </row>
    <row r="41" ht="30.0" customHeight="1">
      <c r="A41" s="76" t="s">
        <v>116</v>
      </c>
      <c r="B41" s="2"/>
      <c r="C41" s="2"/>
      <c r="D41" s="2"/>
      <c r="E41" s="3"/>
      <c r="F41" s="77">
        <f>SUM(F33:F40)</f>
        <v>0</v>
      </c>
      <c r="G41" s="78"/>
      <c r="H41" s="78"/>
      <c r="I41" s="78"/>
    </row>
    <row r="42" ht="30.0" customHeight="1"/>
    <row r="43" ht="30.0" customHeight="1"/>
    <row r="44" ht="30.0" customHeight="1"/>
    <row r="45" ht="30.0" customHeight="1"/>
    <row r="46" ht="30.0" customHeight="1"/>
    <row r="47" ht="30.0" customHeight="1"/>
    <row r="48" ht="30.0" customHeight="1"/>
    <row r="49" ht="30.0" customHeight="1"/>
    <row r="50" ht="30.0" customHeight="1"/>
    <row r="51" ht="30.0" customHeight="1"/>
    <row r="52" ht="30.0" customHeight="1"/>
    <row r="53" ht="30.0" customHeight="1"/>
    <row r="54" ht="30.0" customHeight="1"/>
    <row r="55" ht="30.0" customHeight="1"/>
    <row r="56" ht="30.0" customHeight="1"/>
    <row r="57" ht="30.0" customHeight="1"/>
    <row r="58" ht="30.0" customHeight="1"/>
    <row r="59" ht="30.0" customHeight="1"/>
    <row r="60" ht="30.0" customHeight="1"/>
    <row r="61" ht="30.0" customHeight="1"/>
    <row r="62" ht="30.0" customHeight="1"/>
    <row r="63" ht="30.0" customHeight="1"/>
    <row r="64" ht="30.0" customHeight="1"/>
    <row r="65" ht="30.0" customHeight="1"/>
    <row r="66" ht="30.0" customHeight="1"/>
    <row r="67" ht="30.0" customHeight="1"/>
    <row r="68" ht="30.0" customHeight="1"/>
    <row r="69" ht="30.0" customHeight="1"/>
    <row r="70" ht="30.0" customHeight="1"/>
    <row r="71" ht="30.0" customHeight="1"/>
    <row r="72" ht="30.0" customHeight="1"/>
    <row r="73" ht="30.0" customHeight="1"/>
    <row r="74" ht="30.0" customHeight="1"/>
    <row r="75" ht="30.0" customHeight="1"/>
    <row r="76" ht="30.0" customHeight="1"/>
    <row r="77" ht="30.0" customHeight="1"/>
    <row r="78" ht="30.0" customHeight="1"/>
    <row r="79" ht="30.0" customHeight="1"/>
    <row r="80" ht="30.0" customHeight="1"/>
    <row r="81" ht="30.0" customHeight="1"/>
    <row r="82" ht="30.0" customHeight="1"/>
    <row r="83" ht="30.0" customHeight="1"/>
    <row r="84" ht="30.0" customHeight="1"/>
    <row r="85" ht="30.0" customHeight="1"/>
    <row r="86" ht="30.0" customHeight="1"/>
    <row r="87" ht="30.0" customHeight="1"/>
    <row r="88" ht="30.0" customHeight="1"/>
    <row r="89" ht="30.0" customHeight="1"/>
    <row r="90" ht="30.0" customHeight="1"/>
    <row r="91" ht="30.0" customHeight="1"/>
    <row r="92" ht="30.0" customHeight="1"/>
    <row r="93" ht="30.0" customHeight="1"/>
    <row r="94" ht="30.0" customHeight="1"/>
    <row r="95" ht="30.0" customHeight="1"/>
    <row r="96" ht="30.0" customHeight="1"/>
    <row r="97" ht="30.0" customHeight="1"/>
    <row r="98" ht="30.0" customHeight="1"/>
    <row r="99" ht="30.0" customHeight="1"/>
    <row r="100" ht="30.0" customHeight="1"/>
    <row r="101" ht="30.0" customHeight="1"/>
    <row r="102" ht="30.0" customHeight="1"/>
    <row r="103" ht="30.0" customHeight="1"/>
    <row r="104" ht="30.0" customHeight="1"/>
    <row r="105" ht="30.0" customHeight="1"/>
    <row r="106" ht="30.0" customHeight="1"/>
    <row r="107" ht="30.0" customHeight="1"/>
    <row r="108" ht="30.0" customHeight="1"/>
    <row r="109" ht="30.0" customHeight="1"/>
    <row r="110" ht="30.0" customHeight="1"/>
    <row r="111" ht="30.0" customHeight="1"/>
    <row r="112" ht="30.0" customHeight="1"/>
    <row r="113" ht="30.0" customHeight="1"/>
    <row r="114" ht="30.0" customHeight="1"/>
    <row r="115" ht="30.0" customHeight="1"/>
    <row r="116" ht="30.0" customHeight="1"/>
    <row r="117" ht="30.0" customHeight="1"/>
    <row r="118" ht="30.0" customHeight="1"/>
    <row r="119" ht="30.0" customHeight="1"/>
    <row r="120" ht="30.0" customHeight="1"/>
    <row r="121" ht="30.0" customHeight="1"/>
    <row r="122" ht="30.0" customHeight="1"/>
    <row r="123" ht="30.0" customHeight="1"/>
    <row r="124" ht="30.0" customHeight="1"/>
    <row r="125" ht="30.0" customHeight="1"/>
    <row r="126" ht="30.0" customHeight="1"/>
    <row r="127" ht="30.0" customHeight="1"/>
    <row r="128" ht="30.0" customHeight="1"/>
    <row r="129" ht="30.0" customHeight="1"/>
    <row r="130" ht="30.0" customHeight="1"/>
    <row r="131" ht="30.0" customHeight="1"/>
    <row r="132" ht="30.0" customHeight="1"/>
    <row r="133" ht="30.0" customHeight="1"/>
    <row r="134" ht="30.0" customHeight="1"/>
    <row r="135" ht="30.0" customHeight="1"/>
    <row r="136" ht="30.0" customHeight="1"/>
    <row r="137" ht="30.0" customHeight="1"/>
    <row r="138" ht="30.0" customHeight="1"/>
    <row r="139" ht="30.0" customHeight="1"/>
    <row r="140" ht="30.0" customHeight="1"/>
    <row r="141" ht="30.0" customHeight="1"/>
    <row r="142" ht="30.0" customHeight="1"/>
    <row r="143" ht="30.0" customHeight="1"/>
    <row r="144" ht="30.0" customHeight="1"/>
    <row r="145" ht="30.0" customHeight="1"/>
    <row r="146" ht="30.0" customHeight="1"/>
    <row r="147" ht="30.0" customHeight="1"/>
    <row r="148" ht="30.0" customHeight="1"/>
    <row r="149" ht="30.0" customHeight="1"/>
    <row r="150" ht="30.0" customHeight="1"/>
    <row r="151" ht="30.0" customHeight="1"/>
    <row r="152" ht="30.0" customHeight="1"/>
    <row r="153" ht="30.0" customHeight="1"/>
    <row r="154" ht="30.0" customHeight="1"/>
    <row r="155" ht="30.0" customHeight="1"/>
    <row r="156" ht="30.0" customHeight="1"/>
    <row r="157" ht="30.0" customHeight="1"/>
    <row r="158" ht="30.0" customHeight="1"/>
    <row r="159" ht="30.0" customHeight="1"/>
    <row r="160" ht="30.0" customHeight="1"/>
    <row r="161" ht="30.0" customHeight="1"/>
    <row r="162" ht="30.0" customHeight="1"/>
    <row r="163" ht="30.0" customHeight="1"/>
    <row r="164" ht="30.0" customHeight="1"/>
    <row r="165" ht="30.0" customHeight="1"/>
    <row r="166" ht="30.0" customHeight="1"/>
    <row r="167" ht="30.0" customHeight="1"/>
    <row r="168" ht="30.0" customHeight="1"/>
    <row r="169" ht="30.0" customHeight="1"/>
    <row r="170" ht="30.0" customHeight="1"/>
    <row r="171" ht="30.0" customHeight="1"/>
    <row r="172" ht="30.0" customHeight="1"/>
    <row r="173" ht="30.0" customHeight="1"/>
    <row r="174" ht="30.0" customHeight="1"/>
    <row r="175" ht="30.0" customHeight="1"/>
    <row r="176" ht="30.0" customHeight="1"/>
    <row r="177" ht="30.0" customHeight="1"/>
    <row r="178" ht="30.0" customHeight="1"/>
    <row r="179" ht="30.0" customHeight="1"/>
    <row r="180" ht="30.0" customHeight="1"/>
    <row r="181" ht="30.0" customHeight="1"/>
    <row r="182" ht="30.0" customHeight="1"/>
    <row r="183" ht="30.0" customHeight="1"/>
    <row r="184" ht="30.0" customHeight="1"/>
    <row r="185" ht="30.0" customHeight="1"/>
    <row r="186" ht="30.0" customHeight="1"/>
    <row r="187" ht="30.0" customHeight="1"/>
    <row r="188" ht="30.0" customHeight="1"/>
    <row r="189" ht="30.0" customHeight="1"/>
    <row r="190" ht="30.0" customHeight="1"/>
    <row r="191" ht="30.0" customHeight="1"/>
    <row r="192" ht="30.0" customHeight="1"/>
    <row r="193" ht="30.0" customHeight="1"/>
    <row r="194" ht="30.0" customHeight="1"/>
    <row r="195" ht="30.0" customHeight="1"/>
    <row r="196" ht="30.0" customHeight="1"/>
    <row r="197" ht="30.0" customHeight="1"/>
    <row r="198" ht="30.0" customHeight="1"/>
    <row r="199" ht="30.0" customHeight="1"/>
    <row r="200" ht="30.0" customHeight="1"/>
    <row r="201" ht="30.0" customHeight="1"/>
    <row r="202" ht="30.0" customHeight="1"/>
    <row r="203" ht="30.0" customHeight="1"/>
    <row r="204" ht="30.0" customHeight="1"/>
    <row r="205" ht="30.0" customHeight="1"/>
    <row r="206" ht="30.0" customHeight="1"/>
    <row r="207" ht="30.0" customHeight="1"/>
    <row r="208" ht="30.0" customHeight="1"/>
    <row r="209" ht="30.0" customHeight="1"/>
    <row r="210" ht="30.0" customHeight="1"/>
    <row r="211" ht="30.0" customHeight="1"/>
    <row r="212" ht="30.0" customHeight="1"/>
    <row r="213" ht="30.0" customHeight="1"/>
    <row r="214" ht="30.0" customHeight="1"/>
    <row r="215" ht="30.0" customHeight="1"/>
    <row r="216" ht="30.0" customHeight="1"/>
    <row r="217" ht="30.0" customHeight="1"/>
    <row r="218" ht="30.0" customHeight="1"/>
    <row r="219" ht="30.0" customHeight="1"/>
    <row r="220" ht="30.0" customHeight="1"/>
    <row r="221" ht="30.0" customHeight="1"/>
    <row r="222" ht="30.0" customHeight="1"/>
    <row r="223" ht="30.0" customHeight="1"/>
    <row r="224" ht="30.0" customHeight="1"/>
    <row r="225" ht="30.0" customHeight="1"/>
    <row r="226" ht="30.0" customHeight="1"/>
    <row r="227" ht="30.0" customHeight="1"/>
    <row r="228" ht="30.0" customHeight="1"/>
    <row r="229" ht="30.0" customHeight="1"/>
    <row r="230" ht="30.0" customHeight="1"/>
    <row r="231" ht="30.0" customHeight="1"/>
    <row r="232" ht="30.0" customHeight="1"/>
    <row r="233" ht="30.0" customHeight="1"/>
    <row r="234" ht="30.0" customHeight="1"/>
    <row r="235" ht="30.0" customHeight="1"/>
    <row r="236" ht="30.0" customHeight="1"/>
    <row r="237" ht="30.0" customHeight="1"/>
    <row r="238" ht="30.0" customHeight="1"/>
    <row r="239" ht="30.0" customHeight="1"/>
    <row r="240" ht="30.0" customHeight="1"/>
    <row r="241" ht="30.0" customHeight="1"/>
    <row r="242" ht="30.0" customHeight="1"/>
    <row r="243" ht="30.0" customHeight="1"/>
    <row r="244" ht="30.0" customHeight="1"/>
    <row r="245" ht="30.0" customHeight="1"/>
    <row r="246" ht="30.0" customHeight="1"/>
    <row r="247" ht="30.0" customHeight="1"/>
    <row r="248" ht="30.0" customHeight="1"/>
    <row r="249" ht="30.0" customHeight="1"/>
    <row r="250" ht="30.0" customHeight="1"/>
    <row r="251" ht="30.0" customHeight="1"/>
    <row r="252" ht="30.0" customHeight="1"/>
    <row r="253" ht="30.0" customHeight="1"/>
    <row r="254" ht="30.0" customHeight="1"/>
    <row r="255" ht="30.0" customHeight="1"/>
    <row r="256" ht="30.0" customHeight="1"/>
    <row r="257" ht="30.0" customHeight="1"/>
    <row r="258" ht="30.0" customHeight="1"/>
    <row r="259" ht="30.0" customHeight="1"/>
    <row r="260" ht="30.0" customHeight="1"/>
    <row r="261" ht="30.0" customHeight="1"/>
    <row r="262" ht="30.0" customHeight="1"/>
    <row r="263" ht="30.0" customHeight="1"/>
    <row r="264" ht="30.0" customHeight="1"/>
    <row r="265" ht="30.0" customHeight="1"/>
    <row r="266" ht="30.0" customHeight="1"/>
    <row r="267" ht="30.0" customHeight="1"/>
    <row r="268" ht="30.0" customHeight="1"/>
    <row r="269" ht="30.0" customHeight="1"/>
    <row r="270" ht="30.0" customHeight="1"/>
    <row r="271" ht="30.0" customHeight="1"/>
    <row r="272" ht="30.0" customHeight="1"/>
    <row r="273" ht="30.0" customHeight="1"/>
    <row r="274" ht="30.0" customHeight="1"/>
    <row r="275" ht="30.0" customHeight="1"/>
    <row r="276" ht="30.0" customHeight="1"/>
    <row r="277" ht="30.0" customHeight="1"/>
    <row r="278" ht="30.0" customHeight="1"/>
    <row r="279" ht="30.0" customHeight="1"/>
    <row r="280" ht="30.0" customHeight="1"/>
    <row r="281" ht="30.0" customHeight="1"/>
    <row r="282" ht="30.0" customHeight="1"/>
    <row r="283" ht="30.0" customHeight="1"/>
    <row r="284" ht="30.0" customHeight="1"/>
    <row r="285" ht="30.0" customHeight="1"/>
    <row r="286" ht="30.0" customHeight="1"/>
    <row r="287" ht="30.0" customHeight="1"/>
    <row r="288" ht="30.0" customHeight="1"/>
    <row r="289" ht="30.0" customHeight="1"/>
    <row r="290" ht="30.0" customHeight="1"/>
    <row r="291" ht="30.0" customHeight="1"/>
    <row r="292" ht="30.0" customHeight="1"/>
    <row r="293" ht="30.0" customHeight="1"/>
    <row r="294" ht="30.0" customHeight="1"/>
    <row r="295" ht="30.0" customHeight="1"/>
    <row r="296" ht="30.0" customHeight="1"/>
    <row r="297" ht="30.0" customHeight="1"/>
    <row r="298" ht="30.0" customHeight="1"/>
    <row r="299" ht="30.0" customHeight="1"/>
    <row r="300" ht="30.0" customHeight="1"/>
    <row r="301" ht="30.0" customHeight="1"/>
    <row r="302" ht="30.0" customHeight="1"/>
    <row r="303" ht="30.0" customHeight="1"/>
    <row r="304" ht="30.0" customHeight="1"/>
    <row r="305" ht="30.0" customHeight="1"/>
    <row r="306" ht="30.0" customHeight="1"/>
    <row r="307" ht="30.0" customHeight="1"/>
    <row r="308" ht="30.0" customHeight="1"/>
    <row r="309" ht="30.0" customHeight="1"/>
    <row r="310" ht="30.0" customHeight="1"/>
    <row r="311" ht="30.0" customHeight="1"/>
    <row r="312" ht="30.0" customHeight="1"/>
    <row r="313" ht="30.0" customHeight="1"/>
    <row r="314" ht="30.0" customHeight="1"/>
    <row r="315" ht="30.0" customHeight="1"/>
    <row r="316" ht="30.0" customHeight="1"/>
    <row r="317" ht="30.0" customHeight="1"/>
    <row r="318" ht="30.0" customHeight="1"/>
    <row r="319" ht="30.0" customHeight="1"/>
    <row r="320" ht="30.0" customHeight="1"/>
    <row r="321" ht="30.0" customHeight="1"/>
    <row r="322" ht="30.0" customHeight="1"/>
    <row r="323" ht="30.0" customHeight="1"/>
    <row r="324" ht="30.0" customHeight="1"/>
    <row r="325" ht="30.0" customHeight="1"/>
    <row r="326" ht="30.0" customHeight="1"/>
    <row r="327" ht="30.0" customHeight="1"/>
    <row r="328" ht="30.0" customHeight="1"/>
    <row r="329" ht="30.0" customHeight="1"/>
    <row r="330" ht="30.0" customHeight="1"/>
    <row r="331" ht="30.0" customHeight="1"/>
    <row r="332" ht="30.0" customHeight="1"/>
    <row r="333" ht="30.0" customHeight="1"/>
    <row r="334" ht="30.0" customHeight="1"/>
    <row r="335" ht="30.0" customHeight="1"/>
    <row r="336" ht="30.0" customHeight="1"/>
    <row r="337" ht="30.0" customHeight="1"/>
    <row r="338" ht="30.0" customHeight="1"/>
    <row r="339" ht="30.0" customHeight="1"/>
    <row r="340" ht="30.0" customHeight="1"/>
    <row r="341" ht="30.0" customHeight="1"/>
    <row r="342" ht="30.0" customHeight="1"/>
    <row r="343" ht="30.0" customHeight="1"/>
    <row r="344" ht="30.0" customHeight="1"/>
    <row r="345" ht="30.0" customHeight="1"/>
    <row r="346" ht="30.0" customHeight="1"/>
    <row r="347" ht="30.0" customHeight="1"/>
    <row r="348" ht="30.0" customHeight="1"/>
    <row r="349" ht="30.0" customHeight="1"/>
    <row r="350" ht="30.0" customHeight="1"/>
    <row r="351" ht="30.0" customHeight="1"/>
    <row r="352" ht="30.0" customHeight="1"/>
    <row r="353" ht="30.0" customHeight="1"/>
    <row r="354" ht="30.0" customHeight="1"/>
    <row r="355" ht="30.0" customHeight="1"/>
    <row r="356" ht="30.0" customHeight="1"/>
    <row r="357" ht="30.0" customHeight="1"/>
    <row r="358" ht="30.0" customHeight="1"/>
    <row r="359" ht="30.0" customHeight="1"/>
    <row r="360" ht="30.0" customHeight="1"/>
    <row r="361" ht="30.0" customHeight="1"/>
    <row r="362" ht="30.0" customHeight="1"/>
    <row r="363" ht="30.0" customHeight="1"/>
    <row r="364" ht="30.0" customHeight="1"/>
    <row r="365" ht="30.0" customHeight="1"/>
    <row r="366" ht="30.0" customHeight="1"/>
    <row r="367" ht="30.0" customHeight="1"/>
    <row r="368" ht="30.0" customHeight="1"/>
    <row r="369" ht="30.0" customHeight="1"/>
    <row r="370" ht="30.0" customHeight="1"/>
    <row r="371" ht="30.0" customHeight="1"/>
    <row r="372" ht="30.0" customHeight="1"/>
    <row r="373" ht="30.0" customHeight="1"/>
    <row r="374" ht="30.0" customHeight="1"/>
    <row r="375" ht="30.0" customHeight="1"/>
    <row r="376" ht="30.0" customHeight="1"/>
    <row r="377" ht="30.0" customHeight="1"/>
    <row r="378" ht="30.0" customHeight="1"/>
    <row r="379" ht="30.0" customHeight="1"/>
    <row r="380" ht="30.0" customHeight="1"/>
    <row r="381" ht="30.0" customHeight="1"/>
    <row r="382" ht="30.0" customHeight="1"/>
    <row r="383" ht="30.0" customHeight="1"/>
    <row r="384" ht="30.0" customHeight="1"/>
    <row r="385" ht="30.0" customHeight="1"/>
    <row r="386" ht="30.0" customHeight="1"/>
    <row r="387" ht="30.0" customHeight="1"/>
    <row r="388" ht="30.0" customHeight="1"/>
    <row r="389" ht="30.0" customHeight="1"/>
    <row r="390" ht="30.0" customHeight="1"/>
    <row r="391" ht="30.0" customHeight="1"/>
    <row r="392" ht="30.0" customHeight="1"/>
    <row r="393" ht="30.0" customHeight="1"/>
    <row r="394" ht="30.0" customHeight="1"/>
    <row r="395" ht="30.0" customHeight="1"/>
    <row r="396" ht="30.0" customHeight="1"/>
    <row r="397" ht="30.0" customHeight="1"/>
    <row r="398" ht="30.0" customHeight="1"/>
    <row r="399" ht="30.0" customHeight="1"/>
    <row r="400" ht="30.0" customHeight="1"/>
    <row r="401" ht="30.0" customHeight="1"/>
    <row r="402" ht="30.0" customHeight="1"/>
    <row r="403" ht="30.0" customHeight="1"/>
    <row r="404" ht="30.0" customHeight="1"/>
    <row r="405" ht="30.0" customHeight="1"/>
    <row r="406" ht="30.0" customHeight="1"/>
    <row r="407" ht="30.0" customHeight="1"/>
    <row r="408" ht="30.0" customHeight="1"/>
    <row r="409" ht="30.0" customHeight="1"/>
    <row r="410" ht="30.0" customHeight="1"/>
    <row r="411" ht="30.0" customHeight="1"/>
    <row r="412" ht="30.0" customHeight="1"/>
    <row r="413" ht="30.0" customHeight="1"/>
    <row r="414" ht="30.0" customHeight="1"/>
    <row r="415" ht="30.0" customHeight="1"/>
    <row r="416" ht="30.0" customHeight="1"/>
    <row r="417" ht="30.0" customHeight="1"/>
    <row r="418" ht="30.0" customHeight="1"/>
    <row r="419" ht="30.0" customHeight="1"/>
    <row r="420" ht="30.0" customHeight="1"/>
    <row r="421" ht="30.0" customHeight="1"/>
    <row r="422" ht="30.0" customHeight="1"/>
    <row r="423" ht="30.0" customHeight="1"/>
    <row r="424" ht="30.0" customHeight="1"/>
    <row r="425" ht="30.0" customHeight="1"/>
    <row r="426" ht="30.0" customHeight="1"/>
    <row r="427" ht="30.0" customHeight="1"/>
    <row r="428" ht="30.0" customHeight="1"/>
    <row r="429" ht="30.0" customHeight="1"/>
    <row r="430" ht="30.0" customHeight="1"/>
    <row r="431" ht="30.0" customHeight="1"/>
    <row r="432" ht="30.0" customHeight="1"/>
    <row r="433" ht="30.0" customHeight="1"/>
    <row r="434" ht="30.0" customHeight="1"/>
    <row r="435" ht="30.0" customHeight="1"/>
    <row r="436" ht="30.0" customHeight="1"/>
    <row r="437" ht="30.0" customHeight="1"/>
    <row r="438" ht="30.0" customHeight="1"/>
    <row r="439" ht="30.0" customHeight="1"/>
    <row r="440" ht="30.0" customHeight="1"/>
    <row r="441" ht="30.0" customHeight="1"/>
    <row r="442" ht="30.0" customHeight="1"/>
    <row r="443" ht="30.0" customHeight="1"/>
    <row r="444" ht="30.0" customHeight="1"/>
    <row r="445" ht="30.0" customHeight="1"/>
    <row r="446" ht="30.0" customHeight="1"/>
    <row r="447" ht="30.0" customHeight="1"/>
    <row r="448" ht="30.0" customHeight="1"/>
    <row r="449" ht="30.0" customHeight="1"/>
    <row r="450" ht="30.0" customHeight="1"/>
    <row r="451" ht="30.0" customHeight="1"/>
    <row r="452" ht="30.0" customHeight="1"/>
    <row r="453" ht="30.0" customHeight="1"/>
    <row r="454" ht="30.0" customHeight="1"/>
    <row r="455" ht="30.0" customHeight="1"/>
    <row r="456" ht="30.0" customHeight="1"/>
    <row r="457" ht="30.0" customHeight="1"/>
    <row r="458" ht="30.0" customHeight="1"/>
    <row r="459" ht="30.0" customHeight="1"/>
    <row r="460" ht="30.0" customHeight="1"/>
    <row r="461" ht="30.0" customHeight="1"/>
    <row r="462" ht="30.0" customHeight="1"/>
    <row r="463" ht="30.0" customHeight="1"/>
    <row r="464" ht="30.0" customHeight="1"/>
    <row r="465" ht="30.0" customHeight="1"/>
    <row r="466" ht="30.0" customHeight="1"/>
    <row r="467" ht="30.0" customHeight="1"/>
    <row r="468" ht="30.0" customHeight="1"/>
    <row r="469" ht="30.0" customHeight="1"/>
    <row r="470" ht="30.0" customHeight="1"/>
    <row r="471" ht="30.0" customHeight="1"/>
    <row r="472" ht="30.0" customHeight="1"/>
    <row r="473" ht="30.0" customHeight="1"/>
    <row r="474" ht="30.0" customHeight="1"/>
    <row r="475" ht="30.0" customHeight="1"/>
    <row r="476" ht="30.0" customHeight="1"/>
    <row r="477" ht="30.0" customHeight="1"/>
    <row r="478" ht="30.0" customHeight="1"/>
    <row r="479" ht="30.0" customHeight="1"/>
    <row r="480" ht="30.0" customHeight="1"/>
    <row r="481" ht="30.0" customHeight="1"/>
    <row r="482" ht="30.0" customHeight="1"/>
    <row r="483" ht="30.0" customHeight="1"/>
    <row r="484" ht="30.0" customHeight="1"/>
    <row r="485" ht="30.0" customHeight="1"/>
    <row r="486" ht="30.0" customHeight="1"/>
    <row r="487" ht="30.0" customHeight="1"/>
    <row r="488" ht="30.0" customHeight="1"/>
    <row r="489" ht="30.0" customHeight="1"/>
    <row r="490" ht="30.0" customHeight="1"/>
    <row r="491" ht="30.0" customHeight="1"/>
    <row r="492" ht="30.0" customHeight="1"/>
    <row r="493" ht="30.0" customHeight="1"/>
    <row r="494" ht="30.0" customHeight="1"/>
    <row r="495" ht="30.0" customHeight="1"/>
    <row r="496" ht="30.0" customHeight="1"/>
    <row r="497" ht="30.0" customHeight="1"/>
    <row r="498" ht="30.0" customHeight="1"/>
    <row r="499" ht="30.0" customHeight="1"/>
    <row r="500" ht="30.0" customHeight="1"/>
    <row r="501" ht="30.0" customHeight="1"/>
    <row r="502" ht="30.0" customHeight="1"/>
    <row r="503" ht="30.0" customHeight="1"/>
    <row r="504" ht="30.0" customHeight="1"/>
    <row r="505" ht="30.0" customHeight="1"/>
    <row r="506" ht="30.0" customHeight="1"/>
    <row r="507" ht="30.0" customHeight="1"/>
    <row r="508" ht="30.0" customHeight="1"/>
    <row r="509" ht="30.0" customHeight="1"/>
    <row r="510" ht="30.0" customHeight="1"/>
    <row r="511" ht="30.0" customHeight="1"/>
    <row r="512" ht="30.0" customHeight="1"/>
    <row r="513" ht="30.0" customHeight="1"/>
    <row r="514" ht="30.0" customHeight="1"/>
    <row r="515" ht="30.0" customHeight="1"/>
    <row r="516" ht="30.0" customHeight="1"/>
    <row r="517" ht="30.0" customHeight="1"/>
    <row r="518" ht="30.0" customHeight="1"/>
    <row r="519" ht="30.0" customHeight="1"/>
    <row r="520" ht="30.0" customHeight="1"/>
    <row r="521" ht="30.0" customHeight="1"/>
    <row r="522" ht="30.0" customHeight="1"/>
    <row r="523" ht="30.0" customHeight="1"/>
    <row r="524" ht="30.0" customHeight="1"/>
    <row r="525" ht="30.0" customHeight="1"/>
    <row r="526" ht="30.0" customHeight="1"/>
    <row r="527" ht="30.0" customHeight="1"/>
    <row r="528" ht="30.0" customHeight="1"/>
    <row r="529" ht="30.0" customHeight="1"/>
    <row r="530" ht="30.0" customHeight="1"/>
    <row r="531" ht="30.0" customHeight="1"/>
    <row r="532" ht="30.0" customHeight="1"/>
    <row r="533" ht="30.0" customHeight="1"/>
    <row r="534" ht="30.0" customHeight="1"/>
    <row r="535" ht="30.0" customHeight="1"/>
    <row r="536" ht="30.0" customHeight="1"/>
    <row r="537" ht="30.0" customHeight="1"/>
    <row r="538" ht="30.0" customHeight="1"/>
    <row r="539" ht="30.0" customHeight="1"/>
    <row r="540" ht="30.0" customHeight="1"/>
    <row r="541" ht="30.0" customHeight="1"/>
    <row r="542" ht="30.0" customHeight="1"/>
    <row r="543" ht="30.0" customHeight="1"/>
    <row r="544" ht="30.0" customHeight="1"/>
    <row r="545" ht="30.0" customHeight="1"/>
    <row r="546" ht="30.0" customHeight="1"/>
    <row r="547" ht="30.0" customHeight="1"/>
    <row r="548" ht="30.0" customHeight="1"/>
    <row r="549" ht="30.0" customHeight="1"/>
    <row r="550" ht="30.0" customHeight="1"/>
    <row r="551" ht="30.0" customHeight="1"/>
    <row r="552" ht="30.0" customHeight="1"/>
    <row r="553" ht="30.0" customHeight="1"/>
    <row r="554" ht="30.0" customHeight="1"/>
    <row r="555" ht="30.0" customHeight="1"/>
    <row r="556" ht="30.0" customHeight="1"/>
    <row r="557" ht="30.0" customHeight="1"/>
    <row r="558" ht="30.0" customHeight="1"/>
    <row r="559" ht="30.0" customHeight="1"/>
    <row r="560" ht="30.0" customHeight="1"/>
    <row r="561" ht="30.0" customHeight="1"/>
    <row r="562" ht="30.0" customHeight="1"/>
    <row r="563" ht="30.0" customHeight="1"/>
    <row r="564" ht="30.0" customHeight="1"/>
    <row r="565" ht="30.0" customHeight="1"/>
    <row r="566" ht="30.0" customHeight="1"/>
    <row r="567" ht="30.0" customHeight="1"/>
    <row r="568" ht="30.0" customHeight="1"/>
    <row r="569" ht="30.0" customHeight="1"/>
    <row r="570" ht="30.0" customHeight="1"/>
    <row r="571" ht="30.0" customHeight="1"/>
    <row r="572" ht="30.0" customHeight="1"/>
    <row r="573" ht="30.0" customHeight="1"/>
    <row r="574" ht="30.0" customHeight="1"/>
    <row r="575" ht="30.0" customHeight="1"/>
    <row r="576" ht="30.0" customHeight="1"/>
    <row r="577" ht="30.0" customHeight="1"/>
    <row r="578" ht="30.0" customHeight="1"/>
    <row r="579" ht="30.0" customHeight="1"/>
    <row r="580" ht="30.0" customHeight="1"/>
    <row r="581" ht="30.0" customHeight="1"/>
    <row r="582" ht="30.0" customHeight="1"/>
    <row r="583" ht="30.0" customHeight="1"/>
    <row r="584" ht="30.0" customHeight="1"/>
    <row r="585" ht="30.0" customHeight="1"/>
    <row r="586" ht="30.0" customHeight="1"/>
    <row r="587" ht="30.0" customHeight="1"/>
    <row r="588" ht="30.0" customHeight="1"/>
    <row r="589" ht="30.0" customHeight="1"/>
    <row r="590" ht="30.0" customHeight="1"/>
    <row r="591" ht="30.0" customHeight="1"/>
    <row r="592" ht="30.0" customHeight="1"/>
    <row r="593" ht="30.0" customHeight="1"/>
    <row r="594" ht="30.0" customHeight="1"/>
    <row r="595" ht="30.0" customHeight="1"/>
    <row r="596" ht="30.0" customHeight="1"/>
    <row r="597" ht="30.0" customHeight="1"/>
    <row r="598" ht="30.0" customHeight="1"/>
    <row r="599" ht="30.0" customHeight="1"/>
    <row r="600" ht="30.0" customHeight="1"/>
    <row r="601" ht="30.0" customHeight="1"/>
    <row r="602" ht="30.0" customHeight="1"/>
    <row r="603" ht="30.0" customHeight="1"/>
    <row r="604" ht="30.0" customHeight="1"/>
    <row r="605" ht="30.0" customHeight="1"/>
    <row r="606" ht="30.0" customHeight="1"/>
    <row r="607" ht="30.0" customHeight="1"/>
    <row r="608" ht="30.0" customHeight="1"/>
    <row r="609" ht="30.0" customHeight="1"/>
    <row r="610" ht="30.0" customHeight="1"/>
    <row r="611" ht="30.0" customHeight="1"/>
    <row r="612" ht="30.0" customHeight="1"/>
    <row r="613" ht="30.0" customHeight="1"/>
    <row r="614" ht="30.0" customHeight="1"/>
    <row r="615" ht="30.0" customHeight="1"/>
    <row r="616" ht="30.0" customHeight="1"/>
    <row r="617" ht="30.0" customHeight="1"/>
    <row r="618" ht="30.0" customHeight="1"/>
    <row r="619" ht="30.0" customHeight="1"/>
    <row r="620" ht="30.0" customHeight="1"/>
    <row r="621" ht="30.0" customHeight="1"/>
    <row r="622" ht="30.0" customHeight="1"/>
    <row r="623" ht="30.0" customHeight="1"/>
    <row r="624" ht="30.0" customHeight="1"/>
    <row r="625" ht="30.0" customHeight="1"/>
    <row r="626" ht="30.0" customHeight="1"/>
    <row r="627" ht="30.0" customHeight="1"/>
    <row r="628" ht="30.0" customHeight="1"/>
    <row r="629" ht="30.0" customHeight="1"/>
    <row r="630" ht="30.0" customHeight="1"/>
    <row r="631" ht="30.0" customHeight="1"/>
    <row r="632" ht="30.0" customHeight="1"/>
    <row r="633" ht="30.0" customHeight="1"/>
    <row r="634" ht="30.0" customHeight="1"/>
    <row r="635" ht="30.0" customHeight="1"/>
    <row r="636" ht="30.0" customHeight="1"/>
    <row r="637" ht="30.0" customHeight="1"/>
    <row r="638" ht="30.0" customHeight="1"/>
    <row r="639" ht="30.0" customHeight="1"/>
    <row r="640" ht="30.0" customHeight="1"/>
    <row r="641" ht="30.0" customHeight="1"/>
    <row r="642" ht="30.0" customHeight="1"/>
    <row r="643" ht="30.0" customHeight="1"/>
    <row r="644" ht="30.0" customHeight="1"/>
    <row r="645" ht="30.0" customHeight="1"/>
    <row r="646" ht="30.0" customHeight="1"/>
    <row r="647" ht="30.0" customHeight="1"/>
    <row r="648" ht="30.0" customHeight="1"/>
    <row r="649" ht="30.0" customHeight="1"/>
    <row r="650" ht="30.0" customHeight="1"/>
    <row r="651" ht="30.0" customHeight="1"/>
    <row r="652" ht="30.0" customHeight="1"/>
    <row r="653" ht="30.0" customHeight="1"/>
    <row r="654" ht="30.0" customHeight="1"/>
    <row r="655" ht="30.0" customHeight="1"/>
    <row r="656" ht="30.0" customHeight="1"/>
    <row r="657" ht="30.0" customHeight="1"/>
    <row r="658" ht="30.0" customHeight="1"/>
    <row r="659" ht="30.0" customHeight="1"/>
    <row r="660" ht="30.0" customHeight="1"/>
    <row r="661" ht="30.0" customHeight="1"/>
    <row r="662" ht="30.0" customHeight="1"/>
    <row r="663" ht="30.0" customHeight="1"/>
    <row r="664" ht="30.0" customHeight="1"/>
    <row r="665" ht="30.0" customHeight="1"/>
    <row r="666" ht="30.0" customHeight="1"/>
    <row r="667" ht="30.0" customHeight="1"/>
    <row r="668" ht="30.0" customHeight="1"/>
    <row r="669" ht="30.0" customHeight="1"/>
    <row r="670" ht="30.0" customHeight="1"/>
    <row r="671" ht="30.0" customHeight="1"/>
    <row r="672" ht="30.0" customHeight="1"/>
    <row r="673" ht="30.0" customHeight="1"/>
    <row r="674" ht="30.0" customHeight="1"/>
    <row r="675" ht="30.0" customHeight="1"/>
    <row r="676" ht="30.0" customHeight="1"/>
    <row r="677" ht="30.0" customHeight="1"/>
    <row r="678" ht="30.0" customHeight="1"/>
    <row r="679" ht="30.0" customHeight="1"/>
    <row r="680" ht="30.0" customHeight="1"/>
    <row r="681" ht="30.0" customHeight="1"/>
    <row r="682" ht="30.0" customHeight="1"/>
    <row r="683" ht="30.0" customHeight="1"/>
    <row r="684" ht="30.0" customHeight="1"/>
    <row r="685" ht="30.0" customHeight="1"/>
    <row r="686" ht="30.0" customHeight="1"/>
    <row r="687" ht="30.0" customHeight="1"/>
    <row r="688" ht="30.0" customHeight="1"/>
    <row r="689" ht="30.0" customHeight="1"/>
    <row r="690" ht="30.0" customHeight="1"/>
    <row r="691" ht="30.0" customHeight="1"/>
    <row r="692" ht="30.0" customHeight="1"/>
    <row r="693" ht="30.0" customHeight="1"/>
    <row r="694" ht="30.0" customHeight="1"/>
    <row r="695" ht="30.0" customHeight="1"/>
    <row r="696" ht="30.0" customHeight="1"/>
    <row r="697" ht="30.0" customHeight="1"/>
    <row r="698" ht="30.0" customHeight="1"/>
    <row r="699" ht="30.0" customHeight="1"/>
    <row r="700" ht="30.0" customHeight="1"/>
    <row r="701" ht="30.0" customHeight="1"/>
    <row r="702" ht="30.0" customHeight="1"/>
    <row r="703" ht="30.0" customHeight="1"/>
    <row r="704" ht="30.0" customHeight="1"/>
    <row r="705" ht="30.0" customHeight="1"/>
    <row r="706" ht="30.0" customHeight="1"/>
    <row r="707" ht="30.0" customHeight="1"/>
    <row r="708" ht="30.0" customHeight="1"/>
    <row r="709" ht="30.0" customHeight="1"/>
    <row r="710" ht="30.0" customHeight="1"/>
    <row r="711" ht="30.0" customHeight="1"/>
    <row r="712" ht="30.0" customHeight="1"/>
    <row r="713" ht="30.0" customHeight="1"/>
    <row r="714" ht="30.0" customHeight="1"/>
    <row r="715" ht="30.0" customHeight="1"/>
    <row r="716" ht="30.0" customHeight="1"/>
    <row r="717" ht="30.0" customHeight="1"/>
    <row r="718" ht="30.0" customHeight="1"/>
    <row r="719" ht="30.0" customHeight="1"/>
    <row r="720" ht="30.0" customHeight="1"/>
    <row r="721" ht="30.0" customHeight="1"/>
    <row r="722" ht="30.0" customHeight="1"/>
    <row r="723" ht="30.0" customHeight="1"/>
    <row r="724" ht="30.0" customHeight="1"/>
    <row r="725" ht="30.0" customHeight="1"/>
    <row r="726" ht="30.0" customHeight="1"/>
    <row r="727" ht="30.0" customHeight="1"/>
    <row r="728" ht="30.0" customHeight="1"/>
    <row r="729" ht="30.0" customHeight="1"/>
    <row r="730" ht="30.0" customHeight="1"/>
    <row r="731" ht="30.0" customHeight="1"/>
    <row r="732" ht="30.0" customHeight="1"/>
    <row r="733" ht="30.0" customHeight="1"/>
    <row r="734" ht="30.0" customHeight="1"/>
    <row r="735" ht="30.0" customHeight="1"/>
    <row r="736" ht="30.0" customHeight="1"/>
    <row r="737" ht="30.0" customHeight="1"/>
    <row r="738" ht="30.0" customHeight="1"/>
    <row r="739" ht="30.0" customHeight="1"/>
    <row r="740" ht="30.0" customHeight="1"/>
    <row r="741" ht="30.0" customHeight="1"/>
    <row r="742" ht="30.0" customHeight="1"/>
    <row r="743" ht="30.0" customHeight="1"/>
    <row r="744" ht="30.0" customHeight="1"/>
    <row r="745" ht="30.0" customHeight="1"/>
    <row r="746" ht="30.0" customHeight="1"/>
    <row r="747" ht="30.0" customHeight="1"/>
    <row r="748" ht="30.0" customHeight="1"/>
    <row r="749" ht="30.0" customHeight="1"/>
    <row r="750" ht="30.0" customHeight="1"/>
    <row r="751" ht="30.0" customHeight="1"/>
    <row r="752" ht="30.0" customHeight="1"/>
    <row r="753" ht="30.0" customHeight="1"/>
    <row r="754" ht="30.0" customHeight="1"/>
    <row r="755" ht="30.0" customHeight="1"/>
    <row r="756" ht="30.0" customHeight="1"/>
    <row r="757" ht="30.0" customHeight="1"/>
    <row r="758" ht="30.0" customHeight="1"/>
    <row r="759" ht="30.0" customHeight="1"/>
    <row r="760" ht="30.0" customHeight="1"/>
    <row r="761" ht="30.0" customHeight="1"/>
    <row r="762" ht="30.0" customHeight="1"/>
    <row r="763" ht="30.0" customHeight="1"/>
    <row r="764" ht="30.0" customHeight="1"/>
    <row r="765" ht="30.0" customHeight="1"/>
    <row r="766" ht="30.0" customHeight="1"/>
    <row r="767" ht="30.0" customHeight="1"/>
    <row r="768" ht="30.0" customHeight="1"/>
    <row r="769" ht="30.0" customHeight="1"/>
    <row r="770" ht="30.0" customHeight="1"/>
    <row r="771" ht="30.0" customHeight="1"/>
    <row r="772" ht="30.0" customHeight="1"/>
    <row r="773" ht="30.0" customHeight="1"/>
    <row r="774" ht="30.0" customHeight="1"/>
    <row r="775" ht="30.0" customHeight="1"/>
    <row r="776" ht="30.0" customHeight="1"/>
    <row r="777" ht="30.0" customHeight="1"/>
    <row r="778" ht="30.0" customHeight="1"/>
    <row r="779" ht="30.0" customHeight="1"/>
    <row r="780" ht="30.0" customHeight="1"/>
    <row r="781" ht="30.0" customHeight="1"/>
    <row r="782" ht="30.0" customHeight="1"/>
    <row r="783" ht="30.0" customHeight="1"/>
    <row r="784" ht="30.0" customHeight="1"/>
    <row r="785" ht="30.0" customHeight="1"/>
    <row r="786" ht="30.0" customHeight="1"/>
    <row r="787" ht="30.0" customHeight="1"/>
    <row r="788" ht="30.0" customHeight="1"/>
    <row r="789" ht="30.0" customHeight="1"/>
    <row r="790" ht="30.0" customHeight="1"/>
    <row r="791" ht="30.0" customHeight="1"/>
    <row r="792" ht="30.0" customHeight="1"/>
    <row r="793" ht="30.0" customHeight="1"/>
    <row r="794" ht="30.0" customHeight="1"/>
    <row r="795" ht="30.0" customHeight="1"/>
    <row r="796" ht="30.0" customHeight="1"/>
    <row r="797" ht="30.0" customHeight="1"/>
    <row r="798" ht="30.0" customHeight="1"/>
    <row r="799" ht="30.0" customHeight="1"/>
    <row r="800" ht="30.0" customHeight="1"/>
    <row r="801" ht="30.0" customHeight="1"/>
    <row r="802" ht="30.0" customHeight="1"/>
    <row r="803" ht="30.0" customHeight="1"/>
    <row r="804" ht="30.0" customHeight="1"/>
    <row r="805" ht="30.0" customHeight="1"/>
    <row r="806" ht="30.0" customHeight="1"/>
    <row r="807" ht="30.0" customHeight="1"/>
    <row r="808" ht="30.0" customHeight="1"/>
    <row r="809" ht="30.0" customHeight="1"/>
    <row r="810" ht="30.0" customHeight="1"/>
    <row r="811" ht="30.0" customHeight="1"/>
    <row r="812" ht="30.0" customHeight="1"/>
    <row r="813" ht="30.0" customHeight="1"/>
    <row r="814" ht="30.0" customHeight="1"/>
    <row r="815" ht="30.0" customHeight="1"/>
    <row r="816" ht="30.0" customHeight="1"/>
    <row r="817" ht="30.0" customHeight="1"/>
    <row r="818" ht="30.0" customHeight="1"/>
    <row r="819" ht="30.0" customHeight="1"/>
    <row r="820" ht="30.0" customHeight="1"/>
    <row r="821" ht="30.0" customHeight="1"/>
    <row r="822" ht="30.0" customHeight="1"/>
    <row r="823" ht="30.0" customHeight="1"/>
    <row r="824" ht="30.0" customHeight="1"/>
    <row r="825" ht="30.0" customHeight="1"/>
    <row r="826" ht="30.0" customHeight="1"/>
    <row r="827" ht="30.0" customHeight="1"/>
    <row r="828" ht="30.0" customHeight="1"/>
    <row r="829" ht="30.0" customHeight="1"/>
    <row r="830" ht="30.0" customHeight="1"/>
    <row r="831" ht="30.0" customHeight="1"/>
    <row r="832" ht="30.0" customHeight="1"/>
    <row r="833" ht="30.0" customHeight="1"/>
    <row r="834" ht="30.0" customHeight="1"/>
    <row r="835" ht="30.0" customHeight="1"/>
    <row r="836" ht="30.0" customHeight="1"/>
    <row r="837" ht="30.0" customHeight="1"/>
    <row r="838" ht="30.0" customHeight="1"/>
    <row r="839" ht="30.0" customHeight="1"/>
    <row r="840" ht="30.0" customHeight="1"/>
    <row r="841" ht="30.0" customHeight="1"/>
    <row r="842" ht="30.0" customHeight="1"/>
    <row r="843" ht="30.0" customHeight="1"/>
    <row r="844" ht="30.0" customHeight="1"/>
    <row r="845" ht="30.0" customHeight="1"/>
    <row r="846" ht="30.0" customHeight="1"/>
    <row r="847" ht="30.0" customHeight="1"/>
    <row r="848" ht="30.0" customHeight="1"/>
    <row r="849" ht="30.0" customHeight="1"/>
    <row r="850" ht="30.0" customHeight="1"/>
    <row r="851" ht="30.0" customHeight="1"/>
    <row r="852" ht="30.0" customHeight="1"/>
    <row r="853" ht="30.0" customHeight="1"/>
    <row r="854" ht="30.0" customHeight="1"/>
    <row r="855" ht="30.0" customHeight="1"/>
    <row r="856" ht="30.0" customHeight="1"/>
    <row r="857" ht="30.0" customHeight="1"/>
    <row r="858" ht="30.0" customHeight="1"/>
    <row r="859" ht="30.0" customHeight="1"/>
    <row r="860" ht="30.0" customHeight="1"/>
    <row r="861" ht="30.0" customHeight="1"/>
    <row r="862" ht="30.0" customHeight="1"/>
    <row r="863" ht="30.0" customHeight="1"/>
    <row r="864" ht="30.0" customHeight="1"/>
    <row r="865" ht="30.0" customHeight="1"/>
    <row r="866" ht="30.0" customHeight="1"/>
    <row r="867" ht="30.0" customHeight="1"/>
    <row r="868" ht="30.0" customHeight="1"/>
    <row r="869" ht="30.0" customHeight="1"/>
    <row r="870" ht="30.0" customHeight="1"/>
    <row r="871" ht="30.0" customHeight="1"/>
    <row r="872" ht="30.0" customHeight="1"/>
    <row r="873" ht="30.0" customHeight="1"/>
    <row r="874" ht="30.0" customHeight="1"/>
    <row r="875" ht="30.0" customHeight="1"/>
    <row r="876" ht="30.0" customHeight="1"/>
    <row r="877" ht="30.0" customHeight="1"/>
    <row r="878" ht="30.0" customHeight="1"/>
    <row r="879" ht="30.0" customHeight="1"/>
    <row r="880" ht="30.0" customHeight="1"/>
    <row r="881" ht="30.0" customHeight="1"/>
    <row r="882" ht="30.0" customHeight="1"/>
    <row r="883" ht="30.0" customHeight="1"/>
    <row r="884" ht="30.0" customHeight="1"/>
    <row r="885" ht="30.0" customHeight="1"/>
    <row r="886" ht="30.0" customHeight="1"/>
    <row r="887" ht="30.0" customHeight="1"/>
    <row r="888" ht="30.0" customHeight="1"/>
    <row r="889" ht="30.0" customHeight="1"/>
    <row r="890" ht="30.0" customHeight="1"/>
    <row r="891" ht="30.0" customHeight="1"/>
    <row r="892" ht="30.0" customHeight="1"/>
    <row r="893" ht="30.0" customHeight="1"/>
    <row r="894" ht="30.0" customHeight="1"/>
    <row r="895" ht="30.0" customHeight="1"/>
    <row r="896" ht="30.0" customHeight="1"/>
    <row r="897" ht="30.0" customHeight="1"/>
    <row r="898" ht="30.0" customHeight="1"/>
    <row r="899" ht="30.0" customHeight="1"/>
    <row r="900" ht="30.0" customHeight="1"/>
    <row r="901" ht="30.0" customHeight="1"/>
    <row r="902" ht="30.0" customHeight="1"/>
    <row r="903" ht="30.0" customHeight="1"/>
    <row r="904" ht="30.0" customHeight="1"/>
    <row r="905" ht="30.0" customHeight="1"/>
    <row r="906" ht="30.0" customHeight="1"/>
    <row r="907" ht="30.0" customHeight="1"/>
    <row r="908" ht="30.0" customHeight="1"/>
    <row r="909" ht="30.0" customHeight="1"/>
    <row r="910" ht="30.0" customHeight="1"/>
    <row r="911" ht="30.0" customHeight="1"/>
    <row r="912" ht="30.0" customHeight="1"/>
    <row r="913" ht="30.0" customHeight="1"/>
    <row r="914" ht="30.0" customHeight="1"/>
    <row r="915" ht="30.0" customHeight="1"/>
    <row r="916" ht="30.0" customHeight="1"/>
    <row r="917" ht="30.0" customHeight="1"/>
    <row r="918" ht="30.0" customHeight="1"/>
    <row r="919" ht="30.0" customHeight="1"/>
    <row r="920" ht="30.0" customHeight="1"/>
    <row r="921" ht="30.0" customHeight="1"/>
    <row r="922" ht="30.0" customHeight="1"/>
    <row r="923" ht="30.0" customHeight="1"/>
    <row r="924" ht="30.0" customHeight="1"/>
    <row r="925" ht="30.0" customHeight="1"/>
    <row r="926" ht="30.0" customHeight="1"/>
    <row r="927" ht="30.0" customHeight="1"/>
    <row r="928" ht="30.0" customHeight="1"/>
    <row r="929" ht="30.0" customHeight="1"/>
    <row r="930" ht="30.0" customHeight="1"/>
    <row r="931" ht="30.0" customHeight="1"/>
    <row r="932" ht="30.0" customHeight="1"/>
    <row r="933" ht="30.0" customHeight="1"/>
    <row r="934" ht="30.0" customHeight="1"/>
    <row r="935" ht="30.0" customHeight="1"/>
    <row r="936" ht="30.0" customHeight="1"/>
    <row r="937" ht="30.0" customHeight="1"/>
    <row r="938" ht="30.0" customHeight="1"/>
    <row r="939" ht="30.0" customHeight="1"/>
    <row r="940" ht="30.0" customHeight="1"/>
    <row r="941" ht="30.0" customHeight="1"/>
    <row r="942" ht="30.0" customHeight="1"/>
    <row r="943" ht="30.0" customHeight="1"/>
    <row r="944" ht="30.0" customHeight="1"/>
    <row r="945" ht="30.0" customHeight="1"/>
    <row r="946" ht="30.0" customHeight="1"/>
    <row r="947" ht="30.0" customHeight="1"/>
    <row r="948" ht="30.0" customHeight="1"/>
    <row r="949" ht="30.0" customHeight="1"/>
    <row r="950" ht="30.0" customHeight="1"/>
    <row r="951" ht="30.0" customHeight="1"/>
    <row r="952" ht="30.0" customHeight="1"/>
    <row r="953" ht="30.0" customHeight="1"/>
    <row r="954" ht="30.0" customHeight="1"/>
    <row r="955" ht="30.0" customHeight="1"/>
    <row r="956" ht="30.0" customHeight="1"/>
    <row r="957" ht="30.0" customHeight="1"/>
    <row r="958" ht="30.0" customHeight="1"/>
    <row r="959" ht="30.0" customHeight="1"/>
    <row r="960" ht="30.0" customHeight="1"/>
    <row r="961" ht="30.0" customHeight="1"/>
    <row r="962" ht="30.0" customHeight="1"/>
    <row r="963" ht="30.0" customHeight="1"/>
    <row r="964" ht="30.0" customHeight="1"/>
    <row r="965" ht="30.0" customHeight="1"/>
    <row r="966" ht="30.0" customHeight="1"/>
    <row r="967" ht="30.0" customHeight="1"/>
    <row r="968" ht="30.0" customHeight="1"/>
    <row r="969" ht="30.0" customHeight="1"/>
    <row r="970" ht="30.0" customHeight="1"/>
    <row r="971" ht="30.0" customHeight="1"/>
    <row r="972" ht="30.0" customHeight="1"/>
    <row r="973" ht="30.0" customHeight="1"/>
    <row r="974" ht="30.0" customHeight="1"/>
    <row r="975" ht="30.0" customHeight="1"/>
    <row r="976" ht="30.0" customHeight="1"/>
    <row r="977" ht="30.0" customHeight="1"/>
    <row r="978" ht="30.0" customHeight="1"/>
    <row r="979" ht="30.0" customHeight="1"/>
    <row r="980" ht="30.0" customHeight="1"/>
    <row r="981" ht="30.0" customHeight="1"/>
    <row r="982" ht="30.0" customHeight="1"/>
    <row r="983" ht="30.0" customHeight="1"/>
    <row r="984" ht="30.0" customHeight="1"/>
    <row r="985" ht="30.0" customHeight="1"/>
    <row r="986" ht="30.0" customHeight="1"/>
    <row r="987" ht="30.0" customHeight="1"/>
    <row r="988" ht="30.0" customHeight="1"/>
    <row r="989" ht="30.0" customHeight="1"/>
    <row r="990" ht="30.0" customHeight="1"/>
    <row r="991" ht="30.0" customHeight="1"/>
    <row r="992" ht="30.0" customHeight="1"/>
    <row r="993" ht="30.0" customHeight="1"/>
    <row r="994" ht="30.0" customHeight="1"/>
    <row r="995" ht="30.0" customHeight="1"/>
    <row r="996" ht="30.0" customHeight="1"/>
    <row r="997" ht="30.0" customHeight="1"/>
    <row r="998" ht="30.0" customHeight="1"/>
    <row r="999" ht="30.0" customHeight="1"/>
    <row r="1000" ht="30.0" customHeight="1"/>
  </sheetData>
  <mergeCells count="8">
    <mergeCell ref="A1:I1"/>
    <mergeCell ref="K1:M1"/>
    <mergeCell ref="A18:I18"/>
    <mergeCell ref="K21:M21"/>
    <mergeCell ref="K22:M23"/>
    <mergeCell ref="A31:I31"/>
    <mergeCell ref="G32:I32"/>
    <mergeCell ref="A41:E41"/>
  </mergeCells>
  <conditionalFormatting sqref="E3:E17 E19:E29 E33:E40 G3:G17 G19:G29 I3:I17 I19:I29">
    <cfRule type="cellIs" dxfId="0" priority="1" operator="equal">
      <formula>"Khai Anh"</formula>
    </cfRule>
  </conditionalFormatting>
  <conditionalFormatting sqref="E3:E17 E19:E29 E33:E40 G3:G17 G19:G29 I3:I17 I19:I29">
    <cfRule type="cellIs" dxfId="1" priority="2" operator="equal">
      <formula>"Kim Bàng"</formula>
    </cfRule>
  </conditionalFormatting>
  <conditionalFormatting sqref="E3:E17 E19:E29 E33:E40 G3:G17 G19:G29 I3:I17 I19:I29">
    <cfRule type="cellIs" dxfId="2" priority="3" operator="equal">
      <formula>"Vưu Đức Phát"</formula>
    </cfRule>
  </conditionalFormatting>
  <conditionalFormatting sqref="E3:E17 E19:E29 E33:E40 G3:G17 G19:G29 I3:I17 I19:I29">
    <cfRule type="cellIs" dxfId="3" priority="4" operator="equal">
      <formula>"Phương Trang"</formula>
    </cfRule>
  </conditionalFormatting>
  <conditionalFormatting sqref="E3:E17 E19:E29 E33:E40 G3:G17 G19:G29 I3:I17 I19:I29">
    <cfRule type="cellIs" dxfId="4" priority="5" operator="equal">
      <formula>"Lúa Vàng"</formula>
    </cfRule>
  </conditionalFormatting>
  <conditionalFormatting sqref="E3:E17 E19:E29 E33:E40 G3:G17 G19:G29 I3:I17 I19:I29">
    <cfRule type="cellIs" dxfId="5" priority="6" operator="equal">
      <formula>"Hồng Nga"</formula>
    </cfRule>
  </conditionalFormatting>
  <conditionalFormatting sqref="E3:E17 E19:E29 E33:E40 G3:G17 G19:G29 I3:I17 I19:I29">
    <cfRule type="cellIs" dxfId="6" priority="7" operator="equal">
      <formula>"Thuận An"</formula>
    </cfRule>
  </conditionalFormatting>
  <conditionalFormatting sqref="E3:E17 E19:E29 E33:E40 G3:G17 G19:G29 I3:I17 I19:I29">
    <cfRule type="cellIs" dxfId="7" priority="8" operator="equal">
      <formula>"SIM"</formula>
    </cfRule>
  </conditionalFormatting>
  <conditionalFormatting sqref="E3:E17 E19:E29 E33:E40 G3:G17 G19:G29 I3:I17 I19:I29">
    <cfRule type="cellIs" dxfId="8" priority="9" operator="equal">
      <formula>"THẢO AN"</formula>
    </cfRule>
  </conditionalFormatting>
  <conditionalFormatting sqref="E3:E17 E19:E29 E33:E40 G3:G17 G19:G29 I3:I17 I19:I29">
    <cfRule type="cellIs" dxfId="9" priority="10" operator="equal">
      <formula>"Emivest"</formula>
    </cfRule>
  </conditionalFormatting>
  <conditionalFormatting sqref="E3:E17 E19:E29 E33:E40 G3:G17 G19:G29 I3:I17 I19:I29">
    <cfRule type="cellIs" dxfId="10" priority="11" operator="equal">
      <formula>"LTP"</formula>
    </cfRule>
  </conditionalFormatting>
  <conditionalFormatting sqref="E3:E17 E19:E29 E33:E40 G3:G17 G19:G29 I3:I17 I19:I29">
    <cfRule type="cellIs" dxfId="11" priority="12" operator="equal">
      <formula>"RICO"</formula>
    </cfRule>
  </conditionalFormatting>
  <conditionalFormatting sqref="E3:E17 E19:E29 E33:E40 G3:G17 G19:G29 I3:I17 I19:I29">
    <cfRule type="cellIs" dxfId="12" priority="13" operator="equal">
      <formula>"Nhất Thành"</formula>
    </cfRule>
  </conditionalFormatting>
  <conditionalFormatting sqref="E3:E17 E19:E29 E33:E40 G3:G17 G19:G29 I3:I17 I19:I29">
    <cfRule type="cellIs" dxfId="13" priority="14" operator="equal">
      <formula>"Hoàng Mạnh Thắng"</formula>
    </cfRule>
  </conditionalFormatting>
  <conditionalFormatting sqref="E3:E17 E19:E29 E33:E40 G3:G17 G19:G29 I3:I17 I19:I29">
    <cfRule type="cellIs" dxfId="14" priority="15" operator="equal">
      <formula>"TRANSIN"</formula>
    </cfRule>
  </conditionalFormatting>
  <conditionalFormatting sqref="E3:E17 E19:E29 E33:E40 G3:G17 G19:G29 I3:I17 I19:I29">
    <cfRule type="cellIs" dxfId="15" priority="16" operator="equal">
      <formula>"HDVL"</formula>
    </cfRule>
  </conditionalFormatting>
  <conditionalFormatting sqref="E3:E17 E19:E29 E33:E40 G3:G17 G19:G29 I3:I17 I19:I29">
    <cfRule type="cellIs" dxfId="16" priority="17" operator="equal">
      <formula>"TRỐNG LỊCH"</formula>
    </cfRule>
  </conditionalFormatting>
  <conditionalFormatting sqref="E3:E17 E19:E29 E33:E40 G3:G17 G19:G29 I3:I17 I19:I29">
    <cfRule type="cellIs" dxfId="0" priority="18" operator="equal">
      <formula>"CHUYỂN ĐIỂM"</formula>
    </cfRule>
  </conditionalFormatting>
  <conditionalFormatting sqref="E3:E17 E19:E29 E33:E40 G3:G17 G19:G29 I3:I17 I19:I29">
    <cfRule type="cellIs" dxfId="17" priority="19" operator="equal">
      <formula>"RỚT NHÀ MÁY"</formula>
    </cfRule>
  </conditionalFormatting>
  <conditionalFormatting sqref="E3:E17 E19:E29 E33:E40 G3:G17 G19:G29 I3:I17 I19:I29">
    <cfRule type="cellIs" dxfId="18" priority="20" operator="equal">
      <formula>"TÀI XẾ NGHỈ"</formula>
    </cfRule>
  </conditionalFormatting>
  <dataValidations>
    <dataValidation type="list" allowBlank="1" sqref="E3:E17 G3:G17 I3:I17 E19:E29 G19:G29 I19:I29 E33:E40">
      <formula1>'DANH MỤC'!$F$2:$F$22</formula1>
    </dataValidation>
    <dataValidation type="list" allowBlank="1" sqref="B33:B40">
      <formula1>'DANH MỤC'!$J$2:$J$16</formula1>
    </dataValidation>
    <dataValidation type="list" allowBlank="1" sqref="D3:D17 F3:F17 H3:H17 D19:D29 F19:F29 H19:H29 D33:D40">
      <formula1>'DANH MỤC'!$H$2:$H$9</formula1>
    </dataValidation>
  </dataValidations>
  <printOptions/>
  <pageMargins bottom="0.2" footer="0.0" header="0.0" left="0.2" right="0.2" top="0.2"/>
  <pageSetup orientation="landscape"/>
  <drawing r:id="rId1"/>
</worksheet>
</file>

<file path=xl/worksheets/sheet3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118.0"/>
    <col customWidth="1" min="2" max="26" width="8.71"/>
  </cols>
  <sheetData>
    <row r="1">
      <c r="A1" s="142" t="s">
        <v>337</v>
      </c>
    </row>
    <row r="2">
      <c r="A2" s="143"/>
    </row>
    <row r="3">
      <c r="A3" s="144" t="s">
        <v>338</v>
      </c>
    </row>
    <row r="4">
      <c r="A4" s="144" t="s">
        <v>339</v>
      </c>
    </row>
    <row r="5">
      <c r="A5" s="144" t="s">
        <v>340</v>
      </c>
    </row>
    <row r="6">
      <c r="A6" s="144" t="s">
        <v>341</v>
      </c>
    </row>
    <row r="7">
      <c r="A7" s="144" t="s">
        <v>342</v>
      </c>
    </row>
    <row r="8">
      <c r="A8" s="144" t="s">
        <v>343</v>
      </c>
    </row>
    <row r="9">
      <c r="A9" s="143"/>
    </row>
    <row r="10">
      <c r="A10" s="145" t="s">
        <v>344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paperSize="9" orientation="portrait"/>
  <drawing r:id="rId1"/>
</worksheet>
</file>

<file path=xl/worksheets/sheet3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7F8C8D"/>
    <pageSetUpPr/>
  </sheetPr>
  <sheetViews>
    <sheetView showGridLines="0" workbookViewId="0"/>
  </sheetViews>
  <sheetFormatPr customHeight="1" defaultColWidth="14.43" defaultRowHeight="15.0"/>
  <cols>
    <col customWidth="1" min="1" max="1" width="3.0"/>
    <col customWidth="1" min="2" max="2" width="20.0"/>
    <col customWidth="1" min="3" max="3" width="2.0"/>
    <col customWidth="1" min="4" max="4" width="16.0"/>
    <col customWidth="1" min="5" max="5" width="2.0"/>
    <col customWidth="1" min="6" max="6" width="18.0"/>
    <col customWidth="1" min="7" max="7" width="2.0"/>
    <col customWidth="1" min="8" max="8" width="14.0"/>
    <col customWidth="1" min="9" max="9" width="2.0"/>
    <col customWidth="1" min="10" max="10" width="14.0"/>
    <col customWidth="1" min="11" max="26" width="8.71"/>
  </cols>
  <sheetData>
    <row r="1">
      <c r="B1" s="146" t="s">
        <v>345</v>
      </c>
      <c r="D1" s="147" t="s">
        <v>55</v>
      </c>
      <c r="F1" s="148" t="s">
        <v>346</v>
      </c>
      <c r="H1" s="149" t="s">
        <v>347</v>
      </c>
      <c r="J1" s="150" t="s">
        <v>348</v>
      </c>
    </row>
    <row r="2">
      <c r="B2" s="151" t="s">
        <v>25</v>
      </c>
      <c r="D2" s="151" t="s">
        <v>26</v>
      </c>
      <c r="F2" s="109" t="s">
        <v>25</v>
      </c>
      <c r="H2" s="151" t="s">
        <v>33</v>
      </c>
      <c r="J2" s="151" t="s">
        <v>19</v>
      </c>
    </row>
    <row r="3">
      <c r="B3" s="152" t="s">
        <v>31</v>
      </c>
      <c r="D3" s="151" t="s">
        <v>34</v>
      </c>
      <c r="F3" s="112" t="s">
        <v>31</v>
      </c>
      <c r="H3" s="152" t="s">
        <v>22</v>
      </c>
      <c r="J3" s="152" t="s">
        <v>27</v>
      </c>
    </row>
    <row r="4">
      <c r="B4" s="151" t="s">
        <v>39</v>
      </c>
      <c r="D4" s="151" t="s">
        <v>40</v>
      </c>
      <c r="F4" s="109" t="s">
        <v>39</v>
      </c>
      <c r="H4" s="151" t="s">
        <v>125</v>
      </c>
      <c r="J4" s="151" t="s">
        <v>35</v>
      </c>
    </row>
    <row r="5">
      <c r="B5" s="152" t="s">
        <v>42</v>
      </c>
      <c r="D5" s="151" t="s">
        <v>43</v>
      </c>
      <c r="F5" s="112" t="s">
        <v>42</v>
      </c>
      <c r="H5" s="152" t="s">
        <v>93</v>
      </c>
      <c r="J5" s="152" t="s">
        <v>41</v>
      </c>
    </row>
    <row r="6">
      <c r="B6" s="151" t="s">
        <v>23</v>
      </c>
      <c r="F6" s="109" t="s">
        <v>23</v>
      </c>
      <c r="H6" s="151" t="s">
        <v>46</v>
      </c>
      <c r="J6" s="151" t="s">
        <v>44</v>
      </c>
    </row>
    <row r="7">
      <c r="B7" s="152" t="s">
        <v>51</v>
      </c>
      <c r="F7" s="112" t="s">
        <v>51</v>
      </c>
      <c r="H7" s="152" t="s">
        <v>150</v>
      </c>
      <c r="J7" s="152" t="s">
        <v>48</v>
      </c>
    </row>
    <row r="8">
      <c r="B8" s="151" t="s">
        <v>47</v>
      </c>
      <c r="F8" s="109" t="s">
        <v>47</v>
      </c>
      <c r="H8" s="151" t="s">
        <v>38</v>
      </c>
      <c r="J8" s="151" t="s">
        <v>68</v>
      </c>
    </row>
    <row r="9">
      <c r="B9" s="152" t="s">
        <v>58</v>
      </c>
      <c r="F9" s="112" t="s">
        <v>58</v>
      </c>
      <c r="H9" s="153" t="s">
        <v>193</v>
      </c>
      <c r="J9" s="152" t="s">
        <v>70</v>
      </c>
    </row>
    <row r="10">
      <c r="B10" s="151" t="s">
        <v>59</v>
      </c>
      <c r="F10" s="109" t="s">
        <v>59</v>
      </c>
      <c r="J10" s="151" t="s">
        <v>71</v>
      </c>
    </row>
    <row r="11">
      <c r="B11" s="152" t="s">
        <v>60</v>
      </c>
      <c r="F11" s="112" t="s">
        <v>60</v>
      </c>
      <c r="J11" s="152" t="s">
        <v>74</v>
      </c>
    </row>
    <row r="12">
      <c r="B12" s="151" t="s">
        <v>61</v>
      </c>
      <c r="F12" s="109" t="s">
        <v>61</v>
      </c>
      <c r="J12" s="151" t="s">
        <v>76</v>
      </c>
    </row>
    <row r="13">
      <c r="B13" s="152" t="s">
        <v>62</v>
      </c>
      <c r="F13" s="112" t="s">
        <v>62</v>
      </c>
      <c r="J13" s="152" t="s">
        <v>78</v>
      </c>
    </row>
    <row r="14">
      <c r="B14" s="151" t="s">
        <v>63</v>
      </c>
      <c r="F14" s="109" t="s">
        <v>63</v>
      </c>
      <c r="J14" s="151" t="s">
        <v>80</v>
      </c>
    </row>
    <row r="15">
      <c r="B15" s="152" t="s">
        <v>30</v>
      </c>
      <c r="F15" s="112" t="s">
        <v>30</v>
      </c>
      <c r="J15" s="152" t="s">
        <v>83</v>
      </c>
    </row>
    <row r="16">
      <c r="B16" s="151" t="s">
        <v>64</v>
      </c>
      <c r="F16" s="109" t="s">
        <v>64</v>
      </c>
      <c r="J16" s="151" t="s">
        <v>85</v>
      </c>
    </row>
    <row r="17">
      <c r="B17" s="152" t="s">
        <v>24</v>
      </c>
      <c r="F17" s="112" t="s">
        <v>24</v>
      </c>
    </row>
    <row r="18">
      <c r="F18" s="109" t="s">
        <v>89</v>
      </c>
    </row>
    <row r="19">
      <c r="F19" s="112" t="s">
        <v>26</v>
      </c>
    </row>
    <row r="20">
      <c r="F20" s="109" t="s">
        <v>34</v>
      </c>
    </row>
    <row r="21" ht="15.75" customHeight="1">
      <c r="F21" s="112" t="s">
        <v>40</v>
      </c>
    </row>
    <row r="22" ht="15.75" customHeight="1">
      <c r="F22" s="109" t="s">
        <v>43</v>
      </c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paperSize="9" orientation="portrait"/>
  <drawing r:id="rId1"/>
</worksheet>
</file>