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_rels/externalLink11.xml.rels" ContentType="application/vnd.openxmlformats-package.relationships+xml"/>
  <Override PartName="/xl/externalLinks/_rels/externalLink7.xml.rels" ContentType="application/vnd.openxmlformats-package.relationships+xml"/>
  <Override PartName="/xl/externalLinks/_rels/externalLink4.xml.rels" ContentType="application/vnd.openxmlformats-package.relationships+xml"/>
  <Override PartName="/xl/externalLinks/_rels/externalLink10.xml.rels" ContentType="application/vnd.openxmlformats-package.relationships+xml"/>
  <Override PartName="/xl/externalLinks/_rels/externalLink6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9.xml.rels" ContentType="application/vnd.openxmlformats-package.relationships+xml"/>
  <Override PartName="/xl/externalLinks/_rels/externalLink8.xml.rels" ContentType="application/vnd.openxmlformats-package.relationships+xml"/>
  <Override PartName="/xl/externalLinks/_rels/externalLink12.xml.rels" ContentType="application/vnd.openxmlformats-package.relationships+xml"/>
  <Override PartName="/xl/externalLinks/_rels/externalLink5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Sample_GW_MRD" sheetId="1" state="visible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function="false" hidden="true" localSheetId="0" name="_xlnm._FilterDatabase" vbProcedure="false">All_Sample_GW_MRD!$A$1:$AB$1552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<sst xmlns="http://schemas.openxmlformats.org/spreadsheetml/2006/main" count="20146" uniqueCount="1686">
  <si>
    <t xml:space="preserve">SampleID</t>
  </si>
  <si>
    <t xml:space="preserve">Cancer</t>
  </si>
  <si>
    <t xml:space="preserve">True label</t>
  </si>
  <si>
    <t xml:space="preserve">ichorCNA</t>
  </si>
  <si>
    <t xml:space="preserve">FLEN</t>
  </si>
  <si>
    <t xml:space="preserve">EM</t>
  </si>
  <si>
    <t xml:space="preserve">NUCLEOSOME</t>
  </si>
  <si>
    <t xml:space="preserve">OT_FLEN</t>
  </si>
  <si>
    <t xml:space="preserve">OT_NUCLEOSOME</t>
  </si>
  <si>
    <t xml:space="preserve">NMF_FLEN</t>
  </si>
  <si>
    <t xml:space="preserve">NMF_NUCLEOSOME</t>
  </si>
  <si>
    <t xml:space="preserve">Run</t>
  </si>
  <si>
    <t xml:space="preserve">Kit</t>
  </si>
  <si>
    <t xml:space="preserve">KABB36</t>
  </si>
  <si>
    <t xml:space="preserve">Healthy</t>
  </si>
  <si>
    <t xml:space="preserve">-</t>
  </si>
  <si>
    <t xml:space="preserve">R4610</t>
  </si>
  <si>
    <t xml:space="preserve">UID</t>
  </si>
  <si>
    <t xml:space="preserve">KABD34</t>
  </si>
  <si>
    <t xml:space="preserve">R4615</t>
  </si>
  <si>
    <t xml:space="preserve">KABF22</t>
  </si>
  <si>
    <t xml:space="preserve">R4622</t>
  </si>
  <si>
    <t xml:space="preserve">KABE82</t>
  </si>
  <si>
    <t xml:space="preserve">R4733</t>
  </si>
  <si>
    <t xml:space="preserve">KABF11</t>
  </si>
  <si>
    <t xml:space="preserve">KABF13</t>
  </si>
  <si>
    <t xml:space="preserve">KABF18</t>
  </si>
  <si>
    <t xml:space="preserve">KABF33</t>
  </si>
  <si>
    <t xml:space="preserve">KABF53</t>
  </si>
  <si>
    <t xml:space="preserve">KABF57</t>
  </si>
  <si>
    <t xml:space="preserve">KABF62</t>
  </si>
  <si>
    <t xml:space="preserve">KABF65</t>
  </si>
  <si>
    <t xml:space="preserve">KABB98</t>
  </si>
  <si>
    <t xml:space="preserve">R4730</t>
  </si>
  <si>
    <t xml:space="preserve">KABC54</t>
  </si>
  <si>
    <t xml:space="preserve">KABB30</t>
  </si>
  <si>
    <t xml:space="preserve">KABD50</t>
  </si>
  <si>
    <t xml:space="preserve">KABB91</t>
  </si>
  <si>
    <t xml:space="preserve">KABB88</t>
  </si>
  <si>
    <t xml:space="preserve">KABA97</t>
  </si>
  <si>
    <t xml:space="preserve">KABE42</t>
  </si>
  <si>
    <t xml:space="preserve">KABF90</t>
  </si>
  <si>
    <t xml:space="preserve">KABG07</t>
  </si>
  <si>
    <t xml:space="preserve">KABF96</t>
  </si>
  <si>
    <t xml:space="preserve">KABF68</t>
  </si>
  <si>
    <t xml:space="preserve">R4843</t>
  </si>
  <si>
    <t xml:space="preserve">KABF69</t>
  </si>
  <si>
    <t xml:space="preserve">KABF76</t>
  </si>
  <si>
    <t xml:space="preserve">KABG60</t>
  </si>
  <si>
    <t xml:space="preserve">KABG66</t>
  </si>
  <si>
    <t xml:space="preserve">KABH35</t>
  </si>
  <si>
    <t xml:space="preserve">KABH62</t>
  </si>
  <si>
    <t xml:space="preserve">KABH63</t>
  </si>
  <si>
    <t xml:space="preserve">KABG32</t>
  </si>
  <si>
    <t xml:space="preserve">KABG35</t>
  </si>
  <si>
    <t xml:space="preserve">QCAA30</t>
  </si>
  <si>
    <t xml:space="preserve">Breast</t>
  </si>
  <si>
    <t xml:space="preserve">R4476</t>
  </si>
  <si>
    <t xml:space="preserve">UCAA22</t>
  </si>
  <si>
    <t xml:space="preserve">?</t>
  </si>
  <si>
    <t xml:space="preserve">+</t>
  </si>
  <si>
    <t xml:space="preserve">UCAA34</t>
  </si>
  <si>
    <t xml:space="preserve">MQCAAA02</t>
  </si>
  <si>
    <t xml:space="preserve">R4754</t>
  </si>
  <si>
    <t xml:space="preserve">MDAAAA01</t>
  </si>
  <si>
    <t xml:space="preserve">MQCAAA59</t>
  </si>
  <si>
    <t xml:space="preserve">Q3AA14</t>
  </si>
  <si>
    <t xml:space="preserve">MDGAAA17</t>
  </si>
  <si>
    <t xml:space="preserve">MDAAAA13</t>
  </si>
  <si>
    <t xml:space="preserve">MQCAAA20</t>
  </si>
  <si>
    <t xml:space="preserve">MECAAA13</t>
  </si>
  <si>
    <t xml:space="preserve">Q3AA05</t>
  </si>
  <si>
    <t xml:space="preserve">U3AA02</t>
  </si>
  <si>
    <t xml:space="preserve">MQCAAA05</t>
  </si>
  <si>
    <t xml:space="preserve">Q3AA19</t>
  </si>
  <si>
    <t xml:space="preserve">U3AA05</t>
  </si>
  <si>
    <t xml:space="preserve">ZMB576A</t>
  </si>
  <si>
    <t xml:space="preserve">ZMB576B</t>
  </si>
  <si>
    <t xml:space="preserve">MQCAAA48</t>
  </si>
  <si>
    <t xml:space="preserve">R4850</t>
  </si>
  <si>
    <t xml:space="preserve">Q3AA08</t>
  </si>
  <si>
    <t xml:space="preserve">U3AA04</t>
  </si>
  <si>
    <t xml:space="preserve">HAAA31</t>
  </si>
  <si>
    <t xml:space="preserve">R4759</t>
  </si>
  <si>
    <t xml:space="preserve">HMAAAA16</t>
  </si>
  <si>
    <t xml:space="preserve">HAGAAA18</t>
  </si>
  <si>
    <t xml:space="preserve">R4872</t>
  </si>
  <si>
    <t xml:space="preserve">ZNAB06A</t>
  </si>
  <si>
    <t xml:space="preserve">R4874</t>
  </si>
  <si>
    <t xml:space="preserve">ZNAB08A</t>
  </si>
  <si>
    <t xml:space="preserve">ZNAB09A</t>
  </si>
  <si>
    <t xml:space="preserve">ZMB581A</t>
  </si>
  <si>
    <t xml:space="preserve">ZMB596A</t>
  </si>
  <si>
    <t xml:space="preserve">ZMB602A</t>
  </si>
  <si>
    <t xml:space="preserve">HMAAAA02</t>
  </si>
  <si>
    <t xml:space="preserve">CRC</t>
  </si>
  <si>
    <t xml:space="preserve">R4785</t>
  </si>
  <si>
    <t xml:space="preserve">MQGAAA71</t>
  </si>
  <si>
    <t xml:space="preserve">MDGAAA18</t>
  </si>
  <si>
    <t xml:space="preserve">QNAA01</t>
  </si>
  <si>
    <t xml:space="preserve">QCAC36</t>
  </si>
  <si>
    <t xml:space="preserve">MYCAAA01</t>
  </si>
  <si>
    <t xml:space="preserve">MQAAAA51</t>
  </si>
  <si>
    <t xml:space="preserve">QHAC16</t>
  </si>
  <si>
    <t xml:space="preserve">MUGAAA21</t>
  </si>
  <si>
    <t xml:space="preserve">QHAA63</t>
  </si>
  <si>
    <t xml:space="preserve">UHAA30</t>
  </si>
  <si>
    <t xml:space="preserve">MUGAAA12</t>
  </si>
  <si>
    <t xml:space="preserve">MUGAAA68</t>
  </si>
  <si>
    <t xml:space="preserve">QCAF27</t>
  </si>
  <si>
    <t xml:space="preserve">MUAAAA11</t>
  </si>
  <si>
    <t xml:space="preserve">MUGAAA65</t>
  </si>
  <si>
    <t xml:space="preserve">HAGAAA15</t>
  </si>
  <si>
    <t xml:space="preserve">R4855</t>
  </si>
  <si>
    <t xml:space="preserve">MDGAAA07</t>
  </si>
  <si>
    <t xml:space="preserve">HMAA06</t>
  </si>
  <si>
    <t xml:space="preserve">MDAAAA15</t>
  </si>
  <si>
    <t xml:space="preserve">HMAA04</t>
  </si>
  <si>
    <t xml:space="preserve">QCAA02</t>
  </si>
  <si>
    <t xml:space="preserve">HMAA02</t>
  </si>
  <si>
    <t xml:space="preserve">HMGAAA02</t>
  </si>
  <si>
    <t xml:space="preserve">MDGAAA24</t>
  </si>
  <si>
    <t xml:space="preserve">MECAAA15</t>
  </si>
  <si>
    <t xml:space="preserve">MDGAAA27</t>
  </si>
  <si>
    <t xml:space="preserve">HMAAAA35</t>
  </si>
  <si>
    <t xml:space="preserve">QCAD47</t>
  </si>
  <si>
    <t xml:space="preserve">MUAAAA44</t>
  </si>
  <si>
    <t xml:space="preserve">ZMC005A</t>
  </si>
  <si>
    <t xml:space="preserve">ZMC005B</t>
  </si>
  <si>
    <t xml:space="preserve">ZMC006A</t>
  </si>
  <si>
    <t xml:space="preserve">ZMC006B</t>
  </si>
  <si>
    <t xml:space="preserve">ZMC006C</t>
  </si>
  <si>
    <t xml:space="preserve">ZMC046A</t>
  </si>
  <si>
    <t xml:space="preserve">ZMC046B</t>
  </si>
  <si>
    <t xml:space="preserve">ZMC071A</t>
  </si>
  <si>
    <t xml:space="preserve">MDCAAA03</t>
  </si>
  <si>
    <t xml:space="preserve">R4810</t>
  </si>
  <si>
    <t xml:space="preserve">MDGAAA16</t>
  </si>
  <si>
    <t xml:space="preserve">MDAAAA18</t>
  </si>
  <si>
    <t xml:space="preserve">MQAAAA19</t>
  </si>
  <si>
    <t xml:space="preserve">ZMC057A</t>
  </si>
  <si>
    <t xml:space="preserve">ZMC031A</t>
  </si>
  <si>
    <t xml:space="preserve">HAAAAA27</t>
  </si>
  <si>
    <t xml:space="preserve">HMAAAA27</t>
  </si>
  <si>
    <t xml:space="preserve">HAGAAA11</t>
  </si>
  <si>
    <t xml:space="preserve">ZXG27</t>
  </si>
  <si>
    <t xml:space="preserve">Gastric</t>
  </si>
  <si>
    <t xml:space="preserve">R4815</t>
  </si>
  <si>
    <t xml:space="preserve">ZMG007A</t>
  </si>
  <si>
    <t xml:space="preserve">ZMG094A</t>
  </si>
  <si>
    <t xml:space="preserve">ZXG04</t>
  </si>
  <si>
    <t xml:space="preserve">ZXG07</t>
  </si>
  <si>
    <t xml:space="preserve">MDGAAA10</t>
  </si>
  <si>
    <t xml:space="preserve">HMGAAA01</t>
  </si>
  <si>
    <t xml:space="preserve">ZMG107A</t>
  </si>
  <si>
    <t xml:space="preserve">HHAA01</t>
  </si>
  <si>
    <t xml:space="preserve">Q3AA48</t>
  </si>
  <si>
    <t xml:space="preserve">ZMG001A</t>
  </si>
  <si>
    <t xml:space="preserve">ZMG002A</t>
  </si>
  <si>
    <t xml:space="preserve">ZMG044A</t>
  </si>
  <si>
    <t xml:space="preserve">HMGAAA08</t>
  </si>
  <si>
    <t xml:space="preserve">HMAA03</t>
  </si>
  <si>
    <t xml:space="preserve">ZXG01</t>
  </si>
  <si>
    <t xml:space="preserve">HMGAAA06</t>
  </si>
  <si>
    <t xml:space="preserve">QCAB64</t>
  </si>
  <si>
    <t xml:space="preserve">UCAA26</t>
  </si>
  <si>
    <t xml:space="preserve">QHAA80</t>
  </si>
  <si>
    <t xml:space="preserve">MUGAAA46</t>
  </si>
  <si>
    <t xml:space="preserve">QHAB92</t>
  </si>
  <si>
    <t xml:space="preserve">MUGAAA02</t>
  </si>
  <si>
    <t xml:space="preserve">ZMG058A</t>
  </si>
  <si>
    <t xml:space="preserve">ZMG085A</t>
  </si>
  <si>
    <t xml:space="preserve">ZMG103A</t>
  </si>
  <si>
    <t xml:space="preserve">ZMG067A</t>
  </si>
  <si>
    <t xml:space="preserve">R4864</t>
  </si>
  <si>
    <t xml:space="preserve">ZMG067B</t>
  </si>
  <si>
    <t xml:space="preserve">ZMG068A</t>
  </si>
  <si>
    <t xml:space="preserve">ZMG068B</t>
  </si>
  <si>
    <t xml:space="preserve">ZMG086A</t>
  </si>
  <si>
    <t xml:space="preserve">ZMG086B</t>
  </si>
  <si>
    <t xml:space="preserve">ZMG102A</t>
  </si>
  <si>
    <t xml:space="preserve">ZMG102B</t>
  </si>
  <si>
    <t xml:space="preserve">ZMG102C</t>
  </si>
  <si>
    <t xml:space="preserve">ZMG117A</t>
  </si>
  <si>
    <t xml:space="preserve">ZMG117B</t>
  </si>
  <si>
    <t xml:space="preserve">MDGAAB39</t>
  </si>
  <si>
    <t xml:space="preserve">MDGAAB43</t>
  </si>
  <si>
    <t xml:space="preserve">MDGAAB45</t>
  </si>
  <si>
    <t xml:space="preserve">ZMG040A</t>
  </si>
  <si>
    <t xml:space="preserve">ZMG093A</t>
  </si>
  <si>
    <t xml:space="preserve">HHAA22</t>
  </si>
  <si>
    <t xml:space="preserve">QCAE05</t>
  </si>
  <si>
    <t xml:space="preserve">HCC</t>
  </si>
  <si>
    <t xml:space="preserve">R4740</t>
  </si>
  <si>
    <t xml:space="preserve">QCAF61</t>
  </si>
  <si>
    <t xml:space="preserve">MECAAA20</t>
  </si>
  <si>
    <t xml:space="preserve">ZMH062A</t>
  </si>
  <si>
    <t xml:space="preserve">ZMH062B</t>
  </si>
  <si>
    <t xml:space="preserve">ZMH054A</t>
  </si>
  <si>
    <t xml:space="preserve">ZMH054B</t>
  </si>
  <si>
    <t xml:space="preserve">ZMH054C</t>
  </si>
  <si>
    <t xml:space="preserve">ZMH003A</t>
  </si>
  <si>
    <t xml:space="preserve">ZMH003B</t>
  </si>
  <si>
    <t xml:space="preserve">ZMH003C</t>
  </si>
  <si>
    <t xml:space="preserve">No UID</t>
  </si>
  <si>
    <t xml:space="preserve">ZMH010A</t>
  </si>
  <si>
    <t xml:space="preserve">ZMH010B</t>
  </si>
  <si>
    <t xml:space="preserve">ZMH010C</t>
  </si>
  <si>
    <t xml:space="preserve">ZMH021A</t>
  </si>
  <si>
    <t xml:space="preserve">ZMH021B</t>
  </si>
  <si>
    <t xml:space="preserve">ZMH021C</t>
  </si>
  <si>
    <t xml:space="preserve">ZMH047A</t>
  </si>
  <si>
    <t xml:space="preserve">ZMH047B</t>
  </si>
  <si>
    <t xml:space="preserve">ZMH047D</t>
  </si>
  <si>
    <t xml:space="preserve">ZMH056A</t>
  </si>
  <si>
    <t xml:space="preserve">ZMH056B</t>
  </si>
  <si>
    <t xml:space="preserve">ZMH056D</t>
  </si>
  <si>
    <t xml:space="preserve">UHAA49</t>
  </si>
  <si>
    <t xml:space="preserve">MUGAAA67</t>
  </si>
  <si>
    <t xml:space="preserve">QHAB51</t>
  </si>
  <si>
    <t xml:space="preserve">Lung</t>
  </si>
  <si>
    <t xml:space="preserve">MUGAAA42</t>
  </si>
  <si>
    <t xml:space="preserve">QCAA27</t>
  </si>
  <si>
    <t xml:space="preserve">UCAA16</t>
  </si>
  <si>
    <t xml:space="preserve">UCAA31</t>
  </si>
  <si>
    <t xml:space="preserve">UCAA53</t>
  </si>
  <si>
    <t xml:space="preserve">UCAB01</t>
  </si>
  <si>
    <t xml:space="preserve">MDAAAA03</t>
  </si>
  <si>
    <t xml:space="preserve">MLAA85</t>
  </si>
  <si>
    <t xml:space="preserve">UCAA21</t>
  </si>
  <si>
    <t xml:space="preserve">UCAA46</t>
  </si>
  <si>
    <t xml:space="preserve">UCAA78</t>
  </si>
  <si>
    <t xml:space="preserve">MUGAAA53</t>
  </si>
  <si>
    <t xml:space="preserve">QHAB28</t>
  </si>
  <si>
    <t xml:space="preserve">MUGAAA38</t>
  </si>
  <si>
    <t xml:space="preserve">MDGAAA26</t>
  </si>
  <si>
    <t xml:space="preserve">MEBAAA02</t>
  </si>
  <si>
    <t xml:space="preserve">QCAA56</t>
  </si>
  <si>
    <t xml:space="preserve">QCAB92</t>
  </si>
  <si>
    <t xml:space="preserve">HMAA07</t>
  </si>
  <si>
    <t xml:space="preserve">ZTKL01A</t>
  </si>
  <si>
    <t xml:space="preserve">HMAAAA18</t>
  </si>
  <si>
    <t xml:space="preserve">R4632</t>
  </si>
  <si>
    <t xml:space="preserve">HMAAAA13</t>
  </si>
  <si>
    <t xml:space="preserve">MECAAA17</t>
  </si>
  <si>
    <t xml:space="preserve">R4636</t>
  </si>
  <si>
    <t xml:space="preserve">MEGAAA07</t>
  </si>
  <si>
    <t xml:space="preserve">HMAAAA30</t>
  </si>
  <si>
    <t xml:space="preserve">QCAC99</t>
  </si>
  <si>
    <t xml:space="preserve">HMAAAA09</t>
  </si>
  <si>
    <t xml:space="preserve">HMAAAA19</t>
  </si>
  <si>
    <t xml:space="preserve">HMAAAA23</t>
  </si>
  <si>
    <t xml:space="preserve">HMAAAA28</t>
  </si>
  <si>
    <t xml:space="preserve">QCAD83</t>
  </si>
  <si>
    <t xml:space="preserve">QCAD68</t>
  </si>
  <si>
    <t xml:space="preserve">MEGAAA06</t>
  </si>
  <si>
    <t xml:space="preserve">MDGAAA36</t>
  </si>
  <si>
    <t xml:space="preserve">QCAB83</t>
  </si>
  <si>
    <t xml:space="preserve">HHAA10</t>
  </si>
  <si>
    <t xml:space="preserve">HMAAAA05</t>
  </si>
  <si>
    <t xml:space="preserve">QHAA87</t>
  </si>
  <si>
    <t xml:space="preserve">MDCAAA11</t>
  </si>
  <si>
    <t xml:space="preserve">HAAA35</t>
  </si>
  <si>
    <t xml:space="preserve">R4766</t>
  </si>
  <si>
    <t xml:space="preserve">Q3AA09</t>
  </si>
  <si>
    <t xml:space="preserve">Q3AA13</t>
  </si>
  <si>
    <t xml:space="preserve">QHAA62</t>
  </si>
  <si>
    <t xml:space="preserve">QHAA99</t>
  </si>
  <si>
    <t xml:space="preserve">QHAB49</t>
  </si>
  <si>
    <t xml:space="preserve">HMAAAA06</t>
  </si>
  <si>
    <t xml:space="preserve">MECAAA03</t>
  </si>
  <si>
    <t xml:space="preserve">MECAAA19</t>
  </si>
  <si>
    <t xml:space="preserve">UHAA47</t>
  </si>
  <si>
    <t xml:space="preserve">MUGAAA01</t>
  </si>
  <si>
    <t xml:space="preserve">MUGAAA57</t>
  </si>
  <si>
    <t xml:space="preserve">QCAB27</t>
  </si>
  <si>
    <t xml:space="preserve">R4796</t>
  </si>
  <si>
    <t xml:space="preserve">MUGAAA56</t>
  </si>
  <si>
    <t xml:space="preserve">YCAB67</t>
  </si>
  <si>
    <t xml:space="preserve">QCAE86</t>
  </si>
  <si>
    <t xml:space="preserve">QHAA88</t>
  </si>
  <si>
    <t xml:space="preserve">MDGAAA31</t>
  </si>
  <si>
    <t xml:space="preserve">HMGAAA04</t>
  </si>
  <si>
    <t xml:space="preserve">MDAAAA16</t>
  </si>
  <si>
    <t xml:space="preserve">HMAA08</t>
  </si>
  <si>
    <t xml:space="preserve">QCAA50</t>
  </si>
  <si>
    <t xml:space="preserve">UCAA82</t>
  </si>
  <si>
    <t xml:space="preserve">UHAA52</t>
  </si>
  <si>
    <t xml:space="preserve">MUGAAA10</t>
  </si>
  <si>
    <t xml:space="preserve">HACAAA01</t>
  </si>
  <si>
    <t xml:space="preserve">MUCAAA04</t>
  </si>
  <si>
    <t xml:space="preserve">MLAA29</t>
  </si>
  <si>
    <t xml:space="preserve">UCAA04</t>
  </si>
  <si>
    <t xml:space="preserve">UCAA23</t>
  </si>
  <si>
    <t xml:space="preserve">UCAA49</t>
  </si>
  <si>
    <t xml:space="preserve">ZIL01A</t>
  </si>
  <si>
    <t xml:space="preserve">ZIL102A</t>
  </si>
  <si>
    <t xml:space="preserve">ZIL103A</t>
  </si>
  <si>
    <t xml:space="preserve">ZIL104A</t>
  </si>
  <si>
    <t xml:space="preserve">ZIL105A</t>
  </si>
  <si>
    <t xml:space="preserve">ZIL106A</t>
  </si>
  <si>
    <t xml:space="preserve">ZTKL05A</t>
  </si>
  <si>
    <t xml:space="preserve">ZTKL01B</t>
  </si>
  <si>
    <t xml:space="preserve">ZTKL05B</t>
  </si>
  <si>
    <t xml:space="preserve">ZTKL07A</t>
  </si>
  <si>
    <t xml:space="preserve">ZTKL07B</t>
  </si>
  <si>
    <t xml:space="preserve">ZTKL06A</t>
  </si>
  <si>
    <t xml:space="preserve">ZTKL06B</t>
  </si>
  <si>
    <t xml:space="preserve">ZTKL10A</t>
  </si>
  <si>
    <t xml:space="preserve">ZTKL10B</t>
  </si>
  <si>
    <t xml:space="preserve">ZTKL02A</t>
  </si>
  <si>
    <t xml:space="preserve">R4625i2</t>
  </si>
  <si>
    <t xml:space="preserve">ZTKL03A</t>
  </si>
  <si>
    <t xml:space="preserve">ZTKL03B</t>
  </si>
  <si>
    <t xml:space="preserve">ZTKL04A</t>
  </si>
  <si>
    <t xml:space="preserve">ZTKL04B</t>
  </si>
  <si>
    <t xml:space="preserve">ZTKL08A</t>
  </si>
  <si>
    <t xml:space="preserve">ZTKL09A</t>
  </si>
  <si>
    <t xml:space="preserve">ZTKL09B</t>
  </si>
  <si>
    <t xml:space="preserve">ZTKL11A</t>
  </si>
  <si>
    <t xml:space="preserve">ZTKL11B</t>
  </si>
  <si>
    <t xml:space="preserve">ZTKL12A</t>
  </si>
  <si>
    <t xml:space="preserve">ZTKL12B</t>
  </si>
  <si>
    <t xml:space="preserve">ZTKL13A</t>
  </si>
  <si>
    <t xml:space="preserve">ZTKL14A</t>
  </si>
  <si>
    <t xml:space="preserve">ZTKL15A</t>
  </si>
  <si>
    <t xml:space="preserve">ZTKL16A</t>
  </si>
  <si>
    <t xml:space="preserve">ZTKL17A</t>
  </si>
  <si>
    <t xml:space="preserve">ZTKL18A</t>
  </si>
  <si>
    <t xml:space="preserve">ZTKL19A</t>
  </si>
  <si>
    <t xml:space="preserve">QCAE60</t>
  </si>
  <si>
    <t xml:space="preserve">Ovarian</t>
  </si>
  <si>
    <t xml:space="preserve">LABV93</t>
  </si>
  <si>
    <t xml:space="preserve">LABJ97</t>
  </si>
  <si>
    <t xml:space="preserve">HMAAAA04</t>
  </si>
  <si>
    <t xml:space="preserve">QCAA59</t>
  </si>
  <si>
    <t xml:space="preserve">QHAA17</t>
  </si>
  <si>
    <t xml:space="preserve">YCAA54</t>
  </si>
  <si>
    <t xml:space="preserve">QCAA40</t>
  </si>
  <si>
    <t xml:space="preserve">YCAA77</t>
  </si>
  <si>
    <t xml:space="preserve">QCAA74</t>
  </si>
  <si>
    <t xml:space="preserve">YCAB01</t>
  </si>
  <si>
    <t xml:space="preserve">QCAA94</t>
  </si>
  <si>
    <t xml:space="preserve">YCAB14</t>
  </si>
  <si>
    <t xml:space="preserve">YCAB06</t>
  </si>
  <si>
    <t xml:space="preserve">ZNAB01A</t>
  </si>
  <si>
    <t xml:space="preserve">R4930</t>
  </si>
  <si>
    <t xml:space="preserve">UHAA07</t>
  </si>
  <si>
    <t xml:space="preserve">MDAAAA42</t>
  </si>
  <si>
    <t xml:space="preserve">MDGAAA20</t>
  </si>
  <si>
    <t xml:space="preserve">R4920</t>
  </si>
  <si>
    <t xml:space="preserve">MDGAAB74</t>
  </si>
  <si>
    <t xml:space="preserve">MDGAAB68</t>
  </si>
  <si>
    <t xml:space="preserve">MDGAAB48</t>
  </si>
  <si>
    <t xml:space="preserve">MDGAAB14</t>
  </si>
  <si>
    <t xml:space="preserve">MDGAAA73</t>
  </si>
  <si>
    <t xml:space="preserve">MDGAAA33</t>
  </si>
  <si>
    <t xml:space="preserve">MDGAAA32</t>
  </si>
  <si>
    <t xml:space="preserve">MDGAAA55</t>
  </si>
  <si>
    <t xml:space="preserve">MDGAAB37</t>
  </si>
  <si>
    <t xml:space="preserve">MDGAAB13</t>
  </si>
  <si>
    <t xml:space="preserve">MDGAAB03</t>
  </si>
  <si>
    <t xml:space="preserve">MDGAAB70</t>
  </si>
  <si>
    <t xml:space="preserve">MDGAAB36</t>
  </si>
  <si>
    <t xml:space="preserve">MDGAAA68</t>
  </si>
  <si>
    <t xml:space="preserve">KABG44</t>
  </si>
  <si>
    <t xml:space="preserve">KABG28</t>
  </si>
  <si>
    <t xml:space="preserve">KABF79</t>
  </si>
  <si>
    <t xml:space="preserve">KABG29</t>
  </si>
  <si>
    <t xml:space="preserve">KABG68</t>
  </si>
  <si>
    <t xml:space="preserve">KABF92</t>
  </si>
  <si>
    <t xml:space="preserve">KABD31</t>
  </si>
  <si>
    <t xml:space="preserve">KABF19</t>
  </si>
  <si>
    <t xml:space="preserve">KABD43</t>
  </si>
  <si>
    <t xml:space="preserve">KABD33</t>
  </si>
  <si>
    <t xml:space="preserve">KABB22</t>
  </si>
  <si>
    <t xml:space="preserve">KABB31</t>
  </si>
  <si>
    <t xml:space="preserve">QCAD51</t>
  </si>
  <si>
    <t xml:space="preserve">R4933</t>
  </si>
  <si>
    <t xml:space="preserve">QHAA48</t>
  </si>
  <si>
    <t xml:space="preserve">MLAA82</t>
  </si>
  <si>
    <t xml:space="preserve">QCAE78</t>
  </si>
  <si>
    <t xml:space="preserve">QCAB77</t>
  </si>
  <si>
    <t xml:space="preserve">R4932</t>
  </si>
  <si>
    <t xml:space="preserve">Q3AA11</t>
  </si>
  <si>
    <t xml:space="preserve">QCAA48</t>
  </si>
  <si>
    <t xml:space="preserve">QCAA33</t>
  </si>
  <si>
    <t xml:space="preserve">QCAA64</t>
  </si>
  <si>
    <t xml:space="preserve">QHAB01</t>
  </si>
  <si>
    <t xml:space="preserve">MLAA20</t>
  </si>
  <si>
    <t xml:space="preserve">QHAA72</t>
  </si>
  <si>
    <t xml:space="preserve">UCAA07</t>
  </si>
  <si>
    <t xml:space="preserve">UCAA44</t>
  </si>
  <si>
    <t xml:space="preserve">MDGAAB09</t>
  </si>
  <si>
    <t xml:space="preserve">MDGAAA41</t>
  </si>
  <si>
    <t xml:space="preserve">MDGAAA90</t>
  </si>
  <si>
    <t xml:space="preserve">KABG81</t>
  </si>
  <si>
    <t xml:space="preserve">KABG46</t>
  </si>
  <si>
    <t xml:space="preserve">KABG71</t>
  </si>
  <si>
    <t xml:space="preserve">KABG84</t>
  </si>
  <si>
    <t xml:space="preserve">KABG53</t>
  </si>
  <si>
    <t xml:space="preserve">KABG67</t>
  </si>
  <si>
    <t xml:space="preserve">KABG73</t>
  </si>
  <si>
    <t xml:space="preserve">KABG59</t>
  </si>
  <si>
    <t xml:space="preserve">ZNAB01B</t>
  </si>
  <si>
    <t xml:space="preserve">R5138</t>
  </si>
  <si>
    <t xml:space="preserve">ZNAB02A</t>
  </si>
  <si>
    <t xml:space="preserve">ZNAB02B</t>
  </si>
  <si>
    <t xml:space="preserve">ZNAB02C</t>
  </si>
  <si>
    <t xml:space="preserve">R5154</t>
  </si>
  <si>
    <t xml:space="preserve">ZNAB03A</t>
  </si>
  <si>
    <t xml:space="preserve">ZNAB03B</t>
  </si>
  <si>
    <t xml:space="preserve">ZNAB04A</t>
  </si>
  <si>
    <t xml:space="preserve">ZNAB04B</t>
  </si>
  <si>
    <t xml:space="preserve">ZNAB05A</t>
  </si>
  <si>
    <t xml:space="preserve">ZNAB05B</t>
  </si>
  <si>
    <t xml:space="preserve">ZNAB06B</t>
  </si>
  <si>
    <t xml:space="preserve">ZNAB07A</t>
  </si>
  <si>
    <t xml:space="preserve">ZNAB07B</t>
  </si>
  <si>
    <t xml:space="preserve">ZNAB08B</t>
  </si>
  <si>
    <t xml:space="preserve">HAAA34</t>
  </si>
  <si>
    <t xml:space="preserve">R5020</t>
  </si>
  <si>
    <t xml:space="preserve">HAAAAA01</t>
  </si>
  <si>
    <t xml:space="preserve">HAAAAA17</t>
  </si>
  <si>
    <t xml:space="preserve">HAGAAA04</t>
  </si>
  <si>
    <t xml:space="preserve">HAGAAA16</t>
  </si>
  <si>
    <t xml:space="preserve">HMDAAA08</t>
  </si>
  <si>
    <t xml:space="preserve">HMGAAA07</t>
  </si>
  <si>
    <t xml:space="preserve">QCAF79</t>
  </si>
  <si>
    <t xml:space="preserve">ZMC017A</t>
  </si>
  <si>
    <t xml:space="preserve">ZMC065A</t>
  </si>
  <si>
    <t xml:space="preserve">ZMC072A</t>
  </si>
  <si>
    <t xml:space="preserve">ZMC079A</t>
  </si>
  <si>
    <t xml:space="preserve">HACAAA03</t>
  </si>
  <si>
    <t xml:space="preserve">Duodenal (CRC)</t>
  </si>
  <si>
    <t xml:space="preserve">MQGAAA01</t>
  </si>
  <si>
    <t xml:space="preserve">ZMG013A</t>
  </si>
  <si>
    <t xml:space="preserve">HAAA32</t>
  </si>
  <si>
    <t xml:space="preserve">MDBAAA11</t>
  </si>
  <si>
    <t xml:space="preserve">ZTKL08B</t>
  </si>
  <si>
    <t xml:space="preserve">ZTKL13B</t>
  </si>
  <si>
    <t xml:space="preserve">ZTKL20A</t>
  </si>
  <si>
    <t xml:space="preserve">ZTKL21A</t>
  </si>
  <si>
    <t xml:space="preserve">ZTKL22A</t>
  </si>
  <si>
    <t xml:space="preserve">ZNAB03C</t>
  </si>
  <si>
    <t xml:space="preserve">R5237</t>
  </si>
  <si>
    <t xml:space="preserve">ZNAB06C</t>
  </si>
  <si>
    <t xml:space="preserve">ZNAB07C</t>
  </si>
  <si>
    <t xml:space="preserve">ZNAB09B</t>
  </si>
  <si>
    <t xml:space="preserve">ZNAB10A</t>
  </si>
  <si>
    <t xml:space="preserve">ZNAB10B</t>
  </si>
  <si>
    <t xml:space="preserve">ZNAB11A</t>
  </si>
  <si>
    <t xml:space="preserve">ZNAB11B</t>
  </si>
  <si>
    <t xml:space="preserve">ZTKL14B</t>
  </si>
  <si>
    <t xml:space="preserve">R5255</t>
  </si>
  <si>
    <t xml:space="preserve">ZTKL15B</t>
  </si>
  <si>
    <t xml:space="preserve">ZTKL03C</t>
  </si>
  <si>
    <t xml:space="preserve">ZTKL04C</t>
  </si>
  <si>
    <t xml:space="preserve">ZMB010A</t>
  </si>
  <si>
    <t xml:space="preserve">R5292</t>
  </si>
  <si>
    <t xml:space="preserve">ZMB010B</t>
  </si>
  <si>
    <t xml:space="preserve">ZMB016A</t>
  </si>
  <si>
    <t xml:space="preserve">ZMB016B</t>
  </si>
  <si>
    <t xml:space="preserve">ZMB016C</t>
  </si>
  <si>
    <t xml:space="preserve">ZMB016D</t>
  </si>
  <si>
    <t xml:space="preserve">ZMB028A</t>
  </si>
  <si>
    <t xml:space="preserve">R5063</t>
  </si>
  <si>
    <t xml:space="preserve">ZMB028B</t>
  </si>
  <si>
    <t xml:space="preserve">ZMB028C</t>
  </si>
  <si>
    <t xml:space="preserve">ZMB028D</t>
  </si>
  <si>
    <t xml:space="preserve">ZMC060A</t>
  </si>
  <si>
    <t xml:space="preserve">R5170</t>
  </si>
  <si>
    <t xml:space="preserve">ZMC060B</t>
  </si>
  <si>
    <t xml:space="preserve">ZNAB10C</t>
  </si>
  <si>
    <t xml:space="preserve">ZIL101B</t>
  </si>
  <si>
    <t xml:space="preserve">ZMB041A</t>
  </si>
  <si>
    <t xml:space="preserve">R5119</t>
  </si>
  <si>
    <t xml:space="preserve">ZMB041B</t>
  </si>
  <si>
    <t xml:space="preserve">R5298</t>
  </si>
  <si>
    <t xml:space="preserve">ZMB041C</t>
  </si>
  <si>
    <t xml:space="preserve">ZMB130A</t>
  </si>
  <si>
    <t xml:space="preserve">R5168</t>
  </si>
  <si>
    <t xml:space="preserve">ZMB130B</t>
  </si>
  <si>
    <t xml:space="preserve">ZMB130C</t>
  </si>
  <si>
    <t xml:space="preserve">ZMB130D</t>
  </si>
  <si>
    <t xml:space="preserve">ZMC077B</t>
  </si>
  <si>
    <t xml:space="preserve">ZMC077C</t>
  </si>
  <si>
    <t xml:space="preserve">ZMC111A</t>
  </si>
  <si>
    <t xml:space="preserve">ZMC111C</t>
  </si>
  <si>
    <t xml:space="preserve">ZMC111D</t>
  </si>
  <si>
    <t xml:space="preserve">ZMB115A</t>
  </si>
  <si>
    <t xml:space="preserve">ZMB115C</t>
  </si>
  <si>
    <t xml:space="preserve">ZMB115D</t>
  </si>
  <si>
    <t xml:space="preserve">ZMC120A</t>
  </si>
  <si>
    <t xml:space="preserve">ZMC120D</t>
  </si>
  <si>
    <t xml:space="preserve">ZMC122A</t>
  </si>
  <si>
    <t xml:space="preserve">ZMC122C</t>
  </si>
  <si>
    <t xml:space="preserve">R5310</t>
  </si>
  <si>
    <t xml:space="preserve">MQDAAA04</t>
  </si>
  <si>
    <t xml:space="preserve">MUDAAA01</t>
  </si>
  <si>
    <t xml:space="preserve">QCAC76</t>
  </si>
  <si>
    <t xml:space="preserve">UCAA76</t>
  </si>
  <si>
    <t xml:space="preserve">QCAA08</t>
  </si>
  <si>
    <t xml:space="preserve">MUGAAA40</t>
  </si>
  <si>
    <t xml:space="preserve">QHAA04</t>
  </si>
  <si>
    <t xml:space="preserve">QCAC24</t>
  </si>
  <si>
    <t xml:space="preserve">UCAA75</t>
  </si>
  <si>
    <t xml:space="preserve">UCAB28</t>
  </si>
  <si>
    <t xml:space="preserve">MUAAAA40</t>
  </si>
  <si>
    <t xml:space="preserve">MUAAAB39</t>
  </si>
  <si>
    <t xml:space="preserve">QCAB85</t>
  </si>
  <si>
    <t xml:space="preserve">QHAB57</t>
  </si>
  <si>
    <t xml:space="preserve">QHAB13</t>
  </si>
  <si>
    <t xml:space="preserve">QHAA07</t>
  </si>
  <si>
    <t xml:space="preserve">R5318</t>
  </si>
  <si>
    <t xml:space="preserve">UHAA04</t>
  </si>
  <si>
    <t xml:space="preserve">UHAA15</t>
  </si>
  <si>
    <t xml:space="preserve">UHAA34</t>
  </si>
  <si>
    <t xml:space="preserve">MUGAAA27</t>
  </si>
  <si>
    <t xml:space="preserve">MUGAAA84</t>
  </si>
  <si>
    <t xml:space="preserve">MUGAAB49</t>
  </si>
  <si>
    <t xml:space="preserve">MQAAAA12</t>
  </si>
  <si>
    <t xml:space="preserve">MUAAAA97</t>
  </si>
  <si>
    <t xml:space="preserve">QCAB48</t>
  </si>
  <si>
    <t xml:space="preserve">UCAA39</t>
  </si>
  <si>
    <t xml:space="preserve">UCAA59</t>
  </si>
  <si>
    <t xml:space="preserve">UCAA92</t>
  </si>
  <si>
    <t xml:space="preserve">MUGAAA39</t>
  </si>
  <si>
    <t xml:space="preserve">MUGAAB08</t>
  </si>
  <si>
    <t xml:space="preserve">QHAA29</t>
  </si>
  <si>
    <t xml:space="preserve">UHAA14</t>
  </si>
  <si>
    <t xml:space="preserve">UHAA40</t>
  </si>
  <si>
    <t xml:space="preserve">MUGAAA59</t>
  </si>
  <si>
    <t xml:space="preserve">MUGAAB44</t>
  </si>
  <si>
    <t xml:space="preserve">MDBAAA16</t>
  </si>
  <si>
    <t xml:space="preserve">R5362</t>
  </si>
  <si>
    <t xml:space="preserve">MDBAAA20</t>
  </si>
  <si>
    <t xml:space="preserve">MYBAAA01</t>
  </si>
  <si>
    <t xml:space="preserve">ZTKL07C</t>
  </si>
  <si>
    <t xml:space="preserve">ZMB006A</t>
  </si>
  <si>
    <t xml:space="preserve">ZMB006B</t>
  </si>
  <si>
    <t xml:space="preserve">ZMB019A</t>
  </si>
  <si>
    <t xml:space="preserve">ZMB019B</t>
  </si>
  <si>
    <t xml:space="preserve">ZMB019C</t>
  </si>
  <si>
    <t xml:space="preserve">ZMB061A</t>
  </si>
  <si>
    <t xml:space="preserve">ZMB061B</t>
  </si>
  <si>
    <t xml:space="preserve">ZNAB09C</t>
  </si>
  <si>
    <t xml:space="preserve">R5413</t>
  </si>
  <si>
    <t xml:space="preserve">ZNAB12A</t>
  </si>
  <si>
    <t xml:space="preserve">ZNAB12B</t>
  </si>
  <si>
    <t xml:space="preserve">ZNAB13A</t>
  </si>
  <si>
    <t xml:space="preserve">ZNAB14A</t>
  </si>
  <si>
    <t xml:space="preserve">ZNAB15A</t>
  </si>
  <si>
    <t xml:space="preserve">ZNAB16A</t>
  </si>
  <si>
    <t xml:space="preserve">ZNAB17A</t>
  </si>
  <si>
    <t xml:space="preserve">ZNAB18A</t>
  </si>
  <si>
    <t xml:space="preserve">ZNAB19A</t>
  </si>
  <si>
    <t xml:space="preserve">ZNAB04C</t>
  </si>
  <si>
    <t xml:space="preserve">ZMHN01A</t>
  </si>
  <si>
    <t xml:space="preserve">HNSCC</t>
  </si>
  <si>
    <t xml:space="preserve">QCAD61</t>
  </si>
  <si>
    <t xml:space="preserve">ZIL102B</t>
  </si>
  <si>
    <t xml:space="preserve">ZIL104B</t>
  </si>
  <si>
    <t xml:space="preserve">K0AAAA01</t>
  </si>
  <si>
    <t xml:space="preserve">R5044</t>
  </si>
  <si>
    <t xml:space="preserve">K0AAAA02</t>
  </si>
  <si>
    <t xml:space="preserve">K0AAAA03</t>
  </si>
  <si>
    <t xml:space="preserve">K0AAAA04</t>
  </si>
  <si>
    <t xml:space="preserve">K0AAAA06</t>
  </si>
  <si>
    <t xml:space="preserve">K0AAAA08</t>
  </si>
  <si>
    <t xml:space="preserve">K0AAAA09</t>
  </si>
  <si>
    <t xml:space="preserve">K0AAAA11</t>
  </si>
  <si>
    <t xml:space="preserve">K0AAAA12</t>
  </si>
  <si>
    <t xml:space="preserve">K0AAAA13</t>
  </si>
  <si>
    <t xml:space="preserve">K0AAAA14</t>
  </si>
  <si>
    <t xml:space="preserve">K0AAAA15</t>
  </si>
  <si>
    <t xml:space="preserve">K0AAAA16</t>
  </si>
  <si>
    <t xml:space="preserve">K0AAAA17</t>
  </si>
  <si>
    <t xml:space="preserve">K0AAAA19</t>
  </si>
  <si>
    <t xml:space="preserve">K0AAAA21</t>
  </si>
  <si>
    <t xml:space="preserve">K0AAAA22</t>
  </si>
  <si>
    <t xml:space="preserve">K0AAAA24</t>
  </si>
  <si>
    <t xml:space="preserve">K0AAAA25</t>
  </si>
  <si>
    <t xml:space="preserve">K0AAAA28</t>
  </si>
  <si>
    <t xml:space="preserve">K0AAAA29</t>
  </si>
  <si>
    <t xml:space="preserve">K0AAAA31</t>
  </si>
  <si>
    <t xml:space="preserve">K0AAAA33</t>
  </si>
  <si>
    <t xml:space="preserve">K0AAAA34</t>
  </si>
  <si>
    <t xml:space="preserve">K0AAAA35</t>
  </si>
  <si>
    <t xml:space="preserve">K0AAAA36</t>
  </si>
  <si>
    <t xml:space="preserve">K0AAAA37</t>
  </si>
  <si>
    <t xml:space="preserve">K0AAAA38</t>
  </si>
  <si>
    <t xml:space="preserve">K0AAAA40</t>
  </si>
  <si>
    <t xml:space="preserve">K0AAAA41</t>
  </si>
  <si>
    <t xml:space="preserve">K0AAAA42</t>
  </si>
  <si>
    <t xml:space="preserve">K0AAAA44</t>
  </si>
  <si>
    <t xml:space="preserve">K0AAAA49</t>
  </si>
  <si>
    <t xml:space="preserve">K0AAAA50</t>
  </si>
  <si>
    <t xml:space="preserve">K0AAAA51</t>
  </si>
  <si>
    <t xml:space="preserve">K0AAAA53</t>
  </si>
  <si>
    <t xml:space="preserve">K0AAAA54</t>
  </si>
  <si>
    <t xml:space="preserve">K0AAAA55</t>
  </si>
  <si>
    <t xml:space="preserve">K0AAAA56</t>
  </si>
  <si>
    <t xml:space="preserve">K0AAAA58</t>
  </si>
  <si>
    <t xml:space="preserve">K0AAAA59</t>
  </si>
  <si>
    <t xml:space="preserve">R5083</t>
  </si>
  <si>
    <t xml:space="preserve">K0AAAA61</t>
  </si>
  <si>
    <t xml:space="preserve">K0AAAA62</t>
  </si>
  <si>
    <t xml:space="preserve">K0AAAA63</t>
  </si>
  <si>
    <t xml:space="preserve">K0AAAA66</t>
  </si>
  <si>
    <t xml:space="preserve">K0AAAA70</t>
  </si>
  <si>
    <t xml:space="preserve">K0AAAA71</t>
  </si>
  <si>
    <t xml:space="preserve">K0AAAA72</t>
  </si>
  <si>
    <t xml:space="preserve">K0AAAA73</t>
  </si>
  <si>
    <t xml:space="preserve">K0AAAA74</t>
  </si>
  <si>
    <t xml:space="preserve">K0AAAA76</t>
  </si>
  <si>
    <t xml:space="preserve">K0AAAA77</t>
  </si>
  <si>
    <t xml:space="preserve">K0AAAA82</t>
  </si>
  <si>
    <t xml:space="preserve">K0AAAA86</t>
  </si>
  <si>
    <t xml:space="preserve">K0AAAA88</t>
  </si>
  <si>
    <t xml:space="preserve">K0AAAA89</t>
  </si>
  <si>
    <t xml:space="preserve">K0AAAA90</t>
  </si>
  <si>
    <t xml:space="preserve">K0AAAA92</t>
  </si>
  <si>
    <t xml:space="preserve">K0AAAA93</t>
  </si>
  <si>
    <t xml:space="preserve">K0AAAA94</t>
  </si>
  <si>
    <t xml:space="preserve">K0AAAA95</t>
  </si>
  <si>
    <t xml:space="preserve">K0AAAA97</t>
  </si>
  <si>
    <t xml:space="preserve">K0AAAA98</t>
  </si>
  <si>
    <t xml:space="preserve">K0AAAA99</t>
  </si>
  <si>
    <t xml:space="preserve">K0AAAB01</t>
  </si>
  <si>
    <t xml:space="preserve">K0AAAB03</t>
  </si>
  <si>
    <t xml:space="preserve">K0AAAB04</t>
  </si>
  <si>
    <t xml:space="preserve">K0AAAB06</t>
  </si>
  <si>
    <t xml:space="preserve">K0AAAB07</t>
  </si>
  <si>
    <t xml:space="preserve">K0AAAB09</t>
  </si>
  <si>
    <t xml:space="preserve">K0AAAB10</t>
  </si>
  <si>
    <t xml:space="preserve">K0AAAB12</t>
  </si>
  <si>
    <t xml:space="preserve">K0AAAB13</t>
  </si>
  <si>
    <t xml:space="preserve">K0AAAB14</t>
  </si>
  <si>
    <t xml:space="preserve">K0AAAB16</t>
  </si>
  <si>
    <t xml:space="preserve">K0AAAB18</t>
  </si>
  <si>
    <t xml:space="preserve">K0AAAB19</t>
  </si>
  <si>
    <t xml:space="preserve">R5097</t>
  </si>
  <si>
    <t xml:space="preserve">K0AAAB20</t>
  </si>
  <si>
    <t xml:space="preserve">K0AAAB23</t>
  </si>
  <si>
    <t xml:space="preserve">K0AAAB39</t>
  </si>
  <si>
    <t xml:space="preserve">K0AAAB40</t>
  </si>
  <si>
    <t xml:space="preserve">K0AAAB41</t>
  </si>
  <si>
    <t xml:space="preserve">K0AAAB42</t>
  </si>
  <si>
    <t xml:space="preserve">K0AAAB43</t>
  </si>
  <si>
    <t xml:space="preserve">K0AAAB46</t>
  </si>
  <si>
    <t xml:space="preserve">K0AAAB47</t>
  </si>
  <si>
    <t xml:space="preserve">K0AAAB50</t>
  </si>
  <si>
    <t xml:space="preserve">K0AAAB51</t>
  </si>
  <si>
    <t xml:space="preserve">K0AAAB52</t>
  </si>
  <si>
    <t xml:space="preserve">K0AAAB54</t>
  </si>
  <si>
    <t xml:space="preserve">K0AAAB55</t>
  </si>
  <si>
    <t xml:space="preserve">K0AAAE79</t>
  </si>
  <si>
    <t xml:space="preserve">K0AAAE80</t>
  </si>
  <si>
    <t xml:space="preserve">K0AAAE81</t>
  </si>
  <si>
    <t xml:space="preserve">K0AAAE82</t>
  </si>
  <si>
    <t xml:space="preserve">K0AAAE85</t>
  </si>
  <si>
    <t xml:space="preserve">K0AAAE86</t>
  </si>
  <si>
    <t xml:space="preserve">K0AAAE88</t>
  </si>
  <si>
    <t xml:space="preserve">K0AAAE91</t>
  </si>
  <si>
    <t xml:space="preserve">K0AAAE92</t>
  </si>
  <si>
    <t xml:space="preserve">K0AAAE93</t>
  </si>
  <si>
    <t xml:space="preserve">K0AAAE94</t>
  </si>
  <si>
    <t xml:space="preserve">K0AAAE95</t>
  </si>
  <si>
    <t xml:space="preserve">L11979</t>
  </si>
  <si>
    <t xml:space="preserve">L12174</t>
  </si>
  <si>
    <t xml:space="preserve">L12401</t>
  </si>
  <si>
    <t xml:space="preserve">L12406</t>
  </si>
  <si>
    <t xml:space="preserve">L12859</t>
  </si>
  <si>
    <t xml:space="preserve">L12880</t>
  </si>
  <si>
    <t xml:space="preserve">L12997</t>
  </si>
  <si>
    <t xml:space="preserve">L13200</t>
  </si>
  <si>
    <t xml:space="preserve">LAAD30</t>
  </si>
  <si>
    <t xml:space="preserve">LAAD70</t>
  </si>
  <si>
    <t xml:space="preserve">ZMB022A</t>
  </si>
  <si>
    <t xml:space="preserve">ZMB023A</t>
  </si>
  <si>
    <t xml:space="preserve">ZMB026A</t>
  </si>
  <si>
    <t xml:space="preserve">ZMB027A</t>
  </si>
  <si>
    <t xml:space="preserve">ZMB031A</t>
  </si>
  <si>
    <t xml:space="preserve">ZMB038A</t>
  </si>
  <si>
    <t xml:space="preserve">ZMB039A</t>
  </si>
  <si>
    <t xml:space="preserve">ZMB045A</t>
  </si>
  <si>
    <t xml:space="preserve">ZMB047A</t>
  </si>
  <si>
    <t xml:space="preserve">ZMB052A</t>
  </si>
  <si>
    <t xml:space="preserve">ZMB055A</t>
  </si>
  <si>
    <t xml:space="preserve">ZMB056A</t>
  </si>
  <si>
    <t xml:space="preserve">ZMB058A</t>
  </si>
  <si>
    <t xml:space="preserve">ZMB059A</t>
  </si>
  <si>
    <t xml:space="preserve">ZMB063A</t>
  </si>
  <si>
    <t xml:space="preserve">ZMB078A</t>
  </si>
  <si>
    <t xml:space="preserve">ZMB085A</t>
  </si>
  <si>
    <t xml:space="preserve">ZMB087A</t>
  </si>
  <si>
    <t xml:space="preserve">ZMB098A</t>
  </si>
  <si>
    <t xml:space="preserve">ZMB116A</t>
  </si>
  <si>
    <t xml:space="preserve">ZMC001A</t>
  </si>
  <si>
    <t xml:space="preserve">ZMC002A</t>
  </si>
  <si>
    <t xml:space="preserve">ZMC007A</t>
  </si>
  <si>
    <t xml:space="preserve">ZMC008A</t>
  </si>
  <si>
    <t xml:space="preserve">ZMC009A</t>
  </si>
  <si>
    <t xml:space="preserve">ZMC010A</t>
  </si>
  <si>
    <t xml:space="preserve">ZMC012A</t>
  </si>
  <si>
    <t xml:space="preserve">ZMC014A</t>
  </si>
  <si>
    <t xml:space="preserve">ZMC016A</t>
  </si>
  <si>
    <t xml:space="preserve">ZMC018A</t>
  </si>
  <si>
    <t xml:space="preserve">ZMC019A</t>
  </si>
  <si>
    <t xml:space="preserve">ZMC021A</t>
  </si>
  <si>
    <t xml:space="preserve">ZMC023A</t>
  </si>
  <si>
    <t xml:space="preserve">ZMC025A</t>
  </si>
  <si>
    <t xml:space="preserve">ZMC026A</t>
  </si>
  <si>
    <t xml:space="preserve">ZMC027A</t>
  </si>
  <si>
    <t xml:space="preserve">ZMC028A</t>
  </si>
  <si>
    <t xml:space="preserve">ZMC029A</t>
  </si>
  <si>
    <t xml:space="preserve">ZMC030A</t>
  </si>
  <si>
    <t xml:space="preserve">ZMC032A</t>
  </si>
  <si>
    <t xml:space="preserve">ZMC034A</t>
  </si>
  <si>
    <t xml:space="preserve">ZMC035A</t>
  </si>
  <si>
    <t xml:space="preserve">ZMC036A</t>
  </si>
  <si>
    <t xml:space="preserve">ZMC037A</t>
  </si>
  <si>
    <t xml:space="preserve">ZMG022A</t>
  </si>
  <si>
    <t xml:space="preserve">ZMG025A</t>
  </si>
  <si>
    <t xml:space="preserve">ZMG026A</t>
  </si>
  <si>
    <t xml:space="preserve">ZMG029A</t>
  </si>
  <si>
    <t xml:space="preserve">ZMG031A</t>
  </si>
  <si>
    <t xml:space="preserve">ZMG042A</t>
  </si>
  <si>
    <t xml:space="preserve">ZMG057A</t>
  </si>
  <si>
    <t xml:space="preserve">ZMG059A</t>
  </si>
  <si>
    <t xml:space="preserve">ZMG065A</t>
  </si>
  <si>
    <t xml:space="preserve">ZMG070A</t>
  </si>
  <si>
    <t xml:space="preserve">ZMG088A</t>
  </si>
  <si>
    <t xml:space="preserve">ZMG091A</t>
  </si>
  <si>
    <t xml:space="preserve">ZMG144A</t>
  </si>
  <si>
    <t xml:space="preserve">ZMG164A</t>
  </si>
  <si>
    <t xml:space="preserve">ZMH002A</t>
  </si>
  <si>
    <t xml:space="preserve">ZMH007A</t>
  </si>
  <si>
    <t xml:space="preserve">ZMH011A</t>
  </si>
  <si>
    <t xml:space="preserve">ZMH014A</t>
  </si>
  <si>
    <t xml:space="preserve">ZMH016A</t>
  </si>
  <si>
    <t xml:space="preserve">ZMH017A</t>
  </si>
  <si>
    <t xml:space="preserve">ZMH019A</t>
  </si>
  <si>
    <t xml:space="preserve">ZMH022A</t>
  </si>
  <si>
    <t xml:space="preserve">ZMH027A</t>
  </si>
  <si>
    <t xml:space="preserve">ZMH029A</t>
  </si>
  <si>
    <t xml:space="preserve">ZMH030A</t>
  </si>
  <si>
    <t xml:space="preserve">ZMH035A</t>
  </si>
  <si>
    <t xml:space="preserve">ZMH036A</t>
  </si>
  <si>
    <t xml:space="preserve">ZMH039A</t>
  </si>
  <si>
    <t xml:space="preserve">ZMH040A</t>
  </si>
  <si>
    <t xml:space="preserve">ZMH044A</t>
  </si>
  <si>
    <t xml:space="preserve">ZNL01</t>
  </si>
  <si>
    <t xml:space="preserve">ZNL02</t>
  </si>
  <si>
    <t xml:space="preserve">ZNL04</t>
  </si>
  <si>
    <t xml:space="preserve">ZNL09</t>
  </si>
  <si>
    <t xml:space="preserve">ZNL11</t>
  </si>
  <si>
    <t xml:space="preserve">ZNL12</t>
  </si>
  <si>
    <t xml:space="preserve">ZNL27</t>
  </si>
  <si>
    <t xml:space="preserve">ZNL39</t>
  </si>
  <si>
    <t xml:space="preserve">ZNL45</t>
  </si>
  <si>
    <t xml:space="preserve">ZNL50</t>
  </si>
  <si>
    <t xml:space="preserve">YCAA39</t>
  </si>
  <si>
    <t xml:space="preserve">YCAA53</t>
  </si>
  <si>
    <t xml:space="preserve">YCAA63</t>
  </si>
  <si>
    <t xml:space="preserve">K0AAAB58</t>
  </si>
  <si>
    <t xml:space="preserve">R5288</t>
  </si>
  <si>
    <t xml:space="preserve">K0AAAB59</t>
  </si>
  <si>
    <t xml:space="preserve">R5219</t>
  </si>
  <si>
    <t xml:space="preserve">K0AAAB62</t>
  </si>
  <si>
    <t xml:space="preserve">K0AAAB63</t>
  </si>
  <si>
    <t xml:space="preserve">R5254</t>
  </si>
  <si>
    <t xml:space="preserve">K0AAAB65</t>
  </si>
  <si>
    <t xml:space="preserve">K0AAAB66</t>
  </si>
  <si>
    <t xml:space="preserve">K0AAAB70</t>
  </si>
  <si>
    <t xml:space="preserve">K0AAAB71</t>
  </si>
  <si>
    <t xml:space="preserve">R5253</t>
  </si>
  <si>
    <t xml:space="preserve">K0AAAB72</t>
  </si>
  <si>
    <t xml:space="preserve">K0AAAB75</t>
  </si>
  <si>
    <t xml:space="preserve">K0AAAD18</t>
  </si>
  <si>
    <t xml:space="preserve">K0AAAD19</t>
  </si>
  <si>
    <t xml:space="preserve">K0AAAD20</t>
  </si>
  <si>
    <t xml:space="preserve">K0AAAD21</t>
  </si>
  <si>
    <t xml:space="preserve">K0AAAD23</t>
  </si>
  <si>
    <t xml:space="preserve">K0AAAD26</t>
  </si>
  <si>
    <t xml:space="preserve">K0AAAD31</t>
  </si>
  <si>
    <t xml:space="preserve">K0AAAD33</t>
  </si>
  <si>
    <t xml:space="preserve">K0AAAD35</t>
  </si>
  <si>
    <t xml:space="preserve">K0AAAD36</t>
  </si>
  <si>
    <t xml:space="preserve">K0AAAD39</t>
  </si>
  <si>
    <t xml:space="preserve">K0AAAD42</t>
  </si>
  <si>
    <t xml:space="preserve">K0AAAD43</t>
  </si>
  <si>
    <t xml:space="preserve">K0AAAD45</t>
  </si>
  <si>
    <t xml:space="preserve">K0AAAD47</t>
  </si>
  <si>
    <t xml:space="preserve">K0AAAD48</t>
  </si>
  <si>
    <t xml:space="preserve">K0AAAD49</t>
  </si>
  <si>
    <t xml:space="preserve">K0AAAE96</t>
  </si>
  <si>
    <t xml:space="preserve">R5169</t>
  </si>
  <si>
    <t xml:space="preserve">K0AAAE97</t>
  </si>
  <si>
    <t xml:space="preserve">K0AAAF02</t>
  </si>
  <si>
    <t xml:space="preserve">K0AAAF07</t>
  </si>
  <si>
    <t xml:space="preserve">K0AAAF10</t>
  </si>
  <si>
    <t xml:space="preserve">K0AAAF12</t>
  </si>
  <si>
    <t xml:space="preserve">K0AAAF13</t>
  </si>
  <si>
    <t xml:space="preserve">K0AAAF14</t>
  </si>
  <si>
    <t xml:space="preserve">K0AAAF17</t>
  </si>
  <si>
    <t xml:space="preserve">K0AAAF18</t>
  </si>
  <si>
    <t xml:space="preserve">K0AAAF20</t>
  </si>
  <si>
    <t xml:space="preserve">K0AAAF21</t>
  </si>
  <si>
    <t xml:space="preserve">K0AAAF28</t>
  </si>
  <si>
    <t xml:space="preserve">K0AAAF29</t>
  </si>
  <si>
    <t xml:space="preserve">K0AAAF30</t>
  </si>
  <si>
    <t xml:space="preserve">K0AAAF31</t>
  </si>
  <si>
    <t xml:space="preserve">K0AAAF32</t>
  </si>
  <si>
    <t xml:space="preserve">K0AAAF33</t>
  </si>
  <si>
    <t xml:space="preserve">K0AAAF35</t>
  </si>
  <si>
    <t xml:space="preserve">K0AAAF36</t>
  </si>
  <si>
    <t xml:space="preserve">K0AAAF37</t>
  </si>
  <si>
    <t xml:space="preserve">K0AAAF38</t>
  </si>
  <si>
    <t xml:space="preserve">K0AAAF41</t>
  </si>
  <si>
    <t xml:space="preserve">K0AAAF42</t>
  </si>
  <si>
    <t xml:space="preserve">K0AAAF43</t>
  </si>
  <si>
    <t xml:space="preserve">K0AAAF46</t>
  </si>
  <si>
    <t xml:space="preserve">K0AAAF47</t>
  </si>
  <si>
    <t xml:space="preserve">K0AAAF50</t>
  </si>
  <si>
    <t xml:space="preserve">K0AAAF51</t>
  </si>
  <si>
    <t xml:space="preserve">K0CAAA01</t>
  </si>
  <si>
    <t xml:space="preserve">K0CAAA03</t>
  </si>
  <si>
    <t xml:space="preserve">K0CAAA04</t>
  </si>
  <si>
    <t xml:space="preserve">K0CAAA05</t>
  </si>
  <si>
    <t xml:space="preserve">K0CAAA06</t>
  </si>
  <si>
    <t xml:space="preserve">K0CAAA09</t>
  </si>
  <si>
    <t xml:space="preserve">K0CAAA11</t>
  </si>
  <si>
    <t xml:space="preserve">K0CAAA12</t>
  </si>
  <si>
    <t xml:space="preserve">K0CAAA13</t>
  </si>
  <si>
    <t xml:space="preserve">K0CAAA14</t>
  </si>
  <si>
    <t xml:space="preserve">K0CAAA15</t>
  </si>
  <si>
    <t xml:space="preserve">K0CAAA16</t>
  </si>
  <si>
    <t xml:space="preserve">K0CAAA17</t>
  </si>
  <si>
    <t xml:space="preserve">K0CAAA19</t>
  </si>
  <si>
    <t xml:space="preserve">K0CAAA20</t>
  </si>
  <si>
    <t xml:space="preserve">K0CAAA22</t>
  </si>
  <si>
    <t xml:space="preserve">K0CAAA23</t>
  </si>
  <si>
    <t xml:space="preserve">R5167</t>
  </si>
  <si>
    <t xml:space="preserve">K0CAAA24</t>
  </si>
  <si>
    <t xml:space="preserve">R5151</t>
  </si>
  <si>
    <t xml:space="preserve">K0CAAA25</t>
  </si>
  <si>
    <t xml:space="preserve">K0CAAA26</t>
  </si>
  <si>
    <t xml:space="preserve">K0CAAA27</t>
  </si>
  <si>
    <t xml:space="preserve">K0CAAA28</t>
  </si>
  <si>
    <t xml:space="preserve">K0CAAA29</t>
  </si>
  <si>
    <t xml:space="preserve">K0CAAA31</t>
  </si>
  <si>
    <t xml:space="preserve">K0CAAA34</t>
  </si>
  <si>
    <t xml:space="preserve">K0CAAA36</t>
  </si>
  <si>
    <t xml:space="preserve">K0CAAA38</t>
  </si>
  <si>
    <t xml:space="preserve">K0CAAA39</t>
  </si>
  <si>
    <t xml:space="preserve">K0CAAA40</t>
  </si>
  <si>
    <t xml:space="preserve">K0CAAA41</t>
  </si>
  <si>
    <t xml:space="preserve">K0CAAA43</t>
  </si>
  <si>
    <t xml:space="preserve">K0CAAA44</t>
  </si>
  <si>
    <t xml:space="preserve">K0CAAA45</t>
  </si>
  <si>
    <t xml:space="preserve">K0CAAA46</t>
  </si>
  <si>
    <t xml:space="preserve">K0CAAA47</t>
  </si>
  <si>
    <t xml:space="preserve">K0CAAA50</t>
  </si>
  <si>
    <t xml:space="preserve">K0CAAA51</t>
  </si>
  <si>
    <t xml:space="preserve">K0CAAA52</t>
  </si>
  <si>
    <t xml:space="preserve">K0CAAA53</t>
  </si>
  <si>
    <t xml:space="preserve">K0CAAA55</t>
  </si>
  <si>
    <t xml:space="preserve">K0CAAA56</t>
  </si>
  <si>
    <t xml:space="preserve">K0CAAA58</t>
  </si>
  <si>
    <t xml:space="preserve">K0CAAA59</t>
  </si>
  <si>
    <t xml:space="preserve">K0CAAA60</t>
  </si>
  <si>
    <t xml:space="preserve">K0CAAA61</t>
  </si>
  <si>
    <t xml:space="preserve">K0CAAA63</t>
  </si>
  <si>
    <t xml:space="preserve">K0CAAA64</t>
  </si>
  <si>
    <t xml:space="preserve">K0CAAA65</t>
  </si>
  <si>
    <t xml:space="preserve">R5184</t>
  </si>
  <si>
    <t xml:space="preserve">K0CAAA66</t>
  </si>
  <si>
    <t xml:space="preserve">K0CAAA67</t>
  </si>
  <si>
    <t xml:space="preserve">K0CAAA68</t>
  </si>
  <si>
    <t xml:space="preserve">K0CAAA70</t>
  </si>
  <si>
    <t xml:space="preserve">K0CAAA71</t>
  </si>
  <si>
    <t xml:space="preserve">K0CAAA72</t>
  </si>
  <si>
    <t xml:space="preserve">K0CAAA73</t>
  </si>
  <si>
    <t xml:space="preserve">K0CAAA75</t>
  </si>
  <si>
    <t xml:space="preserve">K0CAAA76</t>
  </si>
  <si>
    <t xml:space="preserve">K0CAAA78</t>
  </si>
  <si>
    <t xml:space="preserve">K0CAAA79</t>
  </si>
  <si>
    <t xml:space="preserve">K0CAAA80</t>
  </si>
  <si>
    <t xml:space="preserve">K0CAAA81</t>
  </si>
  <si>
    <t xml:space="preserve">K0DAAA01</t>
  </si>
  <si>
    <t xml:space="preserve">K0DAAA02</t>
  </si>
  <si>
    <t xml:space="preserve">K0DAAA03</t>
  </si>
  <si>
    <t xml:space="preserve">K0DAAA04</t>
  </si>
  <si>
    <t xml:space="preserve">K0DAAA05</t>
  </si>
  <si>
    <t xml:space="preserve">K0DAAA06</t>
  </si>
  <si>
    <t xml:space="preserve">K0DAAA08</t>
  </si>
  <si>
    <t xml:space="preserve">K0DAAA09</t>
  </si>
  <si>
    <t xml:space="preserve">K0DAAA10</t>
  </si>
  <si>
    <t xml:space="preserve">K0DAAA11</t>
  </si>
  <si>
    <t xml:space="preserve">K0DAAA12</t>
  </si>
  <si>
    <t xml:space="preserve">K0DAAA13</t>
  </si>
  <si>
    <t xml:space="preserve">K0DAAA14</t>
  </si>
  <si>
    <t xml:space="preserve">K0DAAA15</t>
  </si>
  <si>
    <t xml:space="preserve">K0DAAA16</t>
  </si>
  <si>
    <t xml:space="preserve">K0DAAA17</t>
  </si>
  <si>
    <t xml:space="preserve">K0DAAA19</t>
  </si>
  <si>
    <t xml:space="preserve">K0DAAA20</t>
  </si>
  <si>
    <t xml:space="preserve">K0DAAA21</t>
  </si>
  <si>
    <t xml:space="preserve">K0DAAA22</t>
  </si>
  <si>
    <t xml:space="preserve">K0DAAA23</t>
  </si>
  <si>
    <t xml:space="preserve">K0DAAA24</t>
  </si>
  <si>
    <t xml:space="preserve">K0DAAA25</t>
  </si>
  <si>
    <t xml:space="preserve">R5201</t>
  </si>
  <si>
    <t xml:space="preserve">K0DAAA26</t>
  </si>
  <si>
    <t xml:space="preserve">K0DAAA27</t>
  </si>
  <si>
    <t xml:space="preserve">K0DAAA28</t>
  </si>
  <si>
    <t xml:space="preserve">K0DAAA30</t>
  </si>
  <si>
    <t xml:space="preserve">K0DAAA31</t>
  </si>
  <si>
    <t xml:space="preserve">K0DAAA32</t>
  </si>
  <si>
    <t xml:space="preserve">K0DAAA33</t>
  </si>
  <si>
    <t xml:space="preserve">K0DAAA34</t>
  </si>
  <si>
    <t xml:space="preserve">K0DAAA35</t>
  </si>
  <si>
    <t xml:space="preserve">K0DAAA39</t>
  </si>
  <si>
    <t xml:space="preserve">K0DAAA40</t>
  </si>
  <si>
    <t xml:space="preserve">K0DAAA41</t>
  </si>
  <si>
    <t xml:space="preserve">K0DAAA44</t>
  </si>
  <si>
    <t xml:space="preserve">K0DAAA45</t>
  </si>
  <si>
    <t xml:space="preserve">K0DAAA48</t>
  </si>
  <si>
    <t xml:space="preserve">K0DAAA49</t>
  </si>
  <si>
    <t xml:space="preserve">ZMB126A</t>
  </si>
  <si>
    <t xml:space="preserve">ZMB131A</t>
  </si>
  <si>
    <t xml:space="preserve">ZMB132A</t>
  </si>
  <si>
    <t xml:space="preserve">ZMB133A</t>
  </si>
  <si>
    <t xml:space="preserve">ZMB135A</t>
  </si>
  <si>
    <t xml:space="preserve">ZMB138A</t>
  </si>
  <si>
    <t xml:space="preserve">ZMB139A</t>
  </si>
  <si>
    <t xml:space="preserve">ZMB145A</t>
  </si>
  <si>
    <t xml:space="preserve">ZMB149A</t>
  </si>
  <si>
    <t xml:space="preserve">ZMB159A</t>
  </si>
  <si>
    <t xml:space="preserve">ZMB163A</t>
  </si>
  <si>
    <t xml:space="preserve">ZMB164A</t>
  </si>
  <si>
    <t xml:space="preserve">ZMB183A</t>
  </si>
  <si>
    <t xml:space="preserve">ZMB202A</t>
  </si>
  <si>
    <t xml:space="preserve">ZMB206A</t>
  </si>
  <si>
    <t xml:space="preserve">ZMB515A</t>
  </si>
  <si>
    <t xml:space="preserve">ZMB521A</t>
  </si>
  <si>
    <t xml:space="preserve">ZMB531A</t>
  </si>
  <si>
    <t xml:space="preserve">ZMB541A</t>
  </si>
  <si>
    <t xml:space="preserve">ZMB608A</t>
  </si>
  <si>
    <t xml:space="preserve">ZMB609A</t>
  </si>
  <si>
    <t xml:space="preserve">ZMB568A</t>
  </si>
  <si>
    <t xml:space="preserve">ZMB570A</t>
  </si>
  <si>
    <t xml:space="preserve">ZMB579A</t>
  </si>
  <si>
    <t xml:space="preserve">YCAA05</t>
  </si>
  <si>
    <t xml:space="preserve">Cervical</t>
  </si>
  <si>
    <t xml:space="preserve">YCAA09</t>
  </si>
  <si>
    <t xml:space="preserve">YCAA18</t>
  </si>
  <si>
    <t xml:space="preserve">YCAA23</t>
  </si>
  <si>
    <t xml:space="preserve">YCAA36</t>
  </si>
  <si>
    <t xml:space="preserve">YCAA37</t>
  </si>
  <si>
    <t xml:space="preserve">YCAA38</t>
  </si>
  <si>
    <t xml:space="preserve">YCAA48</t>
  </si>
  <si>
    <t xml:space="preserve">YCAA76</t>
  </si>
  <si>
    <t xml:space="preserve">YCAA79</t>
  </si>
  <si>
    <t xml:space="preserve">YCAA80</t>
  </si>
  <si>
    <t xml:space="preserve">YCAA86</t>
  </si>
  <si>
    <t xml:space="preserve">YCAB03</t>
  </si>
  <si>
    <t xml:space="preserve">YCAB04</t>
  </si>
  <si>
    <t xml:space="preserve">YCAB13</t>
  </si>
  <si>
    <t xml:space="preserve">YCAB46</t>
  </si>
  <si>
    <t xml:space="preserve">YCAB51</t>
  </si>
  <si>
    <t xml:space="preserve">YCAB52</t>
  </si>
  <si>
    <t xml:space="preserve">ZMC039A</t>
  </si>
  <si>
    <t xml:space="preserve">ZMC040A</t>
  </si>
  <si>
    <t xml:space="preserve">ZMC041A</t>
  </si>
  <si>
    <t xml:space="preserve">ZMC042A</t>
  </si>
  <si>
    <t xml:space="preserve">ZMC043A</t>
  </si>
  <si>
    <t xml:space="preserve">ZMC044A</t>
  </si>
  <si>
    <t xml:space="preserve">ZMC047A</t>
  </si>
  <si>
    <t xml:space="preserve">ZMC049A</t>
  </si>
  <si>
    <t xml:space="preserve">ZMC051A</t>
  </si>
  <si>
    <t xml:space="preserve">ZMC053A</t>
  </si>
  <si>
    <t xml:space="preserve">ZMC054A</t>
  </si>
  <si>
    <t xml:space="preserve">ZMC056A</t>
  </si>
  <si>
    <t xml:space="preserve">ZMC058A</t>
  </si>
  <si>
    <t xml:space="preserve">ZMC059A</t>
  </si>
  <si>
    <t xml:space="preserve">ZMC061A</t>
  </si>
  <si>
    <t xml:space="preserve">ZMC063A</t>
  </si>
  <si>
    <t xml:space="preserve">ZMC064A</t>
  </si>
  <si>
    <t xml:space="preserve">ZMC068A</t>
  </si>
  <si>
    <t xml:space="preserve">ZMC082A</t>
  </si>
  <si>
    <t xml:space="preserve">ZMC088A</t>
  </si>
  <si>
    <t xml:space="preserve">ZMC069A</t>
  </si>
  <si>
    <t xml:space="preserve">ZMC076A</t>
  </si>
  <si>
    <t xml:space="preserve">HMDAAA07</t>
  </si>
  <si>
    <t xml:space="preserve">Endometrium</t>
  </si>
  <si>
    <t xml:space="preserve">MDCAAA35</t>
  </si>
  <si>
    <t xml:space="preserve">MDGAAA67</t>
  </si>
  <si>
    <t xml:space="preserve">MDGAAB22</t>
  </si>
  <si>
    <t xml:space="preserve">MDGAAB63</t>
  </si>
  <si>
    <t xml:space="preserve">MDGAAC70</t>
  </si>
  <si>
    <t xml:space="preserve">HMAAAA39</t>
  </si>
  <si>
    <t xml:space="preserve">Esophageal</t>
  </si>
  <si>
    <t xml:space="preserve">MDAAAA68</t>
  </si>
  <si>
    <t xml:space="preserve">MDGAAA92</t>
  </si>
  <si>
    <t xml:space="preserve">MDGAAA53</t>
  </si>
  <si>
    <t xml:space="preserve">Gallbladder</t>
  </si>
  <si>
    <t xml:space="preserve">MDGAAB07</t>
  </si>
  <si>
    <t xml:space="preserve">ZMG096A</t>
  </si>
  <si>
    <t xml:space="preserve">ZMG100A</t>
  </si>
  <si>
    <t xml:space="preserve">ZMG104A</t>
  </si>
  <si>
    <t xml:space="preserve">ZMG106A</t>
  </si>
  <si>
    <t xml:space="preserve">ZMG111A</t>
  </si>
  <si>
    <t xml:space="preserve">ZMG114A</t>
  </si>
  <si>
    <t xml:space="preserve">ZMG115A</t>
  </si>
  <si>
    <t xml:space="preserve">ZMG120A</t>
  </si>
  <si>
    <t xml:space="preserve">ZMG135A</t>
  </si>
  <si>
    <t xml:space="preserve">ZMG136A</t>
  </si>
  <si>
    <t xml:space="preserve">ZMG138A</t>
  </si>
  <si>
    <t xml:space="preserve">ZMG140A</t>
  </si>
  <si>
    <t xml:space="preserve">ZMG149A</t>
  </si>
  <si>
    <t xml:space="preserve">ZMG150A</t>
  </si>
  <si>
    <t xml:space="preserve">ZMG163A</t>
  </si>
  <si>
    <t xml:space="preserve">MDCAAA27</t>
  </si>
  <si>
    <t xml:space="preserve">Gastric and Esophagus</t>
  </si>
  <si>
    <t xml:space="preserve">ZMH050A</t>
  </si>
  <si>
    <t xml:space="preserve">ZMH053A</t>
  </si>
  <si>
    <t xml:space="preserve">ZMH057A</t>
  </si>
  <si>
    <t xml:space="preserve">H0GAAA05</t>
  </si>
  <si>
    <t xml:space="preserve">Kidney</t>
  </si>
  <si>
    <t xml:space="preserve">Q3AA33</t>
  </si>
  <si>
    <t xml:space="preserve">MYAAAA15</t>
  </si>
  <si>
    <t xml:space="preserve">Laryngeal</t>
  </si>
  <si>
    <t xml:space="preserve">MDAAAA37</t>
  </si>
  <si>
    <t xml:space="preserve">MDAAAA54</t>
  </si>
  <si>
    <t xml:space="preserve">MDAAAA79</t>
  </si>
  <si>
    <t xml:space="preserve">MDCAAA14</t>
  </si>
  <si>
    <t xml:space="preserve">MDGAAB44</t>
  </si>
  <si>
    <t xml:space="preserve">YCAA08</t>
  </si>
  <si>
    <t xml:space="preserve">YCAA14</t>
  </si>
  <si>
    <t xml:space="preserve">YCAA19</t>
  </si>
  <si>
    <t xml:space="preserve">YCAA24</t>
  </si>
  <si>
    <t xml:space="preserve">YCAA32</t>
  </si>
  <si>
    <t xml:space="preserve">YCAA47</t>
  </si>
  <si>
    <t xml:space="preserve">YCAA52</t>
  </si>
  <si>
    <t xml:space="preserve">YCAA68</t>
  </si>
  <si>
    <t xml:space="preserve">YCAA69</t>
  </si>
  <si>
    <t xml:space="preserve">YCAA70</t>
  </si>
  <si>
    <t xml:space="preserve">YCAA71</t>
  </si>
  <si>
    <t xml:space="preserve">YCAB02</t>
  </si>
  <si>
    <t xml:space="preserve">YCAB05</t>
  </si>
  <si>
    <t xml:space="preserve">HAGAAA22</t>
  </si>
  <si>
    <t xml:space="preserve">Pancreas</t>
  </si>
  <si>
    <t xml:space="preserve">HMGAAA15</t>
  </si>
  <si>
    <t xml:space="preserve">MDAAAA36</t>
  </si>
  <si>
    <t xml:space="preserve">MDAAAA71</t>
  </si>
  <si>
    <t xml:space="preserve">MDCAAA31</t>
  </si>
  <si>
    <t xml:space="preserve">MDGAAB65</t>
  </si>
  <si>
    <t xml:space="preserve">MQAAAA65</t>
  </si>
  <si>
    <t xml:space="preserve">YCAA59</t>
  </si>
  <si>
    <t xml:space="preserve">LBE001</t>
  </si>
  <si>
    <t xml:space="preserve">LBE003</t>
  </si>
  <si>
    <t xml:space="preserve">LBE101</t>
  </si>
  <si>
    <t xml:space="preserve">Pancreatic</t>
  </si>
  <si>
    <t xml:space="preserve">LBE102</t>
  </si>
  <si>
    <t xml:space="preserve">LBE104</t>
  </si>
  <si>
    <t xml:space="preserve">LBE105</t>
  </si>
  <si>
    <t xml:space="preserve">LBE106</t>
  </si>
  <si>
    <t xml:space="preserve">LBE107</t>
  </si>
  <si>
    <t xml:space="preserve">LBE108</t>
  </si>
  <si>
    <t xml:space="preserve">LBE109</t>
  </si>
  <si>
    <t xml:space="preserve">LBE110</t>
  </si>
  <si>
    <t xml:space="preserve">LBE113</t>
  </si>
  <si>
    <t xml:space="preserve">LBE117</t>
  </si>
  <si>
    <t xml:space="preserve">LBE118</t>
  </si>
  <si>
    <t xml:space="preserve">LBE119</t>
  </si>
  <si>
    <t xml:space="preserve">LBE120</t>
  </si>
  <si>
    <t xml:space="preserve">LBE202</t>
  </si>
  <si>
    <t xml:space="preserve">LBE203</t>
  </si>
  <si>
    <t xml:space="preserve">LBE204</t>
  </si>
  <si>
    <t xml:space="preserve">LBE205</t>
  </si>
  <si>
    <t xml:space="preserve">LBE207</t>
  </si>
  <si>
    <t xml:space="preserve">LBE208</t>
  </si>
  <si>
    <t xml:space="preserve">LBE209</t>
  </si>
  <si>
    <t xml:space="preserve">LBE210</t>
  </si>
  <si>
    <t xml:space="preserve">LBE301</t>
  </si>
  <si>
    <t xml:space="preserve">Head and Neck</t>
  </si>
  <si>
    <t xml:space="preserve">LBE302</t>
  </si>
  <si>
    <t xml:space="preserve">LBE303</t>
  </si>
  <si>
    <t xml:space="preserve">LBE304</t>
  </si>
  <si>
    <t xml:space="preserve">LBE305</t>
  </si>
  <si>
    <t xml:space="preserve">LBE306</t>
  </si>
  <si>
    <t xml:space="preserve">LBE403</t>
  </si>
  <si>
    <t xml:space="preserve">LBE404</t>
  </si>
  <si>
    <t xml:space="preserve">LBE405</t>
  </si>
  <si>
    <t xml:space="preserve">LBE406</t>
  </si>
  <si>
    <t xml:space="preserve">LBE407</t>
  </si>
  <si>
    <t xml:space="preserve">LBE408</t>
  </si>
  <si>
    <t xml:space="preserve">LBE409</t>
  </si>
  <si>
    <t xml:space="preserve">LBE410</t>
  </si>
  <si>
    <t xml:space="preserve">UCAA80</t>
  </si>
  <si>
    <t xml:space="preserve">R5422</t>
  </si>
  <si>
    <t xml:space="preserve">MDCAAA37</t>
  </si>
  <si>
    <t xml:space="preserve">ZMB001D</t>
  </si>
  <si>
    <t xml:space="preserve">R5453</t>
  </si>
  <si>
    <t xml:space="preserve">ZMB002C</t>
  </si>
  <si>
    <t xml:space="preserve">ZMB003D</t>
  </si>
  <si>
    <t xml:space="preserve">ZMB007D</t>
  </si>
  <si>
    <t xml:space="preserve">R5444</t>
  </si>
  <si>
    <t xml:space="preserve">K0AH92</t>
  </si>
  <si>
    <t xml:space="preserve">UCAA98</t>
  </si>
  <si>
    <t xml:space="preserve">ZMB009B</t>
  </si>
  <si>
    <t xml:space="preserve">R5435</t>
  </si>
  <si>
    <t xml:space="preserve">ZMB012D</t>
  </si>
  <si>
    <t xml:space="preserve">UCAB23</t>
  </si>
  <si>
    <t xml:space="preserve">ZMC001C</t>
  </si>
  <si>
    <t xml:space="preserve">ZMB013D</t>
  </si>
  <si>
    <t xml:space="preserve">ZMC002D</t>
  </si>
  <si>
    <t xml:space="preserve">ZMB014D</t>
  </si>
  <si>
    <t xml:space="preserve">QCAB38</t>
  </si>
  <si>
    <t xml:space="preserve">ZMC005D</t>
  </si>
  <si>
    <t xml:space="preserve">ZMB017D</t>
  </si>
  <si>
    <t xml:space="preserve">MUGAAA69</t>
  </si>
  <si>
    <t xml:space="preserve">ZMB018D</t>
  </si>
  <si>
    <t xml:space="preserve">ZMB022D</t>
  </si>
  <si>
    <t xml:space="preserve">ZMC009D</t>
  </si>
  <si>
    <t xml:space="preserve">ZMB026B</t>
  </si>
  <si>
    <t xml:space="preserve">ZMC016C</t>
  </si>
  <si>
    <t xml:space="preserve">QHAB58</t>
  </si>
  <si>
    <t xml:space="preserve">ZMB030B</t>
  </si>
  <si>
    <t xml:space="preserve">R5438</t>
  </si>
  <si>
    <t xml:space="preserve">ZMB033D</t>
  </si>
  <si>
    <t xml:space="preserve">ZMB034D</t>
  </si>
  <si>
    <t xml:space="preserve">MUGAAA96</t>
  </si>
  <si>
    <t xml:space="preserve">ZMB036C</t>
  </si>
  <si>
    <t xml:space="preserve">ZMB037B</t>
  </si>
  <si>
    <t xml:space="preserve">MUGAAA08</t>
  </si>
  <si>
    <t xml:space="preserve">ZMB038C</t>
  </si>
  <si>
    <t xml:space="preserve">R5462</t>
  </si>
  <si>
    <t xml:space="preserve">ZMB040D</t>
  </si>
  <si>
    <t xml:space="preserve">ZMC021C</t>
  </si>
  <si>
    <t xml:space="preserve">ZMB042D</t>
  </si>
  <si>
    <t xml:space="preserve">MUGAAB02</t>
  </si>
  <si>
    <t xml:space="preserve">ZMB043B</t>
  </si>
  <si>
    <t xml:space="preserve">UCAA60</t>
  </si>
  <si>
    <t xml:space="preserve">UCAA32</t>
  </si>
  <si>
    <t xml:space="preserve">MUGAAA03</t>
  </si>
  <si>
    <t xml:space="preserve">K0AH90</t>
  </si>
  <si>
    <t xml:space="preserve">HAAA43</t>
  </si>
  <si>
    <t xml:space="preserve">ZMC035C</t>
  </si>
  <si>
    <t xml:space="preserve">ZMB044C</t>
  </si>
  <si>
    <t xml:space="preserve">UHAA26</t>
  </si>
  <si>
    <t xml:space="preserve">UHAA45</t>
  </si>
  <si>
    <t xml:space="preserve">ZMC036B</t>
  </si>
  <si>
    <t xml:space="preserve">ZMB047D</t>
  </si>
  <si>
    <t xml:space="preserve">ZMB048D</t>
  </si>
  <si>
    <t xml:space="preserve">ZMB051C</t>
  </si>
  <si>
    <t xml:space="preserve">ZMB052D</t>
  </si>
  <si>
    <t xml:space="preserve">ZMB053C</t>
  </si>
  <si>
    <t xml:space="preserve">ZMB054C</t>
  </si>
  <si>
    <t xml:space="preserve">ZMB055D</t>
  </si>
  <si>
    <t xml:space="preserve">ZMB056B</t>
  </si>
  <si>
    <t xml:space="preserve">K0AH91</t>
  </si>
  <si>
    <t xml:space="preserve">K0AI02</t>
  </si>
  <si>
    <t xml:space="preserve">ZMB058D</t>
  </si>
  <si>
    <t xml:space="preserve">ZMB059D</t>
  </si>
  <si>
    <t xml:space="preserve">ZMB060B</t>
  </si>
  <si>
    <t xml:space="preserve">ZMB062D</t>
  </si>
  <si>
    <t xml:space="preserve">ZMC038D</t>
  </si>
  <si>
    <t xml:space="preserve">ZMC042B</t>
  </si>
  <si>
    <t xml:space="preserve">ZMC043B</t>
  </si>
  <si>
    <t xml:space="preserve">K0AH84</t>
  </si>
  <si>
    <t xml:space="preserve">ZMB063B</t>
  </si>
  <si>
    <t xml:space="preserve">QCAA44</t>
  </si>
  <si>
    <t xml:space="preserve">ZMB068D</t>
  </si>
  <si>
    <t xml:space="preserve">MUGAAA28</t>
  </si>
  <si>
    <t xml:space="preserve">ZMC044B</t>
  </si>
  <si>
    <t xml:space="preserve">MUGAAB07</t>
  </si>
  <si>
    <t xml:space="preserve">ZMC045B</t>
  </si>
  <si>
    <t xml:space="preserve">MUGAAA66</t>
  </si>
  <si>
    <t xml:space="preserve">ZMB069B</t>
  </si>
  <si>
    <t xml:space="preserve">ZMB070C</t>
  </si>
  <si>
    <t xml:space="preserve">ZMC050C</t>
  </si>
  <si>
    <t xml:space="preserve">QHAB36</t>
  </si>
  <si>
    <t xml:space="preserve">ZMB072D</t>
  </si>
  <si>
    <t xml:space="preserve">ZMB076D</t>
  </si>
  <si>
    <t xml:space="preserve">ZMC054B</t>
  </si>
  <si>
    <t xml:space="preserve">ZMB077D</t>
  </si>
  <si>
    <t xml:space="preserve">ZMB080D</t>
  </si>
  <si>
    <t xml:space="preserve">ZMB082B</t>
  </si>
  <si>
    <t xml:space="preserve">ZMB083B</t>
  </si>
  <si>
    <t xml:space="preserve">ZMB084B</t>
  </si>
  <si>
    <t xml:space="preserve">ZMB086C</t>
  </si>
  <si>
    <t xml:space="preserve">ZMB088C</t>
  </si>
  <si>
    <t xml:space="preserve">ZMB095D</t>
  </si>
  <si>
    <t xml:space="preserve">ZMC057C</t>
  </si>
  <si>
    <t xml:space="preserve">ZMC070B</t>
  </si>
  <si>
    <t xml:space="preserve">ZMC075C</t>
  </si>
  <si>
    <t xml:space="preserve">MUAAAA76</t>
  </si>
  <si>
    <t xml:space="preserve">MUAAAB07</t>
  </si>
  <si>
    <t xml:space="preserve">MUAAAA49</t>
  </si>
  <si>
    <t xml:space="preserve">MUGAAB15</t>
  </si>
  <si>
    <t xml:space="preserve">K0AH24</t>
  </si>
  <si>
    <t xml:space="preserve">ZMG111B</t>
  </si>
  <si>
    <t xml:space="preserve">ZMG111C</t>
  </si>
  <si>
    <t xml:space="preserve">ZMG125C</t>
  </si>
  <si>
    <t xml:space="preserve">ZMG125D</t>
  </si>
  <si>
    <t xml:space="preserve">ZMG126C</t>
  </si>
  <si>
    <t xml:space="preserve">ZMG126D</t>
  </si>
  <si>
    <t xml:space="preserve">ZMG128C</t>
  </si>
  <si>
    <t xml:space="preserve">ZMG128D</t>
  </si>
  <si>
    <t xml:space="preserve">ZMH012B</t>
  </si>
  <si>
    <t xml:space="preserve">ZMH012C</t>
  </si>
  <si>
    <t xml:space="preserve">ZMH026B</t>
  </si>
  <si>
    <t xml:space="preserve">ZMH026C</t>
  </si>
  <si>
    <t xml:space="preserve">ZMH032C</t>
  </si>
  <si>
    <t xml:space="preserve">ZMH035B</t>
  </si>
  <si>
    <t xml:space="preserve">ZMH035D</t>
  </si>
  <si>
    <t xml:space="preserve">K0AI58</t>
  </si>
  <si>
    <t xml:space="preserve">ZMB099B</t>
  </si>
  <si>
    <t xml:space="preserve">ZMB102D</t>
  </si>
  <si>
    <t xml:space="preserve">ZMB104D</t>
  </si>
  <si>
    <t xml:space="preserve">ZMB110D</t>
  </si>
  <si>
    <t xml:space="preserve">ZMB116D</t>
  </si>
  <si>
    <t xml:space="preserve">ZMB117D</t>
  </si>
  <si>
    <t xml:space="preserve">ZMB118D</t>
  </si>
  <si>
    <t xml:space="preserve">ZMB123D</t>
  </si>
  <si>
    <t xml:space="preserve">R5461</t>
  </si>
  <si>
    <t xml:space="preserve">ZMC079D</t>
  </si>
  <si>
    <t xml:space="preserve">ZMC082C</t>
  </si>
  <si>
    <t xml:space="preserve">ZMC086D</t>
  </si>
  <si>
    <t xml:space="preserve">MUGAAA45</t>
  </si>
  <si>
    <t xml:space="preserve">UHAA20</t>
  </si>
  <si>
    <t xml:space="preserve">MUAAAB19</t>
  </si>
  <si>
    <t xml:space="preserve">MUAAAA20</t>
  </si>
  <si>
    <t xml:space="preserve">K0AH32</t>
  </si>
  <si>
    <t xml:space="preserve">ZMG131C</t>
  </si>
  <si>
    <t xml:space="preserve">ZMG131D</t>
  </si>
  <si>
    <t xml:space="preserve">ZMG138B</t>
  </si>
  <si>
    <t xml:space="preserve">ZMG138C</t>
  </si>
  <si>
    <t xml:space="preserve">ZMG138D</t>
  </si>
  <si>
    <t xml:space="preserve">ZMH023B</t>
  </si>
  <si>
    <t xml:space="preserve">ZMH032B</t>
  </si>
  <si>
    <t xml:space="preserve">K0AJ49</t>
  </si>
  <si>
    <t xml:space="preserve">ZMB124D</t>
  </si>
  <si>
    <t xml:space="preserve">ZMB125D</t>
  </si>
  <si>
    <t xml:space="preserve">ZMB133D</t>
  </si>
  <si>
    <t xml:space="preserve">ZMB134D</t>
  </si>
  <si>
    <t xml:space="preserve">ZMB138D</t>
  </si>
  <si>
    <t xml:space="preserve">ZMB139D</t>
  </si>
  <si>
    <t xml:space="preserve">ZMB146D</t>
  </si>
  <si>
    <t xml:space="preserve">ZMB149D</t>
  </si>
  <si>
    <t xml:space="preserve">ZMC088C</t>
  </si>
  <si>
    <t xml:space="preserve">ZMC101D</t>
  </si>
  <si>
    <t xml:space="preserve">ZMC107D</t>
  </si>
  <si>
    <t xml:space="preserve">MUGAAA15</t>
  </si>
  <si>
    <t xml:space="preserve">MUGAAA77</t>
  </si>
  <si>
    <t xml:space="preserve">MUGAAA75</t>
  </si>
  <si>
    <t xml:space="preserve">MUGAAA76</t>
  </si>
  <si>
    <t xml:space="preserve">K0AI03</t>
  </si>
  <si>
    <t xml:space="preserve">ZMB164C</t>
  </si>
  <si>
    <t xml:space="preserve">ZMB183D</t>
  </si>
  <si>
    <t xml:space="preserve">ZMB201C</t>
  </si>
  <si>
    <t xml:space="preserve">ZMB203D</t>
  </si>
  <si>
    <t xml:space="preserve">ZMB207B</t>
  </si>
  <si>
    <t xml:space="preserve">ZMB208D</t>
  </si>
  <si>
    <t xml:space="preserve">ZMB210C</t>
  </si>
  <si>
    <t xml:space="preserve">ZMB215D</t>
  </si>
  <si>
    <t xml:space="preserve">ZMC119B</t>
  </si>
  <si>
    <t xml:space="preserve">ZMC123D</t>
  </si>
  <si>
    <t xml:space="preserve">ZMC301I</t>
  </si>
  <si>
    <t xml:space="preserve">MUGAAA90</t>
  </si>
  <si>
    <t xml:space="preserve">MUGAAB19</t>
  </si>
  <si>
    <t xml:space="preserve">MUGAAA91</t>
  </si>
  <si>
    <t xml:space="preserve">MUAAAA78</t>
  </si>
  <si>
    <t xml:space="preserve">K0AI11</t>
  </si>
  <si>
    <t xml:space="preserve">ZMB035D</t>
  </si>
  <si>
    <t xml:space="preserve">R5473</t>
  </si>
  <si>
    <t xml:space="preserve">ZMB045D</t>
  </si>
  <si>
    <t xml:space="preserve">ZMB089D</t>
  </si>
  <si>
    <t xml:space="preserve">ZMB092D</t>
  </si>
  <si>
    <t xml:space="preserve">ZMB214D</t>
  </si>
  <si>
    <t xml:space="preserve">ZMB154D</t>
  </si>
  <si>
    <t xml:space="preserve">UCAA79</t>
  </si>
  <si>
    <t xml:space="preserve">ZMC113D</t>
  </si>
  <si>
    <t xml:space="preserve">ZMC114D</t>
  </si>
  <si>
    <t xml:space="preserve">MUGAAB50</t>
  </si>
  <si>
    <t xml:space="preserve">MUGAAA17</t>
  </si>
  <si>
    <t xml:space="preserve">MUAAAA88</t>
  </si>
  <si>
    <t xml:space="preserve">MUGAAB13</t>
  </si>
  <si>
    <t xml:space="preserve">K0AH71</t>
  </si>
  <si>
    <t xml:space="preserve">ZMB155D</t>
  </si>
  <si>
    <t xml:space="preserve">ZMB161D</t>
  </si>
  <si>
    <t xml:space="preserve">ZMB163D</t>
  </si>
  <si>
    <t xml:space="preserve">QCAC53</t>
  </si>
  <si>
    <t xml:space="preserve">ZMC116D</t>
  </si>
  <si>
    <t xml:space="preserve">ZMC117D</t>
  </si>
  <si>
    <t xml:space="preserve">ZMC125D</t>
  </si>
  <si>
    <t xml:space="preserve">MUGAAB21</t>
  </si>
  <si>
    <t xml:space="preserve">MUGAAB39</t>
  </si>
  <si>
    <t xml:space="preserve">MUAAAA58</t>
  </si>
  <si>
    <t xml:space="preserve">UCAA77</t>
  </si>
  <si>
    <t xml:space="preserve">MUGAAA22</t>
  </si>
  <si>
    <t xml:space="preserve">K0AH74</t>
  </si>
  <si>
    <t xml:space="preserve">ZMG109B</t>
  </si>
  <si>
    <t xml:space="preserve">R5472</t>
  </si>
  <si>
    <t xml:space="preserve">ZMG109C</t>
  </si>
  <si>
    <t xml:space="preserve">ZMG096B</t>
  </si>
  <si>
    <t xml:space="preserve">ZMG096C</t>
  </si>
  <si>
    <t xml:space="preserve">ZMG096D</t>
  </si>
  <si>
    <t xml:space="preserve">ZMG082B</t>
  </si>
  <si>
    <t xml:space="preserve">ZMG082C</t>
  </si>
  <si>
    <t xml:space="preserve">ZMG070B</t>
  </si>
  <si>
    <t xml:space="preserve">ZMG070C</t>
  </si>
  <si>
    <t xml:space="preserve">ZMG066B</t>
  </si>
  <si>
    <t xml:space="preserve">ZMG066C</t>
  </si>
  <si>
    <t xml:space="preserve">ZMG064B</t>
  </si>
  <si>
    <t xml:space="preserve">ZMG064C</t>
  </si>
  <si>
    <t xml:space="preserve">ZMG064D</t>
  </si>
  <si>
    <t xml:space="preserve">ZMG060B</t>
  </si>
  <si>
    <t xml:space="preserve">ZMG060C</t>
  </si>
  <si>
    <t xml:space="preserve">ZMG060D</t>
  </si>
  <si>
    <t xml:space="preserve">ZMH006C</t>
  </si>
  <si>
    <t xml:space="preserve">ZMH008C</t>
  </si>
  <si>
    <t xml:space="preserve">ZMH013C</t>
  </si>
  <si>
    <t xml:space="preserve">ZMH014C</t>
  </si>
  <si>
    <t xml:space="preserve">ZMH015C</t>
  </si>
  <si>
    <t xml:space="preserve">ZMH017C</t>
  </si>
  <si>
    <t xml:space="preserve">ZMH019C</t>
  </si>
  <si>
    <t xml:space="preserve">ZMH027C</t>
  </si>
  <si>
    <t xml:space="preserve">ZMH029B</t>
  </si>
  <si>
    <t xml:space="preserve">ZMH030C</t>
  </si>
  <si>
    <t xml:space="preserve">ZMH031C</t>
  </si>
  <si>
    <t xml:space="preserve">ZMH034C</t>
  </si>
  <si>
    <t xml:space="preserve">K0AJ40</t>
  </si>
  <si>
    <t xml:space="preserve">K0AI93</t>
  </si>
  <si>
    <t xml:space="preserve">R5487</t>
  </si>
  <si>
    <t xml:space="preserve">K0AJ31</t>
  </si>
  <si>
    <t xml:space="preserve">R5479</t>
  </si>
  <si>
    <t xml:space="preserve">MLAA65</t>
  </si>
  <si>
    <t xml:space="preserve">MLAA94</t>
  </si>
  <si>
    <t xml:space="preserve">QHAA20</t>
  </si>
  <si>
    <t xml:space="preserve">UCAA18</t>
  </si>
  <si>
    <t xml:space="preserve">UCAA28</t>
  </si>
  <si>
    <t xml:space="preserve">UCAA35</t>
  </si>
  <si>
    <t xml:space="preserve">ZMG025B</t>
  </si>
  <si>
    <t xml:space="preserve">ZMG025C</t>
  </si>
  <si>
    <t xml:space="preserve">ZMG045B</t>
  </si>
  <si>
    <t xml:space="preserve">ZMG045C</t>
  </si>
  <si>
    <t xml:space="preserve">ZMG047B</t>
  </si>
  <si>
    <t xml:space="preserve">ZMG047C</t>
  </si>
  <si>
    <t xml:space="preserve">ZMG050B</t>
  </si>
  <si>
    <t xml:space="preserve">ZMG055C</t>
  </si>
  <si>
    <t xml:space="preserve">ZMG058C</t>
  </si>
  <si>
    <t xml:space="preserve">ZMG062B</t>
  </si>
  <si>
    <t xml:space="preserve">ZMG098C</t>
  </si>
  <si>
    <t xml:space="preserve">ZMG142B</t>
  </si>
  <si>
    <t xml:space="preserve">ZMH037C</t>
  </si>
  <si>
    <t xml:space="preserve">ZMH038C</t>
  </si>
  <si>
    <t xml:space="preserve">ZMH039C</t>
  </si>
  <si>
    <t xml:space="preserve">ZMH040C</t>
  </si>
  <si>
    <t xml:space="preserve">ZMH041B</t>
  </si>
  <si>
    <t xml:space="preserve">ZMH041D</t>
  </si>
  <si>
    <t xml:space="preserve">ZMH043C</t>
  </si>
  <si>
    <t xml:space="preserve">ZMH044B</t>
  </si>
  <si>
    <t xml:space="preserve">ZMH045C</t>
  </si>
  <si>
    <t xml:space="preserve">ZMH046C</t>
  </si>
  <si>
    <t xml:space="preserve">ZMH048C</t>
  </si>
  <si>
    <t xml:space="preserve">ZMH049C</t>
  </si>
  <si>
    <t xml:space="preserve">ZMH051B</t>
  </si>
  <si>
    <t xml:space="preserve">ZMH052C</t>
  </si>
  <si>
    <t xml:space="preserve">ZMH057C</t>
  </si>
  <si>
    <t xml:space="preserve">ZMH058B</t>
  </si>
  <si>
    <t xml:space="preserve">ZMH058C</t>
  </si>
  <si>
    <t xml:space="preserve">ZMH059C</t>
  </si>
  <si>
    <t xml:space="preserve">ZMH061C</t>
  </si>
  <si>
    <t xml:space="preserve">ZMG131E</t>
  </si>
  <si>
    <t xml:space="preserve">R5498</t>
  </si>
  <si>
    <t xml:space="preserve">MPAA23</t>
  </si>
  <si>
    <t xml:space="preserve">UHAA53</t>
  </si>
  <si>
    <t xml:space="preserve">UHAA48</t>
  </si>
  <si>
    <t xml:space="preserve">ZMB170D</t>
  </si>
  <si>
    <t xml:space="preserve">MUAAAA03</t>
  </si>
  <si>
    <t xml:space="preserve">K0AJ06</t>
  </si>
  <si>
    <t xml:space="preserve">ZMB001A</t>
  </si>
  <si>
    <t xml:space="preserve">R5434</t>
  </si>
  <si>
    <t xml:space="preserve">ZMB002A</t>
  </si>
  <si>
    <t xml:space="preserve">R5451</t>
  </si>
  <si>
    <t xml:space="preserve">ZMB003A</t>
  </si>
  <si>
    <t xml:space="preserve">ZMB009A</t>
  </si>
  <si>
    <t xml:space="preserve">ZMB012A</t>
  </si>
  <si>
    <t xml:space="preserve">ZMB013A</t>
  </si>
  <si>
    <t xml:space="preserve">ZMB014A</t>
  </si>
  <si>
    <t xml:space="preserve">ZMB017A</t>
  </si>
  <si>
    <t xml:space="preserve">ZMB030A</t>
  </si>
  <si>
    <t xml:space="preserve">ZMB033A</t>
  </si>
  <si>
    <t xml:space="preserve">ZMB034A</t>
  </si>
  <si>
    <t xml:space="preserve">ZMB035A</t>
  </si>
  <si>
    <t xml:space="preserve">ZMB036A</t>
  </si>
  <si>
    <t xml:space="preserve">ZMB037A</t>
  </si>
  <si>
    <t xml:space="preserve">ZMB040A</t>
  </si>
  <si>
    <t xml:space="preserve">ZMB042A</t>
  </si>
  <si>
    <t xml:space="preserve">ZMB043A</t>
  </si>
  <si>
    <t xml:space="preserve">ZMB044A</t>
  </si>
  <si>
    <t xml:space="preserve">ZMB048A</t>
  </si>
  <si>
    <t xml:space="preserve">ZMB049A</t>
  </si>
  <si>
    <t xml:space="preserve">ZMB051A</t>
  </si>
  <si>
    <t xml:space="preserve">ZMB053A</t>
  </si>
  <si>
    <t xml:space="preserve">ZMB054A</t>
  </si>
  <si>
    <t xml:space="preserve">ZMB060A</t>
  </si>
  <si>
    <t xml:space="preserve">ZMB062A</t>
  </si>
  <si>
    <t xml:space="preserve">ZMB068A</t>
  </si>
  <si>
    <t xml:space="preserve">ZMB069A</t>
  </si>
  <si>
    <t xml:space="preserve">ZMB070A</t>
  </si>
  <si>
    <t xml:space="preserve">ZMB072A</t>
  </si>
  <si>
    <t xml:space="preserve">ZMB076A</t>
  </si>
  <si>
    <t xml:space="preserve">ZMB077A</t>
  </si>
  <si>
    <t xml:space="preserve">ZMB080A</t>
  </si>
  <si>
    <t xml:space="preserve">ZMB082A</t>
  </si>
  <si>
    <t xml:space="preserve">ZMB083A</t>
  </si>
  <si>
    <t xml:space="preserve">ZMB084A</t>
  </si>
  <si>
    <t xml:space="preserve">ZMB088A</t>
  </si>
  <si>
    <t xml:space="preserve">ZMB089A</t>
  </si>
  <si>
    <t xml:space="preserve">ZMB092A</t>
  </si>
  <si>
    <t xml:space="preserve">ZMB095A</t>
  </si>
  <si>
    <t xml:space="preserve">ZMB099A</t>
  </si>
  <si>
    <t xml:space="preserve">ZMB104A</t>
  </si>
  <si>
    <t xml:space="preserve">ZMB110A</t>
  </si>
  <si>
    <t xml:space="preserve">ZMB117A</t>
  </si>
  <si>
    <t xml:space="preserve">ZMB118A</t>
  </si>
  <si>
    <t xml:space="preserve">ZMB123A</t>
  </si>
  <si>
    <t xml:space="preserve">ZMB124A</t>
  </si>
  <si>
    <t xml:space="preserve">ZMB125A</t>
  </si>
  <si>
    <t xml:space="preserve">ZMB134A</t>
  </si>
  <si>
    <t xml:space="preserve">ZMB144A</t>
  </si>
  <si>
    <t xml:space="preserve">ZMB146A</t>
  </si>
  <si>
    <t xml:space="preserve">ZMB154A</t>
  </si>
  <si>
    <t xml:space="preserve">ZMB155A</t>
  </si>
  <si>
    <t xml:space="preserve">ZMB161A</t>
  </si>
  <si>
    <t xml:space="preserve">ZMB170A</t>
  </si>
  <si>
    <t xml:space="preserve">ZMB201A</t>
  </si>
  <si>
    <t xml:space="preserve">ZMB203A</t>
  </si>
  <si>
    <t xml:space="preserve">ZMB207A</t>
  </si>
  <si>
    <t xml:space="preserve">ZMB208A</t>
  </si>
  <si>
    <t xml:space="preserve">ZMB210A</t>
  </si>
  <si>
    <t xml:space="preserve">ZMC045A</t>
  </si>
  <si>
    <t xml:space="preserve">ZMC050A</t>
  </si>
  <si>
    <t xml:space="preserve">ZMC070A</t>
  </si>
  <si>
    <t xml:space="preserve">ZMC075A</t>
  </si>
  <si>
    <t xml:space="preserve">ZMC080A</t>
  </si>
  <si>
    <t xml:space="preserve">ZMC086A</t>
  </si>
  <si>
    <t xml:space="preserve">ZMC101A</t>
  </si>
  <si>
    <t xml:space="preserve">ZMC107A</t>
  </si>
  <si>
    <t xml:space="preserve">ZMC113A</t>
  </si>
  <si>
    <t xml:space="preserve">ZMC114A</t>
  </si>
  <si>
    <t xml:space="preserve">ZMC116A</t>
  </si>
  <si>
    <t xml:space="preserve">ZMC117A</t>
  </si>
  <si>
    <t xml:space="preserve">ZMC119A</t>
  </si>
  <si>
    <t xml:space="preserve">ZMC123A</t>
  </si>
  <si>
    <t xml:space="preserve">ZMC125A</t>
  </si>
  <si>
    <t xml:space="preserve">ZMG045A</t>
  </si>
  <si>
    <t xml:space="preserve">ZMG047A</t>
  </si>
  <si>
    <t xml:space="preserve">ZMG049A</t>
  </si>
  <si>
    <t xml:space="preserve">ZMG050A</t>
  </si>
  <si>
    <t xml:space="preserve">ZMG060A</t>
  </si>
  <si>
    <t xml:space="preserve">ZMG062A</t>
  </si>
  <si>
    <t xml:space="preserve">ZMG064A</t>
  </si>
  <si>
    <t xml:space="preserve">ZMG082A</t>
  </si>
  <si>
    <t xml:space="preserve">ZMG098A</t>
  </si>
  <si>
    <t xml:space="preserve">R5496</t>
  </si>
  <si>
    <t xml:space="preserve">ZMG109A</t>
  </si>
  <si>
    <t xml:space="preserve">ZMG125A</t>
  </si>
  <si>
    <t xml:space="preserve">ZMG126A</t>
  </si>
  <si>
    <t xml:space="preserve">ZMG128A</t>
  </si>
  <si>
    <t xml:space="preserve">ZMG131A</t>
  </si>
  <si>
    <t xml:space="preserve">ZMG142A</t>
  </si>
  <si>
    <t xml:space="preserve">ZMH009A</t>
  </si>
  <si>
    <t xml:space="preserve">ZMH013A</t>
  </si>
  <si>
    <t xml:space="preserve">ZMH023A</t>
  </si>
  <si>
    <t xml:space="preserve">ZMH026A</t>
  </si>
  <si>
    <t xml:space="preserve">ZMH031A</t>
  </si>
  <si>
    <t xml:space="preserve">ZMH032A</t>
  </si>
  <si>
    <t xml:space="preserve">ZMH038A</t>
  </si>
  <si>
    <t xml:space="preserve">ZMH046A</t>
  </si>
  <si>
    <t xml:space="preserve">ZMH051A</t>
  </si>
  <si>
    <t xml:space="preserve">ZMH058A</t>
  </si>
  <si>
    <t xml:space="preserve">ZMB208B</t>
  </si>
  <si>
    <t xml:space="preserve">R5589</t>
  </si>
  <si>
    <t xml:space="preserve">ZMB208C</t>
  </si>
  <si>
    <t xml:space="preserve">ZMC088B</t>
  </si>
  <si>
    <t xml:space="preserve">QHAA44</t>
  </si>
  <si>
    <t xml:space="preserve">UHAA21</t>
  </si>
  <si>
    <t xml:space="preserve">MUGAAA20</t>
  </si>
  <si>
    <t xml:space="preserve">MUGAAA72</t>
  </si>
  <si>
    <t xml:space="preserve">MUGAAB67</t>
  </si>
  <si>
    <t xml:space="preserve">MPAA15</t>
  </si>
  <si>
    <t xml:space="preserve">YHAA02</t>
  </si>
  <si>
    <t xml:space="preserve">YHAA03</t>
  </si>
  <si>
    <t xml:space="preserve">ZMG114C</t>
  </si>
  <si>
    <t xml:space="preserve">R5617</t>
  </si>
  <si>
    <t xml:space="preserve">ZMG114D</t>
  </si>
  <si>
    <t xml:space="preserve">ZMG134A</t>
  </si>
  <si>
    <t xml:space="preserve">ZMG134C</t>
  </si>
  <si>
    <t xml:space="preserve">ZMG134D</t>
  </si>
  <si>
    <t xml:space="preserve">ZMG162A</t>
  </si>
  <si>
    <t xml:space="preserve">ZMG162B</t>
  </si>
  <si>
    <t xml:space="preserve">ZMG162C</t>
  </si>
  <si>
    <t xml:space="preserve">ZMG175A</t>
  </si>
  <si>
    <t xml:space="preserve">ZMG175B</t>
  </si>
  <si>
    <t xml:space="preserve">ZMG175C</t>
  </si>
  <si>
    <t xml:space="preserve">ZMG164B</t>
  </si>
  <si>
    <t xml:space="preserve">R5644</t>
  </si>
  <si>
    <t xml:space="preserve">ZMG164C</t>
  </si>
  <si>
    <t xml:space="preserve">ZMG167A</t>
  </si>
  <si>
    <t xml:space="preserve">ZMG167C</t>
  </si>
  <si>
    <t xml:space="preserve">ZTKL06C</t>
  </si>
  <si>
    <t xml:space="preserve">R5504</t>
  </si>
  <si>
    <t xml:space="preserve">ZTKL09C</t>
  </si>
  <si>
    <t xml:space="preserve">ZTKL10C</t>
  </si>
  <si>
    <t xml:space="preserve">ZTKL11C</t>
  </si>
  <si>
    <t xml:space="preserve">ZTKL12C</t>
  </si>
  <si>
    <t xml:space="preserve">ZTKL19B</t>
  </si>
  <si>
    <t xml:space="preserve">ZTKL23A</t>
  </si>
  <si>
    <t xml:space="preserve">ZIL103B</t>
  </si>
  <si>
    <t xml:space="preserve">MLGAAJ51</t>
  </si>
  <si>
    <t xml:space="preserve">MEDAAA08</t>
  </si>
  <si>
    <t xml:space="preserve">MECAAA37</t>
  </si>
  <si>
    <t xml:space="preserve">R5515</t>
  </si>
  <si>
    <t xml:space="preserve">MECAAA38</t>
  </si>
  <si>
    <t xml:space="preserve">MQAAAB70</t>
  </si>
  <si>
    <t xml:space="preserve">GWCT</t>
  </si>
  <si>
    <t xml:space="preserve">MEAAAA35</t>
  </si>
  <si>
    <t xml:space="preserve">R5523</t>
  </si>
  <si>
    <t xml:space="preserve">MEGAAA20</t>
  </si>
  <si>
    <t xml:space="preserve">MEGAAA18</t>
  </si>
  <si>
    <t xml:space="preserve">MUAAAB89</t>
  </si>
  <si>
    <t xml:space="preserve">MEBAAA14</t>
  </si>
  <si>
    <t xml:space="preserve">R5534</t>
  </si>
  <si>
    <t xml:space="preserve">MECAAA39</t>
  </si>
  <si>
    <t xml:space="preserve">MEBAAA13</t>
  </si>
  <si>
    <t xml:space="preserve">ZTKL08C</t>
  </si>
  <si>
    <t xml:space="preserve">R5563</t>
  </si>
  <si>
    <t xml:space="preserve">ZTKL17B</t>
  </si>
  <si>
    <t xml:space="preserve">ZTKL18B</t>
  </si>
  <si>
    <t xml:space="preserve">ZTKL20B</t>
  </si>
  <si>
    <t xml:space="preserve">ZTKL21B</t>
  </si>
  <si>
    <t xml:space="preserve">ZIL105B</t>
  </si>
  <si>
    <t xml:space="preserve">ZIL106B</t>
  </si>
  <si>
    <t xml:space="preserve">ZTKL24A</t>
  </si>
  <si>
    <t xml:space="preserve">ZTKL24B</t>
  </si>
  <si>
    <t xml:space="preserve">MUCAAA43</t>
  </si>
  <si>
    <t xml:space="preserve">R5550</t>
  </si>
  <si>
    <t xml:space="preserve">MUCAAA44</t>
  </si>
  <si>
    <t xml:space="preserve">MEAAAA36</t>
  </si>
  <si>
    <t xml:space="preserve">MECAAA40</t>
  </si>
  <si>
    <t xml:space="preserve">MDCAAA74</t>
  </si>
  <si>
    <t xml:space="preserve">MEBAAA15</t>
  </si>
  <si>
    <t xml:space="preserve">R5562</t>
  </si>
  <si>
    <t xml:space="preserve">MDCAAA75</t>
  </si>
  <si>
    <t xml:space="preserve">MEGAAA22</t>
  </si>
  <si>
    <t xml:space="preserve">MEGAAA21</t>
  </si>
  <si>
    <t xml:space="preserve">R5540</t>
  </si>
  <si>
    <t xml:space="preserve">ZTKL05C</t>
  </si>
  <si>
    <t xml:space="preserve">R5565</t>
  </si>
  <si>
    <t xml:space="preserve">MEBAAA12</t>
  </si>
  <si>
    <t xml:space="preserve">R5566</t>
  </si>
  <si>
    <t xml:space="preserve">MDAAAC19</t>
  </si>
  <si>
    <t xml:space="preserve">R5571</t>
  </si>
  <si>
    <t xml:space="preserve">MDDAAA20</t>
  </si>
  <si>
    <t xml:space="preserve">MEBAAA17</t>
  </si>
  <si>
    <t xml:space="preserve">R5577</t>
  </si>
  <si>
    <t xml:space="preserve">MUDAAA05</t>
  </si>
  <si>
    <t xml:space="preserve">MQCAAB33</t>
  </si>
  <si>
    <t xml:space="preserve">MDCAAA69</t>
  </si>
  <si>
    <t xml:space="preserve">MUCAAA46</t>
  </si>
  <si>
    <t xml:space="preserve">MEBAAA16</t>
  </si>
  <si>
    <t xml:space="preserve">MDAAAC38</t>
  </si>
  <si>
    <t xml:space="preserve">R5593</t>
  </si>
  <si>
    <t xml:space="preserve">MECAAA41</t>
  </si>
  <si>
    <t xml:space="preserve">MDGAAE11</t>
  </si>
  <si>
    <t xml:space="preserve">R5607</t>
  </si>
  <si>
    <t xml:space="preserve">MDGAAE17</t>
  </si>
  <si>
    <t xml:space="preserve">MDGAAE36</t>
  </si>
  <si>
    <t xml:space="preserve">MEBAAA18</t>
  </si>
  <si>
    <t xml:space="preserve">MEBAAA19</t>
  </si>
  <si>
    <t xml:space="preserve">MEBAAA20</t>
  </si>
  <si>
    <t xml:space="preserve">MECAAA42</t>
  </si>
  <si>
    <t xml:space="preserve">MQGAAD08</t>
  </si>
  <si>
    <t xml:space="preserve">MECAAA43</t>
  </si>
  <si>
    <t xml:space="preserve">R5609</t>
  </si>
  <si>
    <t xml:space="preserve">MDAAAC21</t>
  </si>
  <si>
    <t xml:space="preserve">R5616</t>
  </si>
  <si>
    <t xml:space="preserve">MDAAAC40</t>
  </si>
  <si>
    <t xml:space="preserve">MDAAAC22</t>
  </si>
  <si>
    <t xml:space="preserve">MDAAAC41</t>
  </si>
  <si>
    <t xml:space="preserve">HMAAAA58</t>
  </si>
  <si>
    <t xml:space="preserve">MDGAAE38</t>
  </si>
  <si>
    <t xml:space="preserve">MDGAAE59</t>
  </si>
  <si>
    <t xml:space="preserve">MDDAAA21</t>
  </si>
  <si>
    <t xml:space="preserve">MDGAAE63</t>
  </si>
  <si>
    <t xml:space="preserve">MDGAAE54</t>
  </si>
  <si>
    <t xml:space="preserve">HMDAAA10</t>
  </si>
  <si>
    <t xml:space="preserve">MDGAAE40</t>
  </si>
  <si>
    <t xml:space="preserve">MDGAAE41</t>
  </si>
  <si>
    <t xml:space="preserve">MDGAAE32</t>
  </si>
  <si>
    <t xml:space="preserve">MDGAAE29</t>
  </si>
  <si>
    <t xml:space="preserve">MDGAAE49</t>
  </si>
  <si>
    <t xml:space="preserve">QCAF21</t>
  </si>
  <si>
    <t xml:space="preserve">MDGAAE70</t>
  </si>
  <si>
    <t xml:space="preserve">MDGAAE68</t>
  </si>
  <si>
    <t xml:space="preserve">MDGAAE31</t>
  </si>
  <si>
    <t xml:space="preserve">MDGAAE33</t>
  </si>
  <si>
    <t xml:space="preserve">MDGAAE61</t>
  </si>
  <si>
    <t xml:space="preserve">MDGAAE44</t>
  </si>
  <si>
    <t xml:space="preserve">MDAAAC31</t>
  </si>
  <si>
    <t xml:space="preserve">MDGAAE35</t>
  </si>
  <si>
    <t xml:space="preserve">MDGAAE60</t>
  </si>
  <si>
    <t xml:space="preserve">MDGAAE50</t>
  </si>
  <si>
    <t xml:space="preserve">MDCAAA70</t>
  </si>
  <si>
    <t xml:space="preserve">Cholangiocarcinoma</t>
  </si>
  <si>
    <t xml:space="preserve">MEBAAA21</t>
  </si>
  <si>
    <t xml:space="preserve">MDGAAE55</t>
  </si>
  <si>
    <t xml:space="preserve">QCAC19</t>
  </si>
  <si>
    <t xml:space="preserve">MECAAA44</t>
  </si>
  <si>
    <t xml:space="preserve">MDGAAE45</t>
  </si>
  <si>
    <t xml:space="preserve">MEBAAA22</t>
  </si>
  <si>
    <t xml:space="preserve">MDGAAE46</t>
  </si>
  <si>
    <t xml:space="preserve">MDGAAE10</t>
  </si>
  <si>
    <t xml:space="preserve">R5621</t>
  </si>
  <si>
    <t xml:space="preserve">MDGAAE16</t>
  </si>
  <si>
    <t xml:space="preserve">MQAAAC33</t>
  </si>
  <si>
    <t xml:space="preserve">MQCAAB34</t>
  </si>
  <si>
    <t xml:space="preserve">QHAA42</t>
  </si>
  <si>
    <t xml:space="preserve">ZNAB11C</t>
  </si>
  <si>
    <t xml:space="preserve">ZNAB12C</t>
  </si>
  <si>
    <t xml:space="preserve">ZNAB13B</t>
  </si>
  <si>
    <t xml:space="preserve">ZNAB14B</t>
  </si>
  <si>
    <t xml:space="preserve">ZTKL22B</t>
  </si>
  <si>
    <t xml:space="preserve">ZTKL25A</t>
  </si>
  <si>
    <t xml:space="preserve">MDCAAA93</t>
  </si>
  <si>
    <t xml:space="preserve">R5633</t>
  </si>
  <si>
    <t xml:space="preserve">MECAAA45</t>
  </si>
  <si>
    <t xml:space="preserve">MEGAAA24</t>
  </si>
  <si>
    <t xml:space="preserve">R5640</t>
  </si>
  <si>
    <t xml:space="preserve">MECAAA46</t>
  </si>
  <si>
    <t xml:space="preserve">MEAAAA37</t>
  </si>
  <si>
    <t xml:space="preserve">MEBAAA23</t>
  </si>
  <si>
    <t xml:space="preserve">MECAAA47</t>
  </si>
  <si>
    <t xml:space="preserve">MEGAAA23</t>
  </si>
  <si>
    <t xml:space="preserve">MUGAAC15</t>
  </si>
  <si>
    <t xml:space="preserve">R5649</t>
  </si>
  <si>
    <t xml:space="preserve">MUGAAC16</t>
  </si>
  <si>
    <t xml:space="preserve">MDCAAA81</t>
  </si>
  <si>
    <t xml:space="preserve">MUGAAC07</t>
  </si>
  <si>
    <t xml:space="preserve">MDCAAA85</t>
  </si>
  <si>
    <t xml:space="preserve">MDGAAE74</t>
  </si>
  <si>
    <t xml:space="preserve">MUGAAC14</t>
  </si>
  <si>
    <t xml:space="preserve">MDCAAA89</t>
  </si>
  <si>
    <t xml:space="preserve">MDCAAA83</t>
  </si>
  <si>
    <t xml:space="preserve">MDGAAE51</t>
  </si>
  <si>
    <t xml:space="preserve">MDGAAE83</t>
  </si>
  <si>
    <t xml:space="preserve">MDGAAE62</t>
  </si>
  <si>
    <t xml:space="preserve">MEKAAA10</t>
  </si>
  <si>
    <t xml:space="preserve">S0037</t>
  </si>
  <si>
    <t xml:space="preserve">MDGAAE79</t>
  </si>
  <si>
    <t xml:space="preserve">R5656i2</t>
  </si>
  <si>
    <t xml:space="preserve">MECAAA48</t>
  </si>
  <si>
    <t xml:space="preserve">MECAAA49</t>
  </si>
  <si>
    <t xml:space="preserve">R5662</t>
  </si>
  <si>
    <t xml:space="preserve">MDAAAC57</t>
  </si>
  <si>
    <t xml:space="preserve">Mesentery</t>
  </si>
  <si>
    <t xml:space="preserve">R5669</t>
  </si>
  <si>
    <t xml:space="preserve">MDCAAB01</t>
  </si>
  <si>
    <t xml:space="preserve">MDCAAB07</t>
  </si>
  <si>
    <t xml:space="preserve">MDGAAE47</t>
  </si>
  <si>
    <t xml:space="preserve">MDGAAE85</t>
  </si>
  <si>
    <t xml:space="preserve">MDGAAE87</t>
  </si>
  <si>
    <t xml:space="preserve">MDGAAE91</t>
  </si>
  <si>
    <t xml:space="preserve">MDGAAE97</t>
  </si>
  <si>
    <t xml:space="preserve">MDGAAE99</t>
  </si>
  <si>
    <t xml:space="preserve">MDGAAF04</t>
  </si>
  <si>
    <t xml:space="preserve">MDGAAF05</t>
  </si>
  <si>
    <t xml:space="preserve">MUCAAA56</t>
  </si>
  <si>
    <t xml:space="preserve">MUGAAC21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</si>
</sst>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8CBAD"/>
        <bgColor rgb="FFFFC7CE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58">
    <dxf>
      <fill>
        <patternFill patternType="solid">
          <fgColor rgb="00FFFF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8CBA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  <fill>
        <patternFill>
          <bgColor rgb="00FFFFFF"/>
        </patternFill>
      </fill>
    </dxf>
    <dxf>
      <fill>
        <patternFill>
          <bgColor rgb="FFE2F0D9"/>
        </patternFill>
      </fill>
    </dxf>
    <dxf>
      <font>
        <color rgb="FFFF0000"/>
      </font>
    </dxf>
    <dxf>
      <fill>
        <patternFill>
          <bgColor rgb="FFE2F0D9"/>
        </patternFill>
      </fill>
    </dxf>
    <dxf>
      <font>
        <color rgb="FFFF0000"/>
      </font>
      <fill>
        <patternFill>
          <bgColor rgb="00FFFFFF"/>
        </patternFill>
      </fill>
    </dxf>
    <dxf>
      <fill>
        <patternFill>
          <bgColor rgb="FFE2F0D9"/>
        </patternFill>
      </fill>
    </dxf>
    <dxf>
      <font>
        <color rgb="FFFF0000"/>
      </font>
      <fill>
        <patternFill>
          <bgColor rgb="00FFFFFF"/>
        </patternFill>
      </fill>
    </dxf>
    <dxf>
      <fill>
        <patternFill>
          <bgColor rgb="FFE2F0D9"/>
        </patternFill>
      </fill>
    </dxf>
    <dxf>
      <font>
        <color rgb="FFFF0000"/>
      </font>
      <fill>
        <patternFill>
          <bgColor rgb="00FFFFFF"/>
        </patternFill>
      </fill>
    </dxf>
    <dxf>
      <fill>
        <patternFill>
          <bgColor rgb="FFE2F0D9"/>
        </patternFill>
      </fill>
    </dxf>
    <dxf>
      <font>
        <color rgb="FFFF0000"/>
      </font>
      <fill>
        <patternFill>
          <bgColor rgb="00FFFFFF"/>
        </patternFill>
      </fill>
    </dxf>
    <dxf>
      <fill>
        <patternFill>
          <bgColor rgb="FFE2F0D9"/>
        </patternFill>
      </fill>
    </dxf>
    <dxf>
      <font>
        <color rgb="FFFF0000"/>
      </font>
      <fill>
        <patternFill>
          <bgColor rgb="00FFFFFF"/>
        </patternFill>
      </fill>
    </dxf>
    <dxf>
      <fill>
        <patternFill>
          <bgColor rgb="FFE2F0D9"/>
        </patternFill>
      </fill>
    </dxf>
    <dxf>
      <font>
        <color rgb="FFFF0000"/>
      </font>
      <fill>
        <patternFill>
          <bgColor rgb="00FFFFFF"/>
        </patternFill>
      </fill>
    </dxf>
    <dxf>
      <fill>
        <patternFill>
          <bgColor rgb="FFE2F0D9"/>
        </patternFill>
      </fill>
    </dxf>
    <dxf>
      <font>
        <color rgb="FFFF0000"/>
      </font>
      <fill>
        <patternFill>
          <bgColor rgb="00FFFFFF"/>
        </patternFill>
      </fill>
    </dxf>
    <dxf>
      <fill>
        <patternFill>
          <bgColor rgb="FFE2F0D9"/>
        </patternFill>
      </fill>
    </dxf>
    <dxf>
      <font>
        <color rgb="FFFF0000"/>
      </font>
      <fill>
        <patternFill>
          <bgColor rgb="00FFFFFF"/>
        </patternFill>
      </fill>
    </dxf>
    <dxf>
      <fill>
        <patternFill>
          <bgColor rgb="FFE2F0D9"/>
        </patternFill>
      </fill>
    </dxf>
    <dxf>
      <font>
        <color rgb="FFFF0000"/>
      </font>
      <fill>
        <patternFill>
          <bgColor rgb="00FFFFFF"/>
        </patternFill>
      </fill>
    </dxf>
    <dxf>
      <fill>
        <patternFill>
          <bgColor rgb="FFE2F0D9"/>
        </patternFill>
      </fill>
    </dxf>
    <dxf>
      <font>
        <color rgb="FFFF0000"/>
      </font>
      <fill>
        <patternFill>
          <bgColor rgb="00FFFFFF"/>
        </patternFill>
      </fill>
    </dxf>
    <dxf>
      <fill>
        <patternFill>
          <bgColor rgb="FFE2F0D9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externalLink" Target="externalLinks/externalLink7.xml"/><Relationship Id="rId10" Type="http://schemas.openxmlformats.org/officeDocument/2006/relationships/externalLink" Target="externalLinks/externalLink8.xml"/><Relationship Id="rId11" Type="http://schemas.openxmlformats.org/officeDocument/2006/relationships/externalLink" Target="externalLinks/externalLink9.xml"/><Relationship Id="rId12" Type="http://schemas.openxmlformats.org/officeDocument/2006/relationships/externalLink" Target="externalLinks/externalLink10.xml"/><Relationship Id="rId13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12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Users/Dell/Dropbox/P.MRD/New%20markers/Genome%20Wide%20Features/Raw%20data/batch_120724/output.xlsx" TargetMode="External"/>
</Relationships>
</file>

<file path=xl/externalLinks/_rels/externalLink10.xml.rels><?xml version="1.0" encoding="UTF-8"?>
<Relationships xmlns="http://schemas.openxmlformats.org/package/2006/relationships"><Relationship Id="rId1" Type="http://schemas.openxmlformats.org/officeDocument/2006/relationships/externalLinkPath" Target="../../../../../Users/Dell/Dropbox/P.MRD/New%20markers/Genome%20Wide%20Features/Raw%20data/R5515_TM_first%20run_26.07.24/R5515.output.xlsx" TargetMode="External"/>
</Relationships>
</file>

<file path=xl/externalLinks/_rels/externalLink11.xml.rels><?xml version="1.0" encoding="UTF-8"?>
<Relationships xmlns="http://schemas.openxmlformats.org/package/2006/relationships"><Relationship Id="rId1" Type="http://schemas.openxmlformats.org/officeDocument/2006/relationships/externalLinkPath" Target="../../../../../Users/Dell/Dropbox/P.MRD/New%20markers/Genome%20Wide%20Features/Raw%20data/R5523_TM/R5523.output.xlsx" TargetMode="External"/>
</Relationships>
</file>

<file path=xl/externalLinks/_rels/externalLink12.xml.rels><?xml version="1.0" encoding="UTF-8"?>
<Relationships xmlns="http://schemas.openxmlformats.org/package/2006/relationships"><Relationship Id="rId1" Type="http://schemas.openxmlformats.org/officeDocument/2006/relationships/externalLinkPath" Target="../../../../../Users/Dell/Dropbox/P.MRD/New%20markers/Genome%20Wide%20Features/Raw%20data/R5534_TM_31.07.24/R5534.output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../../Users/Dell/Dropbox/P.MRD/New%20markers/Genome%20Wide%20Features/Raw%20data/batch_170724/output.xlsx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../../../../../Users/Dell/Dropbox/P.MRD/New%20markers/Genome%20Wide%20Features/Raw%20data/batch_150724_160724/output.xlsx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../../../../../Users/Dell/Dropbox/P.MRD/New%20markers/Genome%20Wide%20Features/Raw%20data/batch_180724/output.xlsx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../../../../../Users/Dell/Dropbox/P.MRD/New%20markers/Genome%20Wide%20Features/Raw%20data/batch_190724/output.xlsx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../../../../../Users/Dell/Dropbox/P.MRD/New%20markers/Genome%20Wide%20Features/Raw%20data/batch_200724_220724/output.xlsx" TargetMode="External"/>
</Relationships>
</file>

<file path=xl/externalLinks/_rels/externalLink7.xml.rels><?xml version="1.0" encoding="UTF-8"?>
<Relationships xmlns="http://schemas.openxmlformats.org/package/2006/relationships"><Relationship Id="rId1" Type="http://schemas.openxmlformats.org/officeDocument/2006/relationships/externalLinkPath" Target="../../../../../Users/Dell/Dropbox/P.MRD/New%20markers/Genome%20Wide%20Features/Raw%20data/batch_240724/output.xlsx" TargetMode="External"/>
</Relationships>
</file>

<file path=xl/externalLinks/_rels/externalLink8.xml.rels><?xml version="1.0" encoding="UTF-8"?>
<Relationships xmlns="http://schemas.openxmlformats.org/package/2006/relationships"><Relationship Id="rId1" Type="http://schemas.openxmlformats.org/officeDocument/2006/relationships/externalLinkPath" Target="../../../../../Users/Dell/Dropbox/P.MRD/New%20markers/Genome%20Wide%20Features/Raw%20data/batch_310724/output.xlsx" TargetMode="External"/>
</Relationships>
</file>

<file path=xl/externalLinks/_rels/externalLink9.xml.rels><?xml version="1.0" encoding="UTF-8"?>
<Relationships xmlns="http://schemas.openxmlformats.org/package/2006/relationships"><Relationship Id="rId1" Type="http://schemas.openxmlformats.org/officeDocument/2006/relationships/externalLinkPath" Target="../../../../../Users/Dell/Dropbox/P.MRD/New%20markers/Genome%20Wide%20Features/Raw%20data/R5504/R5504.outpu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dited"/>
      <sheetName val="Sheet1"/>
    </sheetNames>
    <sheetDataSet>
      <sheetData sheetId="0">
        <row r="2">
          <cell r="B2" t="str">
            <v>UCAA80</v>
          </cell>
          <cell r="C2">
            <v>0.01095</v>
          </cell>
          <cell r="D2">
            <v>0.081678</v>
          </cell>
          <cell r="E2">
            <v>0.029332</v>
          </cell>
          <cell r="F2">
            <v>0.022315</v>
          </cell>
          <cell r="G2">
            <v>0.091067</v>
          </cell>
          <cell r="H2">
            <v>0.021169</v>
          </cell>
          <cell r="I2">
            <v>0.302503</v>
          </cell>
          <cell r="J2">
            <v>0.507966</v>
          </cell>
        </row>
        <row r="3">
          <cell r="B3" t="str">
            <v>MDCAAA37</v>
          </cell>
          <cell r="C3">
            <v>0.01013</v>
          </cell>
          <cell r="D3">
            <v>0.089567</v>
          </cell>
          <cell r="E3">
            <v>0.029334</v>
          </cell>
          <cell r="F3">
            <v>0.021047</v>
          </cell>
          <cell r="G3">
            <v>0.078454</v>
          </cell>
          <cell r="H3">
            <v>0.017504</v>
          </cell>
          <cell r="I3">
            <v>0.458515</v>
          </cell>
          <cell r="J3">
            <v>0.475985</v>
          </cell>
        </row>
        <row r="4">
          <cell r="B4" t="str">
            <v>ZMB003D</v>
          </cell>
          <cell r="C4">
            <v>0.006024</v>
          </cell>
          <cell r="D4">
            <v>0.151181</v>
          </cell>
          <cell r="E4">
            <v>0.029345</v>
          </cell>
          <cell r="F4">
            <v>0.01475</v>
          </cell>
          <cell r="G4">
            <v>0.182006</v>
          </cell>
          <cell r="H4">
            <v>0.018501</v>
          </cell>
          <cell r="I4">
            <v>0.233488</v>
          </cell>
          <cell r="J4">
            <v>0.505234</v>
          </cell>
        </row>
        <row r="5">
          <cell r="B5" t="str">
            <v>ZMB002C</v>
          </cell>
          <cell r="C5">
            <v>0</v>
          </cell>
          <cell r="D5">
            <v>0.370751</v>
          </cell>
          <cell r="E5">
            <v>0.029239</v>
          </cell>
          <cell r="F5">
            <v>0.025508</v>
          </cell>
          <cell r="G5">
            <v>0.706957</v>
          </cell>
          <cell r="H5">
            <v>0.025143</v>
          </cell>
          <cell r="I5">
            <v>0.273706</v>
          </cell>
          <cell r="J5">
            <v>0.481653</v>
          </cell>
        </row>
        <row r="6">
          <cell r="B6" t="str">
            <v>ZMB062D</v>
          </cell>
          <cell r="C6">
            <v>0.01026</v>
          </cell>
          <cell r="D6">
            <v>0.071485</v>
          </cell>
          <cell r="E6">
            <v>0.029401</v>
          </cell>
          <cell r="F6">
            <v>0.01659</v>
          </cell>
          <cell r="G6">
            <v>0.084145</v>
          </cell>
          <cell r="H6">
            <v>0.016467</v>
          </cell>
          <cell r="I6">
            <v>0.325196</v>
          </cell>
          <cell r="J6">
            <v>0.48813</v>
          </cell>
        </row>
        <row r="7">
          <cell r="B7" t="str">
            <v>ZMB026B</v>
          </cell>
          <cell r="C7">
            <v>0</v>
          </cell>
          <cell r="D7">
            <v>0.090239</v>
          </cell>
          <cell r="E7">
            <v>0.029265</v>
          </cell>
          <cell r="F7">
            <v>0.016249</v>
          </cell>
          <cell r="G7">
            <v>0.043307</v>
          </cell>
          <cell r="H7">
            <v>0.018471</v>
          </cell>
          <cell r="I7">
            <v>0.428725</v>
          </cell>
          <cell r="J7">
            <v>0.48432</v>
          </cell>
        </row>
        <row r="8">
          <cell r="B8" t="str">
            <v>K0AH92</v>
          </cell>
          <cell r="C8">
            <v>0.01787</v>
          </cell>
          <cell r="D8">
            <v>0.364194</v>
          </cell>
          <cell r="E8">
            <v>0.029479</v>
          </cell>
          <cell r="F8">
            <v>0.023691</v>
          </cell>
          <cell r="G8">
            <v>0.703392</v>
          </cell>
          <cell r="H8">
            <v>0.0227</v>
          </cell>
          <cell r="I8">
            <v>0.201819</v>
          </cell>
          <cell r="J8">
            <v>0.487244</v>
          </cell>
        </row>
        <row r="9">
          <cell r="B9" t="str">
            <v>UCAA98</v>
          </cell>
          <cell r="C9">
            <v>0</v>
          </cell>
          <cell r="D9">
            <v>0.051556</v>
          </cell>
          <cell r="E9">
            <v>0.029304</v>
          </cell>
          <cell r="F9">
            <v>0.018729</v>
          </cell>
          <cell r="G9">
            <v>0.036807</v>
          </cell>
          <cell r="H9">
            <v>0.015478</v>
          </cell>
          <cell r="I9">
            <v>0.414917</v>
          </cell>
          <cell r="J9">
            <v>0.480381</v>
          </cell>
        </row>
        <row r="10">
          <cell r="B10" t="str">
            <v>ZMB037B</v>
          </cell>
          <cell r="C10">
            <v>0.006836</v>
          </cell>
          <cell r="D10">
            <v>0.087328</v>
          </cell>
          <cell r="E10">
            <v>0.0292</v>
          </cell>
          <cell r="F10">
            <v>0.017144</v>
          </cell>
          <cell r="G10">
            <v>0.080376</v>
          </cell>
          <cell r="H10">
            <v>0.019532</v>
          </cell>
          <cell r="I10">
            <v>0.285822</v>
          </cell>
          <cell r="J10">
            <v>0.492053</v>
          </cell>
        </row>
        <row r="11">
          <cell r="B11" t="str">
            <v>ZMB059D</v>
          </cell>
          <cell r="C11">
            <v>0.004637</v>
          </cell>
          <cell r="D11">
            <v>0.094709</v>
          </cell>
          <cell r="E11">
            <v>0.02926</v>
          </cell>
          <cell r="F11">
            <v>0.021467</v>
          </cell>
          <cell r="G11">
            <v>0.10145</v>
          </cell>
          <cell r="H11">
            <v>0.015263</v>
          </cell>
          <cell r="I11">
            <v>0.445596</v>
          </cell>
          <cell r="J11">
            <v>0.469931</v>
          </cell>
        </row>
        <row r="12">
          <cell r="B12" t="str">
            <v>UCAB23</v>
          </cell>
          <cell r="C12">
            <v>0.0104</v>
          </cell>
          <cell r="D12">
            <v>0.060096</v>
          </cell>
          <cell r="E12">
            <v>0.0294</v>
          </cell>
          <cell r="F12">
            <v>0.014779</v>
          </cell>
          <cell r="G12">
            <v>0.046078</v>
          </cell>
          <cell r="H12">
            <v>0.016976</v>
          </cell>
          <cell r="I12">
            <v>0.341067</v>
          </cell>
          <cell r="J12">
            <v>0.499514</v>
          </cell>
        </row>
        <row r="13">
          <cell r="B13" t="str">
            <v>ZMC123D</v>
          </cell>
          <cell r="C13">
            <v>0.009597</v>
          </cell>
          <cell r="D13">
            <v>0.297848</v>
          </cell>
          <cell r="E13">
            <v>0.029376</v>
          </cell>
          <cell r="F13">
            <v>0.014911</v>
          </cell>
          <cell r="G13">
            <v>0.614631</v>
          </cell>
          <cell r="H13">
            <v>0.017513</v>
          </cell>
          <cell r="I13">
            <v>0.248643</v>
          </cell>
          <cell r="J13">
            <v>0.489038</v>
          </cell>
        </row>
        <row r="14">
          <cell r="B14" t="str">
            <v>ZMB036C</v>
          </cell>
          <cell r="C14">
            <v>0.008881</v>
          </cell>
          <cell r="D14">
            <v>0.181887</v>
          </cell>
          <cell r="E14">
            <v>0.029191</v>
          </cell>
          <cell r="F14">
            <v>0.01807</v>
          </cell>
          <cell r="G14">
            <v>0.218141</v>
          </cell>
          <cell r="H14">
            <v>0.023147</v>
          </cell>
          <cell r="I14">
            <v>0.20538</v>
          </cell>
          <cell r="J14">
            <v>0.506213</v>
          </cell>
        </row>
        <row r="15">
          <cell r="B15" t="str">
            <v>ZMC301I</v>
          </cell>
          <cell r="C15">
            <v>0.006148</v>
          </cell>
          <cell r="D15">
            <v>0.065079</v>
          </cell>
          <cell r="E15">
            <v>0.029454</v>
          </cell>
          <cell r="F15">
            <v>0.016079</v>
          </cell>
          <cell r="G15">
            <v>0.036563</v>
          </cell>
          <cell r="H15">
            <v>0.013506</v>
          </cell>
          <cell r="I15">
            <v>0.351969</v>
          </cell>
          <cell r="J15">
            <v>0.484549</v>
          </cell>
        </row>
        <row r="16">
          <cell r="B16" t="str">
            <v>ZMB082B</v>
          </cell>
          <cell r="C16">
            <v>0.009263</v>
          </cell>
          <cell r="D16">
            <v>0.160179</v>
          </cell>
          <cell r="E16">
            <v>0.029194</v>
          </cell>
          <cell r="F16">
            <v>0.017252</v>
          </cell>
          <cell r="G16">
            <v>0.167895</v>
          </cell>
          <cell r="H16">
            <v>0.02122</v>
          </cell>
          <cell r="I16">
            <v>0.215148</v>
          </cell>
          <cell r="J16">
            <v>0.508133</v>
          </cell>
        </row>
        <row r="17">
          <cell r="B17" t="str">
            <v>QCAB38</v>
          </cell>
          <cell r="C17">
            <v>0.008144</v>
          </cell>
          <cell r="D17">
            <v>0.066117</v>
          </cell>
          <cell r="E17">
            <v>0.029413</v>
          </cell>
          <cell r="F17">
            <v>0.015966</v>
          </cell>
          <cell r="G17">
            <v>0.053629</v>
          </cell>
          <cell r="H17">
            <v>0.016099</v>
          </cell>
          <cell r="I17">
            <v>0.359295</v>
          </cell>
          <cell r="J17">
            <v>0.501139</v>
          </cell>
        </row>
        <row r="18">
          <cell r="B18" t="str">
            <v>ZMC088C</v>
          </cell>
          <cell r="C18">
            <v>0.01025</v>
          </cell>
          <cell r="D18">
            <v>0.144339</v>
          </cell>
          <cell r="E18">
            <v>0.029392</v>
          </cell>
          <cell r="F18">
            <v>0.019573</v>
          </cell>
          <cell r="G18">
            <v>0.127385</v>
          </cell>
          <cell r="H18">
            <v>0.015105</v>
          </cell>
          <cell r="I18">
            <v>0.531889</v>
          </cell>
          <cell r="J18">
            <v>0.467515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D2" t="str">
            <v>MECAAA37</v>
          </cell>
          <cell r="E2">
            <v>0.04447</v>
          </cell>
          <cell r="F2">
            <v>0.250158</v>
          </cell>
          <cell r="G2">
            <v>0.029877</v>
          </cell>
          <cell r="H2">
            <v>0.016687</v>
          </cell>
          <cell r="I2">
            <v>0.143555</v>
          </cell>
          <cell r="J2">
            <v>0.012628</v>
          </cell>
          <cell r="K2">
            <v>0.59747</v>
          </cell>
          <cell r="L2">
            <v>0.468582</v>
          </cell>
        </row>
        <row r="3">
          <cell r="D3" t="str">
            <v>MECAAA38</v>
          </cell>
          <cell r="E3">
            <v>0.05547</v>
          </cell>
          <cell r="F3">
            <v>0.119894</v>
          </cell>
          <cell r="G3">
            <v>0.029805</v>
          </cell>
          <cell r="H3">
            <v>0.016946</v>
          </cell>
          <cell r="I3">
            <v>0.110091</v>
          </cell>
          <cell r="J3">
            <v>0.006978</v>
          </cell>
          <cell r="K3">
            <v>0.500718</v>
          </cell>
          <cell r="L3">
            <v>0.463091</v>
          </cell>
        </row>
        <row r="4">
          <cell r="D4" t="str">
            <v>MQAAAB70</v>
          </cell>
          <cell r="E4">
            <v>0.01367</v>
          </cell>
          <cell r="F4">
            <v>0.089657</v>
          </cell>
          <cell r="G4">
            <v>0.029801</v>
          </cell>
          <cell r="H4">
            <v>0.010368</v>
          </cell>
          <cell r="I4">
            <v>0.051854</v>
          </cell>
          <cell r="J4">
            <v>0.006387</v>
          </cell>
          <cell r="K4">
            <v>0.476804</v>
          </cell>
          <cell r="L4">
            <v>0.485756</v>
          </cell>
        </row>
        <row r="5">
          <cell r="D5" t="str">
            <v>GWCT</v>
          </cell>
          <cell r="E5">
            <v>0.153</v>
          </cell>
          <cell r="F5">
            <v>0.670837</v>
          </cell>
          <cell r="G5">
            <v>0.03006</v>
          </cell>
          <cell r="H5">
            <v>0.077048</v>
          </cell>
          <cell r="I5">
            <v>0.634567</v>
          </cell>
          <cell r="J5">
            <v>0.036576</v>
          </cell>
          <cell r="K5">
            <v>0.999331</v>
          </cell>
          <cell r="L5">
            <v>0.360455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D2" t="str">
            <v>MEAAAA35</v>
          </cell>
          <cell r="E2">
            <v>0.2078</v>
          </cell>
          <cell r="F2">
            <v>0.237509</v>
          </cell>
          <cell r="G2">
            <v>0.029988</v>
          </cell>
          <cell r="H2">
            <v>0.043354</v>
          </cell>
          <cell r="I2">
            <v>0.235079</v>
          </cell>
          <cell r="J2">
            <v>0.020941</v>
          </cell>
          <cell r="K2">
            <v>0.608951</v>
          </cell>
          <cell r="L2">
            <v>0.428688</v>
          </cell>
        </row>
        <row r="3">
          <cell r="D3" t="str">
            <v>MEGAAA20</v>
          </cell>
          <cell r="E3">
            <v>0</v>
          </cell>
          <cell r="F3">
            <v>0.152423</v>
          </cell>
          <cell r="G3">
            <v>0.029848</v>
          </cell>
          <cell r="H3">
            <v>0.015769</v>
          </cell>
          <cell r="I3">
            <v>0.122208</v>
          </cell>
          <cell r="J3">
            <v>0.011088</v>
          </cell>
          <cell r="K3">
            <v>0.544039</v>
          </cell>
          <cell r="L3">
            <v>0.47979</v>
          </cell>
        </row>
        <row r="4">
          <cell r="D4" t="str">
            <v>MEGAAA18</v>
          </cell>
          <cell r="E4">
            <v>0.005332</v>
          </cell>
          <cell r="F4">
            <v>0.497383</v>
          </cell>
          <cell r="G4">
            <v>0.030013</v>
          </cell>
          <cell r="H4">
            <v>0.038611</v>
          </cell>
          <cell r="I4">
            <v>0.404135</v>
          </cell>
          <cell r="J4">
            <v>0.028785</v>
          </cell>
          <cell r="K4">
            <v>0.92477</v>
          </cell>
          <cell r="L4">
            <v>0.428561</v>
          </cell>
        </row>
        <row r="5">
          <cell r="D5" t="str">
            <v>MUAAAB89</v>
          </cell>
          <cell r="E5">
            <v>0.01723</v>
          </cell>
          <cell r="F5">
            <v>0.078651</v>
          </cell>
          <cell r="G5">
            <v>0.029841</v>
          </cell>
          <cell r="H5">
            <v>0.009843</v>
          </cell>
          <cell r="I5">
            <v>0.063422</v>
          </cell>
          <cell r="J5">
            <v>0.006692</v>
          </cell>
          <cell r="K5">
            <v>0.447429</v>
          </cell>
          <cell r="L5">
            <v>0.479838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D2" t="str">
            <v>MEBAAA14</v>
          </cell>
          <cell r="E2" t="str">
            <v>S469</v>
          </cell>
          <cell r="F2">
            <v>0.00936</v>
          </cell>
          <cell r="G2">
            <v>0.090817</v>
          </cell>
          <cell r="H2">
            <v>0.029856</v>
          </cell>
          <cell r="I2">
            <v>0.008063</v>
          </cell>
          <cell r="J2">
            <v>0.052573</v>
          </cell>
          <cell r="K2">
            <v>0.004617</v>
          </cell>
          <cell r="L2">
            <v>0.458803</v>
          </cell>
          <cell r="M2">
            <v>0.487362</v>
          </cell>
        </row>
        <row r="3">
          <cell r="D3" t="str">
            <v>MECAAA39</v>
          </cell>
          <cell r="E3" t="str">
            <v>S467</v>
          </cell>
          <cell r="F3">
            <v>0.006231</v>
          </cell>
          <cell r="G3">
            <v>0.049219</v>
          </cell>
          <cell r="H3">
            <v>0.029834</v>
          </cell>
          <cell r="I3">
            <v>0.00551</v>
          </cell>
          <cell r="J3">
            <v>0.03942</v>
          </cell>
          <cell r="K3">
            <v>0.001347</v>
          </cell>
          <cell r="L3">
            <v>0.377252</v>
          </cell>
          <cell r="M3">
            <v>0.490175</v>
          </cell>
        </row>
        <row r="4">
          <cell r="D4" t="str">
            <v>MEBAAA13</v>
          </cell>
          <cell r="E4" t="str">
            <v>S468</v>
          </cell>
          <cell r="F4">
            <v>0.007981</v>
          </cell>
          <cell r="G4">
            <v>0.080092</v>
          </cell>
          <cell r="H4">
            <v>0.029859</v>
          </cell>
          <cell r="I4">
            <v>0.013697</v>
          </cell>
          <cell r="J4">
            <v>0.064819</v>
          </cell>
          <cell r="K4">
            <v>0.006559</v>
          </cell>
          <cell r="L4">
            <v>0.393613</v>
          </cell>
          <cell r="M4">
            <v>0.481552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ZMG131C</v>
          </cell>
          <cell r="D2">
            <v>0.008918</v>
          </cell>
          <cell r="E2">
            <v>0.098899</v>
          </cell>
          <cell r="F2">
            <v>0.029396</v>
          </cell>
          <cell r="G2">
            <v>0.017275</v>
          </cell>
          <cell r="H2">
            <v>0.145226</v>
          </cell>
          <cell r="I2">
            <v>0.015656</v>
          </cell>
          <cell r="J2">
            <v>0.363744</v>
          </cell>
          <cell r="K2">
            <v>0.482462</v>
          </cell>
        </row>
        <row r="3">
          <cell r="C3" t="str">
            <v>ZMG131D</v>
          </cell>
          <cell r="D3">
            <v>0.01193</v>
          </cell>
          <cell r="E3">
            <v>0.086371</v>
          </cell>
          <cell r="F3">
            <v>0.029412</v>
          </cell>
          <cell r="G3">
            <v>0.024403</v>
          </cell>
          <cell r="H3">
            <v>0.097703</v>
          </cell>
          <cell r="I3">
            <v>0.018486</v>
          </cell>
          <cell r="J3">
            <v>0.430215</v>
          </cell>
          <cell r="K3">
            <v>0.47017</v>
          </cell>
        </row>
        <row r="4">
          <cell r="C4" t="str">
            <v>ZMG138B</v>
          </cell>
          <cell r="D4">
            <v>0.01249</v>
          </cell>
          <cell r="E4">
            <v>0.092008</v>
          </cell>
          <cell r="F4">
            <v>0.029353</v>
          </cell>
          <cell r="G4">
            <v>0.014918</v>
          </cell>
          <cell r="H4">
            <v>0.041522</v>
          </cell>
          <cell r="I4">
            <v>0.012819</v>
          </cell>
          <cell r="J4">
            <v>0.427095</v>
          </cell>
          <cell r="K4">
            <v>0.481224</v>
          </cell>
        </row>
        <row r="5">
          <cell r="C5" t="str">
            <v>ZMG138C</v>
          </cell>
          <cell r="D5">
            <v>0.005935</v>
          </cell>
          <cell r="E5">
            <v>0.305805</v>
          </cell>
          <cell r="F5">
            <v>0.02945</v>
          </cell>
          <cell r="G5">
            <v>0.030358</v>
          </cell>
          <cell r="H5">
            <v>0.263035</v>
          </cell>
          <cell r="I5">
            <v>0.024036</v>
          </cell>
          <cell r="J5">
            <v>0.709704</v>
          </cell>
          <cell r="K5">
            <v>0.449713</v>
          </cell>
        </row>
        <row r="6">
          <cell r="C6" t="str">
            <v>ZMG138D</v>
          </cell>
          <cell r="D6">
            <v>0.008568</v>
          </cell>
          <cell r="E6">
            <v>0.110848</v>
          </cell>
          <cell r="F6">
            <v>0.029341</v>
          </cell>
          <cell r="G6">
            <v>0.014771</v>
          </cell>
          <cell r="H6">
            <v>0.141998</v>
          </cell>
          <cell r="I6">
            <v>0.015097</v>
          </cell>
          <cell r="J6">
            <v>0.330715</v>
          </cell>
          <cell r="K6">
            <v>0.489266</v>
          </cell>
        </row>
        <row r="7">
          <cell r="C7" t="str">
            <v>ZMH023B</v>
          </cell>
          <cell r="D7">
            <v>0.05969</v>
          </cell>
          <cell r="E7">
            <v>0.2492</v>
          </cell>
          <cell r="F7">
            <v>0.029174</v>
          </cell>
          <cell r="G7">
            <v>0.026121</v>
          </cell>
          <cell r="H7">
            <v>0.163043</v>
          </cell>
          <cell r="I7">
            <v>0.018508</v>
          </cell>
          <cell r="J7">
            <v>0.627071</v>
          </cell>
          <cell r="K7">
            <v>0.458855</v>
          </cell>
        </row>
        <row r="8">
          <cell r="C8" t="str">
            <v>ZMH032B</v>
          </cell>
          <cell r="D8">
            <v>0.004449</v>
          </cell>
          <cell r="E8">
            <v>0.152647</v>
          </cell>
          <cell r="F8">
            <v>0.029138</v>
          </cell>
          <cell r="G8">
            <v>0.019559</v>
          </cell>
          <cell r="H8">
            <v>0.080775</v>
          </cell>
          <cell r="I8">
            <v>0.020197</v>
          </cell>
          <cell r="J8">
            <v>0.465381</v>
          </cell>
          <cell r="K8">
            <v>0.491425</v>
          </cell>
        </row>
        <row r="9">
          <cell r="C9" t="str">
            <v>K0AJ49</v>
          </cell>
          <cell r="D9">
            <v>0.008814</v>
          </cell>
          <cell r="E9">
            <v>0.057666</v>
          </cell>
          <cell r="F9">
            <v>0.029346</v>
          </cell>
          <cell r="G9">
            <v>0.013051</v>
          </cell>
          <cell r="H9">
            <v>0.073334</v>
          </cell>
          <cell r="I9">
            <v>0.01623</v>
          </cell>
          <cell r="J9">
            <v>0.349084</v>
          </cell>
          <cell r="K9">
            <v>0.495895</v>
          </cell>
        </row>
        <row r="10">
          <cell r="C10" t="str">
            <v>ZMB001D</v>
          </cell>
          <cell r="D10">
            <v>0.01589</v>
          </cell>
          <cell r="E10">
            <v>0.151329</v>
          </cell>
          <cell r="F10">
            <v>0.029404</v>
          </cell>
          <cell r="G10">
            <v>0.017856</v>
          </cell>
          <cell r="H10">
            <v>0.275231</v>
          </cell>
          <cell r="I10">
            <v>0.016008</v>
          </cell>
          <cell r="J10">
            <v>0.362697</v>
          </cell>
          <cell r="K10">
            <v>0.477825</v>
          </cell>
        </row>
        <row r="11">
          <cell r="C11" t="str">
            <v>ZMB017D</v>
          </cell>
          <cell r="D11">
            <v>0.01083</v>
          </cell>
          <cell r="E11">
            <v>0.151802</v>
          </cell>
          <cell r="F11">
            <v>0.029297</v>
          </cell>
          <cell r="G11">
            <v>0.016002</v>
          </cell>
          <cell r="H11">
            <v>0.186448</v>
          </cell>
          <cell r="I11">
            <v>0.019929</v>
          </cell>
          <cell r="J11">
            <v>0.261398</v>
          </cell>
          <cell r="K11">
            <v>0.494473</v>
          </cell>
        </row>
        <row r="12">
          <cell r="C12" t="str">
            <v>ZMB018D</v>
          </cell>
          <cell r="D12">
            <v>0</v>
          </cell>
          <cell r="E12">
            <v>0.051191</v>
          </cell>
          <cell r="F12">
            <v>0.029271</v>
          </cell>
          <cell r="G12">
            <v>0.017368</v>
          </cell>
          <cell r="H12">
            <v>0.036495</v>
          </cell>
          <cell r="I12">
            <v>0.017071</v>
          </cell>
          <cell r="J12">
            <v>0.33697</v>
          </cell>
          <cell r="K12">
            <v>0.488862</v>
          </cell>
        </row>
        <row r="13">
          <cell r="C13" t="str">
            <v>ZMB033D</v>
          </cell>
          <cell r="D13">
            <v>0.01421</v>
          </cell>
          <cell r="E13">
            <v>0.048323</v>
          </cell>
          <cell r="F13">
            <v>0.029339</v>
          </cell>
          <cell r="G13">
            <v>0.018862</v>
          </cell>
          <cell r="H13">
            <v>0.052201</v>
          </cell>
          <cell r="I13">
            <v>0.017867</v>
          </cell>
          <cell r="J13">
            <v>0.342146</v>
          </cell>
          <cell r="K13">
            <v>0.503684</v>
          </cell>
        </row>
        <row r="14">
          <cell r="C14" t="str">
            <v>ZMB034D</v>
          </cell>
          <cell r="D14">
            <v>0.006272</v>
          </cell>
          <cell r="E14">
            <v>0.08992</v>
          </cell>
          <cell r="F14">
            <v>0.029373</v>
          </cell>
          <cell r="G14">
            <v>0.020378</v>
          </cell>
          <cell r="H14">
            <v>0.094691</v>
          </cell>
          <cell r="I14">
            <v>0.017001</v>
          </cell>
          <cell r="J14">
            <v>0.288306</v>
          </cell>
          <cell r="K14">
            <v>0.484962</v>
          </cell>
        </row>
        <row r="15">
          <cell r="C15" t="str">
            <v>ZMB044C</v>
          </cell>
          <cell r="D15">
            <v>0.01305</v>
          </cell>
          <cell r="E15">
            <v>0.171911</v>
          </cell>
          <cell r="F15">
            <v>0.029439</v>
          </cell>
          <cell r="G15">
            <v>0.016215</v>
          </cell>
          <cell r="H15">
            <v>0.213758</v>
          </cell>
          <cell r="I15">
            <v>0.020848</v>
          </cell>
          <cell r="J15">
            <v>0.239602</v>
          </cell>
          <cell r="K15">
            <v>0.50078</v>
          </cell>
        </row>
        <row r="16">
          <cell r="C16" t="str">
            <v>ZMB052D</v>
          </cell>
          <cell r="D16">
            <v>0.01561</v>
          </cell>
          <cell r="E16">
            <v>0.324727</v>
          </cell>
          <cell r="F16">
            <v>0.029298</v>
          </cell>
          <cell r="G16">
            <v>0.019375</v>
          </cell>
          <cell r="H16">
            <v>0.661241</v>
          </cell>
          <cell r="I16">
            <v>0.01864</v>
          </cell>
          <cell r="J16">
            <v>0.276675</v>
          </cell>
          <cell r="K16">
            <v>0.481965</v>
          </cell>
        </row>
        <row r="17">
          <cell r="C17" t="str">
            <v>ZMB055D</v>
          </cell>
          <cell r="D17">
            <v>0.006061</v>
          </cell>
          <cell r="E17">
            <v>0.109391</v>
          </cell>
          <cell r="F17">
            <v>0.029326</v>
          </cell>
          <cell r="G17">
            <v>0.014349</v>
          </cell>
          <cell r="H17">
            <v>0.118849</v>
          </cell>
          <cell r="I17">
            <v>0.018338</v>
          </cell>
          <cell r="J17">
            <v>0.269429</v>
          </cell>
          <cell r="K17">
            <v>0.499548</v>
          </cell>
        </row>
        <row r="18">
          <cell r="C18" t="str">
            <v>ZMC016C</v>
          </cell>
          <cell r="D18">
            <v>0.008455</v>
          </cell>
          <cell r="E18">
            <v>0.281026</v>
          </cell>
          <cell r="F18">
            <v>0.029354</v>
          </cell>
          <cell r="G18">
            <v>0.018622</v>
          </cell>
          <cell r="H18">
            <v>0.415769</v>
          </cell>
          <cell r="I18">
            <v>0.022267</v>
          </cell>
          <cell r="J18">
            <v>0.127065</v>
          </cell>
          <cell r="K18">
            <v>0.504373</v>
          </cell>
        </row>
        <row r="19">
          <cell r="C19" t="str">
            <v>ZMC021C</v>
          </cell>
          <cell r="D19">
            <v>0.01244</v>
          </cell>
          <cell r="E19">
            <v>0.216225</v>
          </cell>
          <cell r="F19">
            <v>0.029409</v>
          </cell>
          <cell r="G19">
            <v>0.016065</v>
          </cell>
          <cell r="H19">
            <v>0.333621</v>
          </cell>
          <cell r="I19">
            <v>0.019512</v>
          </cell>
          <cell r="J19">
            <v>0.204172</v>
          </cell>
          <cell r="K19">
            <v>0.49732</v>
          </cell>
        </row>
        <row r="20">
          <cell r="C20" t="str">
            <v>ZMC035C</v>
          </cell>
          <cell r="D20">
            <v>0.009765</v>
          </cell>
          <cell r="E20">
            <v>0.156363</v>
          </cell>
          <cell r="F20">
            <v>0.029356</v>
          </cell>
          <cell r="G20">
            <v>0.015266</v>
          </cell>
          <cell r="H20">
            <v>0.217188</v>
          </cell>
          <cell r="I20">
            <v>0.01847</v>
          </cell>
          <cell r="J20">
            <v>0.263348</v>
          </cell>
          <cell r="K20">
            <v>0.494274</v>
          </cell>
        </row>
        <row r="21">
          <cell r="C21" t="str">
            <v>MUGAAA15</v>
          </cell>
          <cell r="D21">
            <v>0.01187</v>
          </cell>
          <cell r="E21">
            <v>0.141554</v>
          </cell>
          <cell r="F21">
            <v>0.02938</v>
          </cell>
          <cell r="G21">
            <v>0.020706</v>
          </cell>
          <cell r="H21">
            <v>0.120284</v>
          </cell>
          <cell r="I21">
            <v>0.021606</v>
          </cell>
          <cell r="J21">
            <v>0.20643</v>
          </cell>
          <cell r="K21">
            <v>0.511353</v>
          </cell>
        </row>
        <row r="22">
          <cell r="C22" t="str">
            <v>MUGAAA77</v>
          </cell>
          <cell r="D22">
            <v>0.006037</v>
          </cell>
          <cell r="E22">
            <v>0.037512</v>
          </cell>
          <cell r="F22">
            <v>0.029373</v>
          </cell>
          <cell r="G22">
            <v>0.015973</v>
          </cell>
          <cell r="H22">
            <v>0.041303</v>
          </cell>
          <cell r="I22">
            <v>0.015629</v>
          </cell>
          <cell r="J22">
            <v>0.361953</v>
          </cell>
          <cell r="K22">
            <v>0.482941</v>
          </cell>
        </row>
        <row r="23">
          <cell r="C23" t="str">
            <v>MUGAAA75</v>
          </cell>
          <cell r="D23">
            <v>0.005511</v>
          </cell>
          <cell r="E23">
            <v>0.198208</v>
          </cell>
          <cell r="F23">
            <v>0.029435</v>
          </cell>
          <cell r="G23">
            <v>0.021128</v>
          </cell>
          <cell r="H23">
            <v>0.252924</v>
          </cell>
          <cell r="I23">
            <v>0.021887</v>
          </cell>
          <cell r="J23">
            <v>0.266589</v>
          </cell>
          <cell r="K23">
            <v>0.486317</v>
          </cell>
        </row>
        <row r="24">
          <cell r="C24" t="str">
            <v>MUGAAA76</v>
          </cell>
          <cell r="D24">
            <v>0.01509</v>
          </cell>
          <cell r="E24">
            <v>0.090468</v>
          </cell>
          <cell r="F24">
            <v>0.029408</v>
          </cell>
          <cell r="G24">
            <v>0.015594</v>
          </cell>
          <cell r="H24">
            <v>0.096324</v>
          </cell>
          <cell r="I24">
            <v>0.017579</v>
          </cell>
          <cell r="J24">
            <v>0.399903</v>
          </cell>
          <cell r="K24">
            <v>0.485772</v>
          </cell>
        </row>
        <row r="25">
          <cell r="C25" t="str">
            <v>K0AI03</v>
          </cell>
          <cell r="D25">
            <v>0.0117</v>
          </cell>
          <cell r="E25">
            <v>0.325958</v>
          </cell>
          <cell r="F25">
            <v>0.029387</v>
          </cell>
          <cell r="G25">
            <v>0.017713</v>
          </cell>
          <cell r="H25">
            <v>0.618595</v>
          </cell>
          <cell r="I25">
            <v>0.021222</v>
          </cell>
          <cell r="J25">
            <v>0.177951</v>
          </cell>
          <cell r="K25">
            <v>0.492404</v>
          </cell>
        </row>
        <row r="26">
          <cell r="C26" t="str">
            <v>ZMB058D</v>
          </cell>
          <cell r="D26">
            <v>0.007635</v>
          </cell>
          <cell r="E26">
            <v>0.062607</v>
          </cell>
          <cell r="F26">
            <v>0.029287</v>
          </cell>
          <cell r="G26">
            <v>0.014808</v>
          </cell>
          <cell r="H26">
            <v>0.056634</v>
          </cell>
          <cell r="I26">
            <v>0.017105</v>
          </cell>
          <cell r="J26">
            <v>0.326395</v>
          </cell>
          <cell r="K26">
            <v>0.496391</v>
          </cell>
        </row>
        <row r="27">
          <cell r="C27" t="str">
            <v>ZMB068D</v>
          </cell>
          <cell r="D27">
            <v>0.009964</v>
          </cell>
          <cell r="E27">
            <v>0.068213</v>
          </cell>
          <cell r="F27">
            <v>0.029329</v>
          </cell>
          <cell r="G27">
            <v>0.025802</v>
          </cell>
          <cell r="H27">
            <v>0.063242</v>
          </cell>
          <cell r="I27">
            <v>0.01878</v>
          </cell>
          <cell r="J27">
            <v>0.327774</v>
          </cell>
          <cell r="K27">
            <v>0.476183</v>
          </cell>
        </row>
        <row r="28">
          <cell r="C28" t="str">
            <v>ZMB072D</v>
          </cell>
          <cell r="D28">
            <v>0</v>
          </cell>
          <cell r="E28">
            <v>0.20504</v>
          </cell>
          <cell r="F28">
            <v>0.029321</v>
          </cell>
          <cell r="G28">
            <v>0.013628</v>
          </cell>
          <cell r="H28">
            <v>0.384063</v>
          </cell>
          <cell r="I28">
            <v>0.017579</v>
          </cell>
          <cell r="J28">
            <v>0.27417</v>
          </cell>
          <cell r="K28">
            <v>0.496181</v>
          </cell>
        </row>
        <row r="29">
          <cell r="C29" t="str">
            <v>ZMB076D</v>
          </cell>
          <cell r="D29">
            <v>0.008044</v>
          </cell>
          <cell r="E29">
            <v>0.112775</v>
          </cell>
          <cell r="F29">
            <v>0.029349</v>
          </cell>
          <cell r="G29">
            <v>0.024727</v>
          </cell>
          <cell r="H29">
            <v>0.115866</v>
          </cell>
          <cell r="I29">
            <v>0.018931</v>
          </cell>
          <cell r="J29">
            <v>0.351223</v>
          </cell>
          <cell r="K29">
            <v>0.473966</v>
          </cell>
        </row>
        <row r="30">
          <cell r="C30" t="str">
            <v>ZMB080D</v>
          </cell>
          <cell r="D30">
            <v>0.00734</v>
          </cell>
          <cell r="E30">
            <v>0.303218</v>
          </cell>
          <cell r="F30">
            <v>0.029328</v>
          </cell>
          <cell r="G30">
            <v>0.017417</v>
          </cell>
          <cell r="H30">
            <v>0.647619</v>
          </cell>
          <cell r="I30">
            <v>0.020902</v>
          </cell>
          <cell r="J30">
            <v>0.235942</v>
          </cell>
          <cell r="K30">
            <v>0.49196</v>
          </cell>
        </row>
        <row r="31">
          <cell r="C31" t="str">
            <v>ZMB201C</v>
          </cell>
          <cell r="D31">
            <v>0.01123</v>
          </cell>
          <cell r="E31">
            <v>0.224807</v>
          </cell>
          <cell r="F31">
            <v>0.02934</v>
          </cell>
          <cell r="G31">
            <v>0.018693</v>
          </cell>
          <cell r="H31">
            <v>0.379692</v>
          </cell>
          <cell r="I31">
            <v>0.02055</v>
          </cell>
          <cell r="J31">
            <v>0.238004</v>
          </cell>
          <cell r="K31">
            <v>0.487719</v>
          </cell>
        </row>
        <row r="32">
          <cell r="C32" t="str">
            <v>ZMB102D</v>
          </cell>
          <cell r="D32">
            <v>0.01148</v>
          </cell>
          <cell r="E32">
            <v>0.092486</v>
          </cell>
          <cell r="F32">
            <v>0.029377</v>
          </cell>
          <cell r="G32">
            <v>0.026722</v>
          </cell>
          <cell r="H32">
            <v>0.107981</v>
          </cell>
          <cell r="I32">
            <v>0.018627</v>
          </cell>
          <cell r="J32">
            <v>0.437939</v>
          </cell>
          <cell r="K32">
            <v>0.466914</v>
          </cell>
        </row>
        <row r="33">
          <cell r="C33" t="str">
            <v>ZMB104D</v>
          </cell>
          <cell r="D33">
            <v>0.005631</v>
          </cell>
          <cell r="E33">
            <v>0.263367</v>
          </cell>
          <cell r="F33">
            <v>0.029274</v>
          </cell>
          <cell r="G33">
            <v>0.022008</v>
          </cell>
          <cell r="H33">
            <v>0.440772</v>
          </cell>
          <cell r="I33">
            <v>0.024078</v>
          </cell>
          <cell r="J33">
            <v>0.198613</v>
          </cell>
          <cell r="K33">
            <v>0.488256</v>
          </cell>
        </row>
        <row r="34">
          <cell r="C34" t="str">
            <v>ZMC038D</v>
          </cell>
          <cell r="D34">
            <v>0.01077</v>
          </cell>
          <cell r="E34">
            <v>0.295885</v>
          </cell>
          <cell r="F34">
            <v>0.029399</v>
          </cell>
          <cell r="G34">
            <v>0.015771</v>
          </cell>
          <cell r="H34">
            <v>0.631133</v>
          </cell>
          <cell r="I34">
            <v>0.020391</v>
          </cell>
          <cell r="J34">
            <v>0.202055</v>
          </cell>
          <cell r="K34">
            <v>0.498444</v>
          </cell>
        </row>
        <row r="35">
          <cell r="C35" t="str">
            <v>ZMC107D</v>
          </cell>
          <cell r="D35">
            <v>0.00898</v>
          </cell>
          <cell r="E35">
            <v>0.198283</v>
          </cell>
          <cell r="F35">
            <v>0.029398</v>
          </cell>
          <cell r="G35">
            <v>0.017356</v>
          </cell>
          <cell r="H35">
            <v>0.288217</v>
          </cell>
          <cell r="I35">
            <v>0.020233</v>
          </cell>
          <cell r="J35">
            <v>0.241037</v>
          </cell>
          <cell r="K35">
            <v>0.491978</v>
          </cell>
        </row>
        <row r="36">
          <cell r="C36" t="str">
            <v>ZMC119B</v>
          </cell>
          <cell r="D36">
            <v>0.004692</v>
          </cell>
          <cell r="E36">
            <v>0.158374</v>
          </cell>
          <cell r="F36">
            <v>0.029409</v>
          </cell>
          <cell r="G36">
            <v>0.015499</v>
          </cell>
          <cell r="H36">
            <v>0.243396</v>
          </cell>
          <cell r="I36">
            <v>0.019302</v>
          </cell>
          <cell r="J36">
            <v>0.241216</v>
          </cell>
          <cell r="K36">
            <v>0.504303</v>
          </cell>
        </row>
        <row r="37">
          <cell r="C37" t="str">
            <v>MUGAAA90</v>
          </cell>
          <cell r="D37">
            <v>0.008065</v>
          </cell>
          <cell r="E37">
            <v>0.141552</v>
          </cell>
          <cell r="F37">
            <v>0.029331</v>
          </cell>
          <cell r="G37">
            <v>0.017447</v>
          </cell>
          <cell r="H37">
            <v>0.137122</v>
          </cell>
          <cell r="I37">
            <v>0.022402</v>
          </cell>
          <cell r="J37">
            <v>0.225327</v>
          </cell>
          <cell r="K37">
            <v>0.506015</v>
          </cell>
        </row>
        <row r="38">
          <cell r="C38" t="str">
            <v>MUGAAB19</v>
          </cell>
          <cell r="D38">
            <v>0.01046</v>
          </cell>
          <cell r="E38">
            <v>0.101963</v>
          </cell>
          <cell r="F38">
            <v>0.029474</v>
          </cell>
          <cell r="G38">
            <v>0.018863</v>
          </cell>
          <cell r="H38">
            <v>0.117715</v>
          </cell>
          <cell r="I38">
            <v>0.016977</v>
          </cell>
          <cell r="J38">
            <v>0.416805</v>
          </cell>
          <cell r="K38">
            <v>0.478148</v>
          </cell>
        </row>
        <row r="39">
          <cell r="C39" t="str">
            <v>MUGAAA91</v>
          </cell>
          <cell r="D39">
            <v>0.009987</v>
          </cell>
          <cell r="E39">
            <v>0.112556</v>
          </cell>
          <cell r="F39">
            <v>0.029402</v>
          </cell>
          <cell r="G39">
            <v>0.020256</v>
          </cell>
          <cell r="H39">
            <v>0.072687</v>
          </cell>
          <cell r="I39">
            <v>0.020398</v>
          </cell>
          <cell r="J39">
            <v>0.316004</v>
          </cell>
          <cell r="K39">
            <v>0.5061</v>
          </cell>
        </row>
        <row r="40">
          <cell r="C40" t="str">
            <v>MUAAAA78</v>
          </cell>
          <cell r="D40">
            <v>0.006234</v>
          </cell>
          <cell r="E40">
            <v>0.099389</v>
          </cell>
          <cell r="F40">
            <v>0.029538</v>
          </cell>
          <cell r="G40">
            <v>0.021286</v>
          </cell>
          <cell r="H40">
            <v>0.07571</v>
          </cell>
          <cell r="I40">
            <v>0.025075</v>
          </cell>
          <cell r="J40">
            <v>0.294507</v>
          </cell>
          <cell r="K40">
            <v>0.485394</v>
          </cell>
        </row>
        <row r="41">
          <cell r="C41" t="str">
            <v>K0AI11</v>
          </cell>
          <cell r="D41">
            <v>0.01224</v>
          </cell>
          <cell r="E41">
            <v>0.152201</v>
          </cell>
          <cell r="F41">
            <v>0.029439</v>
          </cell>
          <cell r="G41">
            <v>0.021878</v>
          </cell>
          <cell r="H41">
            <v>0.170538</v>
          </cell>
          <cell r="I41">
            <v>0.021282</v>
          </cell>
          <cell r="J41">
            <v>0.270442</v>
          </cell>
          <cell r="K41">
            <v>0.485665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ZMB047D</v>
          </cell>
          <cell r="D2">
            <v>0.01455</v>
          </cell>
          <cell r="E2">
            <v>0.048016</v>
          </cell>
          <cell r="F2">
            <v>0.029352</v>
          </cell>
          <cell r="G2">
            <v>0.014136</v>
          </cell>
          <cell r="H2">
            <v>0.056462</v>
          </cell>
          <cell r="I2">
            <v>0.015988</v>
          </cell>
          <cell r="J2">
            <v>0.36816</v>
          </cell>
          <cell r="K2">
            <v>0.497088</v>
          </cell>
        </row>
        <row r="3">
          <cell r="C3" t="str">
            <v>MUGAAA69</v>
          </cell>
          <cell r="D3">
            <v>0.01049</v>
          </cell>
          <cell r="E3">
            <v>0.037995</v>
          </cell>
          <cell r="F3">
            <v>0.029398</v>
          </cell>
          <cell r="G3">
            <v>0.016822</v>
          </cell>
          <cell r="H3">
            <v>0.032141</v>
          </cell>
          <cell r="I3">
            <v>0.02005</v>
          </cell>
          <cell r="J3">
            <v>0.350548</v>
          </cell>
          <cell r="K3">
            <v>0.496568</v>
          </cell>
        </row>
        <row r="4">
          <cell r="C4" t="str">
            <v>ZMB012D</v>
          </cell>
          <cell r="D4">
            <v>0.01358</v>
          </cell>
          <cell r="E4">
            <v>0.052005</v>
          </cell>
          <cell r="F4">
            <v>0.029268</v>
          </cell>
          <cell r="G4">
            <v>0.025307</v>
          </cell>
          <cell r="H4">
            <v>0.051436</v>
          </cell>
          <cell r="I4">
            <v>0.018331</v>
          </cell>
          <cell r="J4">
            <v>0.406042</v>
          </cell>
          <cell r="K4">
            <v>0.474599</v>
          </cell>
        </row>
        <row r="5">
          <cell r="C5" t="str">
            <v>ZMB042D</v>
          </cell>
          <cell r="D5">
            <v>0.01367</v>
          </cell>
          <cell r="E5">
            <v>0.040956</v>
          </cell>
          <cell r="F5">
            <v>0.029306</v>
          </cell>
          <cell r="G5">
            <v>0.014279</v>
          </cell>
          <cell r="H5">
            <v>0.037652</v>
          </cell>
          <cell r="I5">
            <v>0.016023</v>
          </cell>
          <cell r="J5">
            <v>0.367726</v>
          </cell>
          <cell r="K5">
            <v>0.499552</v>
          </cell>
        </row>
        <row r="6">
          <cell r="C6" t="str">
            <v>ZMC054B</v>
          </cell>
          <cell r="D6">
            <v>0.009427</v>
          </cell>
          <cell r="E6">
            <v>0.07125</v>
          </cell>
          <cell r="F6">
            <v>0.029344</v>
          </cell>
          <cell r="G6">
            <v>0.014791</v>
          </cell>
          <cell r="H6">
            <v>0.079677</v>
          </cell>
          <cell r="I6">
            <v>0.012201</v>
          </cell>
          <cell r="J6">
            <v>0.407583</v>
          </cell>
          <cell r="K6">
            <v>0.482358</v>
          </cell>
        </row>
        <row r="7">
          <cell r="C7" t="str">
            <v>ZMB084B</v>
          </cell>
          <cell r="D7">
            <v>0.01931</v>
          </cell>
          <cell r="E7">
            <v>0.063391</v>
          </cell>
          <cell r="F7">
            <v>0.029265</v>
          </cell>
          <cell r="G7">
            <v>0.012415</v>
          </cell>
          <cell r="H7">
            <v>0.057321</v>
          </cell>
          <cell r="I7">
            <v>0.013246</v>
          </cell>
          <cell r="J7">
            <v>0.41752</v>
          </cell>
          <cell r="K7">
            <v>0.487953</v>
          </cell>
        </row>
        <row r="8">
          <cell r="C8" t="str">
            <v>ZMC036B</v>
          </cell>
          <cell r="D8">
            <v>0.005392</v>
          </cell>
          <cell r="E8">
            <v>0.078585</v>
          </cell>
          <cell r="F8">
            <v>0.029168</v>
          </cell>
          <cell r="G8">
            <v>0.016856</v>
          </cell>
          <cell r="H8">
            <v>0.076286</v>
          </cell>
          <cell r="I8">
            <v>0.017645</v>
          </cell>
          <cell r="J8">
            <v>0.29323</v>
          </cell>
          <cell r="K8">
            <v>0.491561</v>
          </cell>
        </row>
        <row r="9">
          <cell r="C9" t="str">
            <v>QHAB58</v>
          </cell>
          <cell r="D9">
            <v>0.01031</v>
          </cell>
          <cell r="E9">
            <v>0.100149</v>
          </cell>
          <cell r="F9">
            <v>0.029364</v>
          </cell>
          <cell r="G9">
            <v>0.01551</v>
          </cell>
          <cell r="H9">
            <v>0.049841</v>
          </cell>
          <cell r="I9">
            <v>0.014611</v>
          </cell>
          <cell r="J9">
            <v>0.407493</v>
          </cell>
          <cell r="K9">
            <v>0.495884</v>
          </cell>
        </row>
        <row r="10">
          <cell r="C10" t="str">
            <v>ZMB086C</v>
          </cell>
          <cell r="D10">
            <v>0.01095</v>
          </cell>
          <cell r="E10">
            <v>0.098627</v>
          </cell>
          <cell r="F10">
            <v>0.029317</v>
          </cell>
          <cell r="G10">
            <v>0.020084</v>
          </cell>
          <cell r="H10">
            <v>0.103491</v>
          </cell>
          <cell r="I10">
            <v>0.014105</v>
          </cell>
          <cell r="J10">
            <v>0.463742</v>
          </cell>
          <cell r="K10">
            <v>0.472149</v>
          </cell>
        </row>
        <row r="11">
          <cell r="C11" t="str">
            <v>ZMB164C</v>
          </cell>
          <cell r="D11">
            <v>0.006287</v>
          </cell>
          <cell r="E11">
            <v>0.13299</v>
          </cell>
          <cell r="F11">
            <v>0.029299</v>
          </cell>
          <cell r="G11">
            <v>0.021362</v>
          </cell>
          <cell r="H11">
            <v>0.126335</v>
          </cell>
          <cell r="I11">
            <v>0.015041</v>
          </cell>
          <cell r="J11">
            <v>0.487418</v>
          </cell>
          <cell r="K11">
            <v>0.471389</v>
          </cell>
        </row>
        <row r="12">
          <cell r="C12" t="str">
            <v>ZMB022D</v>
          </cell>
          <cell r="D12">
            <v>0</v>
          </cell>
          <cell r="E12">
            <v>0.108529</v>
          </cell>
          <cell r="F12">
            <v>0.029317</v>
          </cell>
          <cell r="G12">
            <v>0.024647</v>
          </cell>
          <cell r="H12">
            <v>0.093619</v>
          </cell>
          <cell r="I12">
            <v>0.020588</v>
          </cell>
          <cell r="J12">
            <v>0.28825</v>
          </cell>
          <cell r="K12">
            <v>0.477964</v>
          </cell>
        </row>
        <row r="13">
          <cell r="C13" t="str">
            <v>MUGAAA96</v>
          </cell>
          <cell r="D13">
            <v>0.01316</v>
          </cell>
          <cell r="E13">
            <v>0.070088</v>
          </cell>
          <cell r="F13">
            <v>0.029272</v>
          </cell>
          <cell r="G13">
            <v>0.018036</v>
          </cell>
          <cell r="H13">
            <v>0.067186</v>
          </cell>
          <cell r="I13">
            <v>0.016719</v>
          </cell>
          <cell r="J13">
            <v>0.311138</v>
          </cell>
          <cell r="K13">
            <v>0.506884</v>
          </cell>
        </row>
        <row r="14">
          <cell r="C14" t="str">
            <v>ZMB054C</v>
          </cell>
          <cell r="D14">
            <v>0.01058</v>
          </cell>
          <cell r="E14">
            <v>0.083443</v>
          </cell>
          <cell r="F14">
            <v>0.029246</v>
          </cell>
          <cell r="G14">
            <v>0.02617</v>
          </cell>
          <cell r="H14">
            <v>0.085243</v>
          </cell>
          <cell r="I14">
            <v>0.018457</v>
          </cell>
          <cell r="J14">
            <v>0.346871</v>
          </cell>
          <cell r="K14">
            <v>0.473799</v>
          </cell>
        </row>
        <row r="15">
          <cell r="C15" t="str">
            <v>ZMB014D</v>
          </cell>
          <cell r="D15">
            <v>0.01207</v>
          </cell>
          <cell r="E15">
            <v>0.120325</v>
          </cell>
          <cell r="F15">
            <v>0.029242</v>
          </cell>
          <cell r="G15">
            <v>0.018831</v>
          </cell>
          <cell r="H15">
            <v>0.138539</v>
          </cell>
          <cell r="I15">
            <v>0.021992</v>
          </cell>
          <cell r="J15">
            <v>0.251519</v>
          </cell>
          <cell r="K15">
            <v>0.506047</v>
          </cell>
        </row>
        <row r="16">
          <cell r="C16" t="str">
            <v>MUGAAA08</v>
          </cell>
          <cell r="D16">
            <v>0.006881</v>
          </cell>
          <cell r="E16">
            <v>0.1424</v>
          </cell>
          <cell r="F16">
            <v>0.028956</v>
          </cell>
          <cell r="G16">
            <v>0.015932</v>
          </cell>
          <cell r="H16">
            <v>0.153012</v>
          </cell>
          <cell r="I16">
            <v>0.017517</v>
          </cell>
          <cell r="J16">
            <v>0.247414</v>
          </cell>
          <cell r="K16">
            <v>0.505994</v>
          </cell>
        </row>
        <row r="17">
          <cell r="C17" t="str">
            <v>ZMB007D</v>
          </cell>
          <cell r="D17">
            <v>0.006342</v>
          </cell>
          <cell r="E17">
            <v>0.290928</v>
          </cell>
          <cell r="F17">
            <v>0.029482</v>
          </cell>
          <cell r="G17">
            <v>0.022173</v>
          </cell>
          <cell r="H17">
            <v>0.373184</v>
          </cell>
          <cell r="I17">
            <v>0.02385</v>
          </cell>
          <cell r="J17">
            <v>0.131726</v>
          </cell>
          <cell r="K17">
            <v>0.495776</v>
          </cell>
        </row>
        <row r="18">
          <cell r="C18" t="str">
            <v>ZMB063B</v>
          </cell>
          <cell r="D18">
            <v>0.008245</v>
          </cell>
          <cell r="E18">
            <v>0.135188</v>
          </cell>
          <cell r="F18">
            <v>0.029258</v>
          </cell>
          <cell r="G18">
            <v>0.020846</v>
          </cell>
          <cell r="H18">
            <v>0.124687</v>
          </cell>
          <cell r="I18">
            <v>0.01769</v>
          </cell>
          <cell r="J18">
            <v>0.297753</v>
          </cell>
          <cell r="K18">
            <v>0.484193</v>
          </cell>
        </row>
        <row r="19">
          <cell r="C19" t="str">
            <v>ZMC044B</v>
          </cell>
          <cell r="D19">
            <v>0.005687</v>
          </cell>
          <cell r="E19">
            <v>0.108398</v>
          </cell>
          <cell r="F19">
            <v>0.029259</v>
          </cell>
          <cell r="G19">
            <v>0.017084</v>
          </cell>
          <cell r="H19">
            <v>0.112695</v>
          </cell>
          <cell r="I19">
            <v>0.013715</v>
          </cell>
          <cell r="J19">
            <v>0.421475</v>
          </cell>
          <cell r="K19">
            <v>0.477005</v>
          </cell>
        </row>
        <row r="20">
          <cell r="C20" t="str">
            <v>ZMB125D</v>
          </cell>
          <cell r="D20">
            <v>0.0102</v>
          </cell>
          <cell r="E20">
            <v>0.370043</v>
          </cell>
          <cell r="F20">
            <v>0.02925</v>
          </cell>
          <cell r="G20">
            <v>0.017599</v>
          </cell>
          <cell r="H20">
            <v>0.771052</v>
          </cell>
          <cell r="I20">
            <v>0.020986</v>
          </cell>
          <cell r="J20">
            <v>0.102718</v>
          </cell>
          <cell r="K20">
            <v>0.500287</v>
          </cell>
        </row>
        <row r="21">
          <cell r="C21" t="str">
            <v>MUGAAB02</v>
          </cell>
          <cell r="D21">
            <v>0</v>
          </cell>
          <cell r="E21">
            <v>0.040847</v>
          </cell>
          <cell r="F21">
            <v>0.029352</v>
          </cell>
          <cell r="G21">
            <v>0.015244</v>
          </cell>
          <cell r="H21">
            <v>0.039615</v>
          </cell>
          <cell r="I21">
            <v>0.017752</v>
          </cell>
          <cell r="J21">
            <v>0.378924</v>
          </cell>
          <cell r="K21">
            <v>0.493595</v>
          </cell>
        </row>
        <row r="22">
          <cell r="C22" t="str">
            <v>ZMB095D</v>
          </cell>
          <cell r="D22">
            <v>0.0118</v>
          </cell>
          <cell r="E22">
            <v>0.055419</v>
          </cell>
          <cell r="F22">
            <v>0.029227</v>
          </cell>
          <cell r="G22">
            <v>0.019797</v>
          </cell>
          <cell r="H22">
            <v>0.063209</v>
          </cell>
          <cell r="I22">
            <v>0.022208</v>
          </cell>
          <cell r="J22">
            <v>0.33391</v>
          </cell>
          <cell r="K22">
            <v>0.507457</v>
          </cell>
        </row>
        <row r="23">
          <cell r="C23" t="str">
            <v>UCAA60</v>
          </cell>
          <cell r="D23">
            <v>0.01698</v>
          </cell>
          <cell r="E23">
            <v>0.098609</v>
          </cell>
          <cell r="F23">
            <v>0.029329</v>
          </cell>
          <cell r="G23">
            <v>0.013219</v>
          </cell>
          <cell r="H23">
            <v>0.102711</v>
          </cell>
          <cell r="I23">
            <v>0.010982</v>
          </cell>
          <cell r="J23">
            <v>0.414528</v>
          </cell>
          <cell r="K23">
            <v>0.483493</v>
          </cell>
        </row>
        <row r="24">
          <cell r="C24" t="str">
            <v>UCAA32</v>
          </cell>
          <cell r="D24">
            <v>0.005066</v>
          </cell>
          <cell r="E24">
            <v>0.048649</v>
          </cell>
          <cell r="F24">
            <v>0.029256</v>
          </cell>
          <cell r="G24">
            <v>0.012477</v>
          </cell>
          <cell r="H24">
            <v>0.043194</v>
          </cell>
          <cell r="I24">
            <v>0.01037</v>
          </cell>
          <cell r="J24">
            <v>0.381264</v>
          </cell>
          <cell r="K24">
            <v>0.485835</v>
          </cell>
        </row>
        <row r="25">
          <cell r="C25" t="str">
            <v>MUGAAA03</v>
          </cell>
          <cell r="D25">
            <v>0.006021</v>
          </cell>
          <cell r="E25">
            <v>0.113351</v>
          </cell>
          <cell r="F25">
            <v>0.029317</v>
          </cell>
          <cell r="G25">
            <v>0.019472</v>
          </cell>
          <cell r="H25">
            <v>0.145027</v>
          </cell>
          <cell r="I25">
            <v>0.018675</v>
          </cell>
          <cell r="J25">
            <v>0.378788</v>
          </cell>
          <cell r="K25">
            <v>0.480543</v>
          </cell>
        </row>
        <row r="26">
          <cell r="C26" t="str">
            <v>K0AH90</v>
          </cell>
          <cell r="D26">
            <v>0.00849</v>
          </cell>
          <cell r="E26">
            <v>0.096474</v>
          </cell>
          <cell r="F26">
            <v>0.029333</v>
          </cell>
          <cell r="G26">
            <v>0.020642</v>
          </cell>
          <cell r="H26">
            <v>0.106586</v>
          </cell>
          <cell r="I26">
            <v>0.014979</v>
          </cell>
          <cell r="J26">
            <v>0.361418</v>
          </cell>
          <cell r="K26">
            <v>0.478499</v>
          </cell>
        </row>
        <row r="27">
          <cell r="C27" t="str">
            <v>HAAA43</v>
          </cell>
          <cell r="D27">
            <v>0.006427</v>
          </cell>
          <cell r="E27">
            <v>0.052736</v>
          </cell>
          <cell r="F27">
            <v>0.029356</v>
          </cell>
          <cell r="G27">
            <v>0.020038</v>
          </cell>
          <cell r="H27">
            <v>0.051705</v>
          </cell>
          <cell r="I27">
            <v>0.016372</v>
          </cell>
          <cell r="J27">
            <v>0.331425</v>
          </cell>
          <cell r="K27">
            <v>0.482926</v>
          </cell>
        </row>
        <row r="28">
          <cell r="C28" t="str">
            <v>ZMC005D</v>
          </cell>
          <cell r="D28">
            <v>0.01476</v>
          </cell>
          <cell r="E28">
            <v>0.11714</v>
          </cell>
          <cell r="F28">
            <v>0.029372</v>
          </cell>
          <cell r="G28">
            <v>0.016363</v>
          </cell>
          <cell r="H28">
            <v>0.127208</v>
          </cell>
          <cell r="I28">
            <v>0.018045</v>
          </cell>
          <cell r="J28">
            <v>0.257795</v>
          </cell>
          <cell r="K28">
            <v>0.493022</v>
          </cell>
        </row>
        <row r="29">
          <cell r="C29" t="str">
            <v>ZMB208D</v>
          </cell>
          <cell r="D29">
            <v>0.01051</v>
          </cell>
          <cell r="E29">
            <v>0.185009</v>
          </cell>
          <cell r="F29">
            <v>0.02927</v>
          </cell>
          <cell r="G29">
            <v>0.024174</v>
          </cell>
          <cell r="H29">
            <v>0.136521</v>
          </cell>
          <cell r="I29">
            <v>0.022564</v>
          </cell>
          <cell r="J29">
            <v>0.579968</v>
          </cell>
          <cell r="K29">
            <v>0.47587</v>
          </cell>
        </row>
        <row r="30">
          <cell r="C30" t="str">
            <v>UHAA26</v>
          </cell>
          <cell r="D30">
            <v>0.008231</v>
          </cell>
          <cell r="E30">
            <v>0.074735</v>
          </cell>
          <cell r="F30">
            <v>0.029346</v>
          </cell>
          <cell r="G30">
            <v>0.014988</v>
          </cell>
          <cell r="H30">
            <v>0.081878</v>
          </cell>
          <cell r="I30">
            <v>0.015725</v>
          </cell>
          <cell r="J30">
            <v>0.43975</v>
          </cell>
          <cell r="K30">
            <v>0.489863</v>
          </cell>
        </row>
        <row r="31">
          <cell r="C31" t="str">
            <v>UHAA45</v>
          </cell>
          <cell r="D31">
            <v>0.01386</v>
          </cell>
          <cell r="E31">
            <v>0.146214</v>
          </cell>
          <cell r="F31">
            <v>0.02936</v>
          </cell>
          <cell r="G31">
            <v>0.014589</v>
          </cell>
          <cell r="H31">
            <v>0.17074</v>
          </cell>
          <cell r="I31">
            <v>0.018443</v>
          </cell>
          <cell r="J31">
            <v>0.250618</v>
          </cell>
          <cell r="K31">
            <v>0.498553</v>
          </cell>
        </row>
        <row r="32">
          <cell r="C32" t="str">
            <v>ZMC070B</v>
          </cell>
          <cell r="D32">
            <v>0.00929</v>
          </cell>
          <cell r="E32">
            <v>0.304256</v>
          </cell>
          <cell r="F32">
            <v>0.029295</v>
          </cell>
          <cell r="G32">
            <v>0.0193</v>
          </cell>
          <cell r="H32">
            <v>0.514352</v>
          </cell>
          <cell r="I32">
            <v>0.022733</v>
          </cell>
          <cell r="J32">
            <v>0.141846</v>
          </cell>
          <cell r="K32">
            <v>0.499612</v>
          </cell>
        </row>
        <row r="33">
          <cell r="C33" t="str">
            <v>ZMB099B</v>
          </cell>
          <cell r="D33">
            <v>0.004597</v>
          </cell>
          <cell r="E33">
            <v>0.127891</v>
          </cell>
          <cell r="F33">
            <v>0.029346</v>
          </cell>
          <cell r="G33">
            <v>0.0172</v>
          </cell>
          <cell r="H33">
            <v>0.155404</v>
          </cell>
          <cell r="I33">
            <v>0.018159</v>
          </cell>
          <cell r="J33">
            <v>0.312204</v>
          </cell>
          <cell r="K33">
            <v>0.487509</v>
          </cell>
        </row>
        <row r="34">
          <cell r="C34" t="str">
            <v>ZMB070C</v>
          </cell>
          <cell r="D34">
            <v>0.01087</v>
          </cell>
          <cell r="E34">
            <v>0.083799</v>
          </cell>
          <cell r="F34">
            <v>0.029348</v>
          </cell>
          <cell r="G34">
            <v>0.015092</v>
          </cell>
          <cell r="H34">
            <v>0.088537</v>
          </cell>
          <cell r="I34">
            <v>0.016441</v>
          </cell>
          <cell r="J34">
            <v>0.299012</v>
          </cell>
          <cell r="K34">
            <v>0.492332</v>
          </cell>
        </row>
        <row r="35">
          <cell r="C35" t="str">
            <v>ZMB051C</v>
          </cell>
          <cell r="D35">
            <v>0.006103</v>
          </cell>
          <cell r="E35">
            <v>0.171596</v>
          </cell>
          <cell r="F35">
            <v>0.029292</v>
          </cell>
          <cell r="G35">
            <v>0.015722</v>
          </cell>
          <cell r="H35">
            <v>0.268336</v>
          </cell>
          <cell r="I35">
            <v>0.018923</v>
          </cell>
          <cell r="J35">
            <v>0.260473</v>
          </cell>
          <cell r="K35">
            <v>0.496071</v>
          </cell>
        </row>
        <row r="36">
          <cell r="C36" t="str">
            <v>ZMB088C</v>
          </cell>
          <cell r="D36">
            <v>0.005934</v>
          </cell>
          <cell r="E36">
            <v>0.110201</v>
          </cell>
          <cell r="F36">
            <v>0.029251</v>
          </cell>
          <cell r="G36">
            <v>0.019343</v>
          </cell>
          <cell r="H36">
            <v>0.0499</v>
          </cell>
          <cell r="I36">
            <v>0.017478</v>
          </cell>
          <cell r="J36">
            <v>0.470064</v>
          </cell>
          <cell r="K36">
            <v>0.484392</v>
          </cell>
        </row>
        <row r="37">
          <cell r="C37" t="str">
            <v>ZMB056B</v>
          </cell>
          <cell r="D37">
            <v>0.01486</v>
          </cell>
          <cell r="E37">
            <v>0.039327</v>
          </cell>
          <cell r="F37">
            <v>0.029265</v>
          </cell>
          <cell r="G37">
            <v>0.016126</v>
          </cell>
          <cell r="H37">
            <v>0.044366</v>
          </cell>
          <cell r="I37">
            <v>0.016306</v>
          </cell>
          <cell r="J37">
            <v>0.35456</v>
          </cell>
          <cell r="K37">
            <v>0.503904</v>
          </cell>
        </row>
        <row r="38">
          <cell r="C38" t="str">
            <v>ZMB040D</v>
          </cell>
          <cell r="D38">
            <v>0.007363</v>
          </cell>
          <cell r="E38">
            <v>0.398773</v>
          </cell>
          <cell r="F38">
            <v>0.029368</v>
          </cell>
          <cell r="G38">
            <v>0.019233</v>
          </cell>
          <cell r="H38">
            <v>0.807544</v>
          </cell>
          <cell r="I38">
            <v>0.022879</v>
          </cell>
          <cell r="J38">
            <v>0.098419</v>
          </cell>
          <cell r="K38">
            <v>0.49795</v>
          </cell>
        </row>
        <row r="39">
          <cell r="C39" t="str">
            <v>ZMB207B</v>
          </cell>
          <cell r="D39">
            <v>0.005386</v>
          </cell>
          <cell r="E39">
            <v>0.091421</v>
          </cell>
          <cell r="F39">
            <v>0.029321</v>
          </cell>
          <cell r="G39">
            <v>0.018781</v>
          </cell>
          <cell r="H39">
            <v>0.10285</v>
          </cell>
          <cell r="I39">
            <v>0.014522</v>
          </cell>
          <cell r="J39">
            <v>0.395996</v>
          </cell>
          <cell r="K39">
            <v>0.478623</v>
          </cell>
        </row>
        <row r="40">
          <cell r="C40" t="str">
            <v>ZMB083B</v>
          </cell>
          <cell r="D40">
            <v>0.01155</v>
          </cell>
          <cell r="E40">
            <v>0.044906</v>
          </cell>
          <cell r="F40">
            <v>0.02924</v>
          </cell>
          <cell r="G40">
            <v>0.019769</v>
          </cell>
          <cell r="H40">
            <v>0.027122</v>
          </cell>
          <cell r="I40">
            <v>0.018318</v>
          </cell>
          <cell r="J40">
            <v>0.347749</v>
          </cell>
          <cell r="K40">
            <v>0.505109</v>
          </cell>
        </row>
        <row r="41">
          <cell r="C41" t="str">
            <v>K0AH91</v>
          </cell>
          <cell r="D41">
            <v>0.008974</v>
          </cell>
          <cell r="E41">
            <v>0.132195</v>
          </cell>
          <cell r="F41">
            <v>0.0294</v>
          </cell>
          <cell r="G41">
            <v>0.022181</v>
          </cell>
          <cell r="H41">
            <v>0.142523</v>
          </cell>
          <cell r="I41">
            <v>0.021845</v>
          </cell>
          <cell r="J41">
            <v>0.268544</v>
          </cell>
          <cell r="K41">
            <v>0.486153</v>
          </cell>
        </row>
        <row r="42">
          <cell r="C42" t="str">
            <v>K0AI02</v>
          </cell>
          <cell r="D42">
            <v>0.0061</v>
          </cell>
          <cell r="E42">
            <v>0.229762</v>
          </cell>
          <cell r="F42">
            <v>0.029272</v>
          </cell>
          <cell r="G42">
            <v>0.031076</v>
          </cell>
          <cell r="H42">
            <v>0.339298</v>
          </cell>
          <cell r="I42">
            <v>0.02289</v>
          </cell>
          <cell r="J42">
            <v>0.339983</v>
          </cell>
          <cell r="K42">
            <v>0.470364</v>
          </cell>
        </row>
        <row r="43">
          <cell r="C43" t="str">
            <v>ZMB053C</v>
          </cell>
          <cell r="D43">
            <v>0.01133</v>
          </cell>
          <cell r="E43">
            <v>0.223649</v>
          </cell>
          <cell r="F43">
            <v>0.029331</v>
          </cell>
          <cell r="G43">
            <v>0.029637</v>
          </cell>
          <cell r="H43">
            <v>0.229049</v>
          </cell>
          <cell r="I43">
            <v>0.022443</v>
          </cell>
          <cell r="J43">
            <v>0.255284</v>
          </cell>
          <cell r="K43">
            <v>0.477396</v>
          </cell>
        </row>
        <row r="44">
          <cell r="C44" t="str">
            <v>ZMB183D</v>
          </cell>
          <cell r="D44">
            <v>0.005365</v>
          </cell>
          <cell r="E44">
            <v>0.125225</v>
          </cell>
          <cell r="F44">
            <v>0.029304</v>
          </cell>
          <cell r="G44">
            <v>0.015596</v>
          </cell>
          <cell r="H44">
            <v>0.12026</v>
          </cell>
          <cell r="I44">
            <v>0.018071</v>
          </cell>
          <cell r="J44">
            <v>0.250224</v>
          </cell>
          <cell r="K44">
            <v>0.503172</v>
          </cell>
        </row>
        <row r="45">
          <cell r="C45" t="str">
            <v>ZMB009B</v>
          </cell>
          <cell r="D45">
            <v>0.05323</v>
          </cell>
          <cell r="E45">
            <v>0.184422</v>
          </cell>
          <cell r="F45">
            <v>0.029302</v>
          </cell>
          <cell r="G45">
            <v>0.017348</v>
          </cell>
          <cell r="H45">
            <v>0.312606</v>
          </cell>
          <cell r="I45">
            <v>0.017366</v>
          </cell>
          <cell r="J45">
            <v>0.344792</v>
          </cell>
          <cell r="K45">
            <v>0.482196</v>
          </cell>
        </row>
        <row r="46">
          <cell r="C46" t="str">
            <v>ZMB069B</v>
          </cell>
          <cell r="D46">
            <v>0.006036</v>
          </cell>
          <cell r="E46">
            <v>0.053155</v>
          </cell>
          <cell r="F46">
            <v>0.029342</v>
          </cell>
          <cell r="G46">
            <v>0.012303</v>
          </cell>
          <cell r="H46">
            <v>0.037303</v>
          </cell>
          <cell r="I46">
            <v>0.012871</v>
          </cell>
          <cell r="J46">
            <v>0.334909</v>
          </cell>
          <cell r="K46">
            <v>0.49912</v>
          </cell>
        </row>
        <row r="47">
          <cell r="C47" t="str">
            <v>ZMC043B</v>
          </cell>
          <cell r="D47">
            <v>0.0058</v>
          </cell>
          <cell r="E47">
            <v>0.040001</v>
          </cell>
          <cell r="F47">
            <v>0.029382</v>
          </cell>
          <cell r="G47">
            <v>0.013286</v>
          </cell>
          <cell r="H47">
            <v>0.035251</v>
          </cell>
          <cell r="I47">
            <v>0.013836</v>
          </cell>
          <cell r="J47">
            <v>0.401477</v>
          </cell>
          <cell r="K47">
            <v>0.48664</v>
          </cell>
        </row>
        <row r="48">
          <cell r="C48" t="str">
            <v>ZMC101D</v>
          </cell>
          <cell r="D48">
            <v>0.01156</v>
          </cell>
          <cell r="E48">
            <v>0.057629</v>
          </cell>
          <cell r="F48">
            <v>0.029299</v>
          </cell>
          <cell r="G48">
            <v>0.014793</v>
          </cell>
          <cell r="H48">
            <v>0.055574</v>
          </cell>
          <cell r="I48">
            <v>0.01578</v>
          </cell>
          <cell r="J48">
            <v>0.359734</v>
          </cell>
          <cell r="K48">
            <v>0.491502</v>
          </cell>
        </row>
        <row r="49">
          <cell r="C49" t="str">
            <v>ZMC045B</v>
          </cell>
          <cell r="D49">
            <v>0.005653</v>
          </cell>
          <cell r="E49">
            <v>0.215563</v>
          </cell>
          <cell r="F49">
            <v>0.029361</v>
          </cell>
          <cell r="G49">
            <v>0.019421</v>
          </cell>
          <cell r="H49">
            <v>0.201352</v>
          </cell>
          <cell r="I49">
            <v>0.025464</v>
          </cell>
          <cell r="J49">
            <v>0.221909</v>
          </cell>
          <cell r="K49">
            <v>0.497135</v>
          </cell>
        </row>
        <row r="50">
          <cell r="C50" t="str">
            <v>K0AH84</v>
          </cell>
          <cell r="D50">
            <v>0.01009</v>
          </cell>
          <cell r="E50">
            <v>0.160864</v>
          </cell>
          <cell r="F50">
            <v>0.029382</v>
          </cell>
          <cell r="G50">
            <v>0.015146</v>
          </cell>
          <cell r="H50">
            <v>0.210537</v>
          </cell>
          <cell r="I50">
            <v>0.018562</v>
          </cell>
          <cell r="J50">
            <v>0.243575</v>
          </cell>
          <cell r="K50">
            <v>0.496184</v>
          </cell>
        </row>
        <row r="51">
          <cell r="C51" t="str">
            <v>ZMB013D</v>
          </cell>
          <cell r="D51">
            <v>0.009096</v>
          </cell>
          <cell r="E51">
            <v>0.384251</v>
          </cell>
          <cell r="F51">
            <v>0.029346</v>
          </cell>
          <cell r="G51">
            <v>0.021443</v>
          </cell>
          <cell r="H51">
            <v>0.770693</v>
          </cell>
          <cell r="I51">
            <v>0.025695</v>
          </cell>
          <cell r="J51">
            <v>0.139633</v>
          </cell>
          <cell r="K51">
            <v>0.498956</v>
          </cell>
        </row>
        <row r="52">
          <cell r="C52" t="str">
            <v>QCAA44</v>
          </cell>
          <cell r="D52">
            <v>0.01459</v>
          </cell>
          <cell r="E52">
            <v>0.106049</v>
          </cell>
          <cell r="F52">
            <v>0.029353</v>
          </cell>
          <cell r="G52">
            <v>0.012463</v>
          </cell>
          <cell r="H52">
            <v>0.04955</v>
          </cell>
          <cell r="I52">
            <v>0.011018</v>
          </cell>
          <cell r="J52">
            <v>0.431291</v>
          </cell>
          <cell r="K52">
            <v>0.491295</v>
          </cell>
        </row>
        <row r="53">
          <cell r="C53" t="str">
            <v>ZMB060B</v>
          </cell>
          <cell r="D53">
            <v>0.01096</v>
          </cell>
          <cell r="E53">
            <v>0.062226</v>
          </cell>
          <cell r="F53">
            <v>0.029325</v>
          </cell>
          <cell r="G53">
            <v>0.015504</v>
          </cell>
          <cell r="H53">
            <v>0.046577</v>
          </cell>
          <cell r="I53">
            <v>0.014065</v>
          </cell>
          <cell r="J53">
            <v>0.420092</v>
          </cell>
          <cell r="K53">
            <v>0.488786</v>
          </cell>
        </row>
        <row r="54">
          <cell r="C54" t="str">
            <v>MUGAAA28</v>
          </cell>
          <cell r="D54">
            <v>0.006512</v>
          </cell>
          <cell r="E54">
            <v>0.095226</v>
          </cell>
          <cell r="F54">
            <v>0.029341</v>
          </cell>
          <cell r="G54">
            <v>0.016864</v>
          </cell>
          <cell r="H54">
            <v>0.115355</v>
          </cell>
          <cell r="I54">
            <v>0.018949</v>
          </cell>
          <cell r="J54">
            <v>0.391333</v>
          </cell>
          <cell r="K54">
            <v>0.48663</v>
          </cell>
        </row>
        <row r="55">
          <cell r="C55" t="str">
            <v>ZMC042B</v>
          </cell>
          <cell r="D55">
            <v>0.006457</v>
          </cell>
          <cell r="E55">
            <v>0.2607</v>
          </cell>
          <cell r="F55">
            <v>0.029257</v>
          </cell>
          <cell r="G55">
            <v>0.017443</v>
          </cell>
          <cell r="H55">
            <v>0.453021</v>
          </cell>
          <cell r="I55">
            <v>0.023283</v>
          </cell>
          <cell r="J55">
            <v>0.173162</v>
          </cell>
          <cell r="K55">
            <v>0.503249</v>
          </cell>
        </row>
        <row r="56">
          <cell r="C56" t="str">
            <v>MUGAAB07</v>
          </cell>
          <cell r="D56">
            <v>0.0117</v>
          </cell>
          <cell r="E56">
            <v>0.038129</v>
          </cell>
          <cell r="F56">
            <v>0.029294</v>
          </cell>
          <cell r="G56">
            <v>0.028999</v>
          </cell>
          <cell r="H56">
            <v>0.031165</v>
          </cell>
          <cell r="I56">
            <v>0.023314</v>
          </cell>
          <cell r="J56">
            <v>0.369559</v>
          </cell>
          <cell r="K56">
            <v>0.471107</v>
          </cell>
        </row>
        <row r="57">
          <cell r="C57" t="str">
            <v>ZMC001C</v>
          </cell>
          <cell r="D57">
            <v>0.01065</v>
          </cell>
          <cell r="E57">
            <v>0.082953</v>
          </cell>
          <cell r="F57">
            <v>0.0293</v>
          </cell>
          <cell r="G57">
            <v>0.022022</v>
          </cell>
          <cell r="H57">
            <v>0.084751</v>
          </cell>
          <cell r="I57">
            <v>0.019685</v>
          </cell>
          <cell r="J57">
            <v>0.408984</v>
          </cell>
          <cell r="K57">
            <v>0.476229</v>
          </cell>
        </row>
        <row r="58">
          <cell r="C58" t="str">
            <v>MUGAAA66</v>
          </cell>
          <cell r="D58">
            <v>0.01156</v>
          </cell>
          <cell r="E58">
            <v>0.115323</v>
          </cell>
          <cell r="F58">
            <v>0.029351</v>
          </cell>
          <cell r="G58">
            <v>0.020022</v>
          </cell>
          <cell r="H58">
            <v>0.107478</v>
          </cell>
          <cell r="I58">
            <v>0.021302</v>
          </cell>
          <cell r="J58">
            <v>0.247491</v>
          </cell>
          <cell r="K58">
            <v>0.510109</v>
          </cell>
        </row>
        <row r="59">
          <cell r="C59" t="str">
            <v>ZMB048D</v>
          </cell>
          <cell r="D59">
            <v>0.009454</v>
          </cell>
          <cell r="E59">
            <v>0.098167</v>
          </cell>
          <cell r="F59">
            <v>0.029294</v>
          </cell>
          <cell r="G59">
            <v>0.015251</v>
          </cell>
          <cell r="H59">
            <v>0.09318</v>
          </cell>
          <cell r="I59">
            <v>0.015913</v>
          </cell>
          <cell r="J59">
            <v>0.273001</v>
          </cell>
          <cell r="K59">
            <v>0.494997</v>
          </cell>
        </row>
        <row r="60">
          <cell r="C60" t="str">
            <v>ZMB043B</v>
          </cell>
          <cell r="D60">
            <v>0.0147</v>
          </cell>
          <cell r="E60">
            <v>0.119849</v>
          </cell>
          <cell r="F60">
            <v>0.029251</v>
          </cell>
          <cell r="G60">
            <v>0.015845</v>
          </cell>
          <cell r="H60">
            <v>0.129093</v>
          </cell>
          <cell r="I60">
            <v>0.01643</v>
          </cell>
          <cell r="J60">
            <v>0.368155</v>
          </cell>
          <cell r="K60">
            <v>0.487417</v>
          </cell>
        </row>
        <row r="61">
          <cell r="C61" t="str">
            <v>ZMC009D</v>
          </cell>
          <cell r="D61">
            <v>0.005913</v>
          </cell>
          <cell r="E61">
            <v>0.16216</v>
          </cell>
          <cell r="F61">
            <v>0.029383</v>
          </cell>
          <cell r="G61">
            <v>0.016764</v>
          </cell>
          <cell r="H61">
            <v>0.161398</v>
          </cell>
          <cell r="I61">
            <v>0.021516</v>
          </cell>
          <cell r="J61">
            <v>0.209555</v>
          </cell>
          <cell r="K61">
            <v>0.500132</v>
          </cell>
        </row>
        <row r="62">
          <cell r="C62" t="str">
            <v>QHAB36</v>
          </cell>
          <cell r="D62">
            <v>0.01</v>
          </cell>
          <cell r="E62">
            <v>0.129734</v>
          </cell>
          <cell r="F62">
            <v>0.029384</v>
          </cell>
          <cell r="G62">
            <v>0.017819</v>
          </cell>
          <cell r="H62">
            <v>0.113113</v>
          </cell>
          <cell r="I62">
            <v>0.018667</v>
          </cell>
          <cell r="J62">
            <v>0.228944</v>
          </cell>
          <cell r="K62">
            <v>0.507932</v>
          </cell>
        </row>
        <row r="63">
          <cell r="C63" t="str">
            <v>ZMB030B</v>
          </cell>
          <cell r="D63">
            <v>0.01167</v>
          </cell>
          <cell r="E63">
            <v>0.065189</v>
          </cell>
          <cell r="F63">
            <v>0.029271</v>
          </cell>
          <cell r="G63">
            <v>0.013949</v>
          </cell>
          <cell r="H63">
            <v>0.055263</v>
          </cell>
          <cell r="I63">
            <v>0.016571</v>
          </cell>
          <cell r="J63">
            <v>0.308355</v>
          </cell>
          <cell r="K63">
            <v>0.499322</v>
          </cell>
        </row>
        <row r="64">
          <cell r="C64" t="str">
            <v>ZMB210C</v>
          </cell>
          <cell r="D64">
            <v>0.0125</v>
          </cell>
          <cell r="E64">
            <v>0.095513</v>
          </cell>
          <cell r="F64">
            <v>0.029272</v>
          </cell>
          <cell r="G64">
            <v>0.015043</v>
          </cell>
          <cell r="H64">
            <v>0.117544</v>
          </cell>
          <cell r="I64">
            <v>0.01784</v>
          </cell>
          <cell r="J64">
            <v>0.281246</v>
          </cell>
          <cell r="K64">
            <v>0.499542</v>
          </cell>
        </row>
        <row r="65">
          <cell r="C65" t="str">
            <v>ZMC002D</v>
          </cell>
          <cell r="D65">
            <v>0.008654</v>
          </cell>
          <cell r="E65">
            <v>0.064464</v>
          </cell>
          <cell r="F65">
            <v>0.029443</v>
          </cell>
          <cell r="G65">
            <v>0.013115</v>
          </cell>
          <cell r="H65">
            <v>0.04926</v>
          </cell>
          <cell r="I65">
            <v>0.013477</v>
          </cell>
          <cell r="J65">
            <v>0.305207</v>
          </cell>
          <cell r="K65">
            <v>0.494115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ZMB038C</v>
          </cell>
          <cell r="D2">
            <v>0.009738</v>
          </cell>
          <cell r="E2">
            <v>0.25356</v>
          </cell>
          <cell r="F2">
            <v>0.029219</v>
          </cell>
          <cell r="G2">
            <v>0.018077</v>
          </cell>
          <cell r="H2">
            <v>0.316531</v>
          </cell>
          <cell r="I2">
            <v>0.020026</v>
          </cell>
          <cell r="J2">
            <v>0.189016</v>
          </cell>
          <cell r="K2">
            <v>0.498634</v>
          </cell>
        </row>
        <row r="3">
          <cell r="C3" t="str">
            <v>ZMB077D</v>
          </cell>
          <cell r="D3">
            <v>0.01009</v>
          </cell>
          <cell r="E3">
            <v>0.183336</v>
          </cell>
          <cell r="F3">
            <v>0.029009</v>
          </cell>
          <cell r="G3">
            <v>0.037466</v>
          </cell>
          <cell r="H3">
            <v>0.236954</v>
          </cell>
          <cell r="I3">
            <v>0.021986</v>
          </cell>
          <cell r="J3">
            <v>0.402273</v>
          </cell>
          <cell r="K3">
            <v>0.455867</v>
          </cell>
        </row>
        <row r="4">
          <cell r="C4" t="str">
            <v>ZMB203D</v>
          </cell>
          <cell r="D4">
            <v>0.008261</v>
          </cell>
          <cell r="E4">
            <v>0.059174</v>
          </cell>
          <cell r="F4">
            <v>0.029071</v>
          </cell>
          <cell r="G4">
            <v>0.013947</v>
          </cell>
          <cell r="H4">
            <v>0.062783</v>
          </cell>
          <cell r="I4">
            <v>0.01079</v>
          </cell>
          <cell r="J4">
            <v>0.404612</v>
          </cell>
          <cell r="K4">
            <v>0.48214</v>
          </cell>
        </row>
        <row r="5">
          <cell r="C5" t="str">
            <v>ZMB215D</v>
          </cell>
          <cell r="D5">
            <v>0.005673</v>
          </cell>
          <cell r="E5">
            <v>0.129156</v>
          </cell>
          <cell r="F5">
            <v>0.029182</v>
          </cell>
          <cell r="G5">
            <v>0.013763</v>
          </cell>
          <cell r="H5">
            <v>0.105738</v>
          </cell>
          <cell r="I5">
            <v>0.013548</v>
          </cell>
          <cell r="J5">
            <v>0.223008</v>
          </cell>
          <cell r="K5">
            <v>0.500038</v>
          </cell>
        </row>
        <row r="6">
          <cell r="C6" t="str">
            <v>ZMB110D</v>
          </cell>
          <cell r="D6">
            <v>0.01335</v>
          </cell>
          <cell r="E6">
            <v>0.066227</v>
          </cell>
          <cell r="F6">
            <v>0.029254</v>
          </cell>
          <cell r="G6">
            <v>0.01018</v>
          </cell>
          <cell r="H6">
            <v>0.072188</v>
          </cell>
          <cell r="I6">
            <v>0.010347</v>
          </cell>
          <cell r="J6">
            <v>0.340884</v>
          </cell>
          <cell r="K6">
            <v>0.493378</v>
          </cell>
        </row>
        <row r="7">
          <cell r="C7" t="str">
            <v>ZMB116D</v>
          </cell>
          <cell r="D7">
            <v>0.005095</v>
          </cell>
          <cell r="E7">
            <v>0.312904</v>
          </cell>
          <cell r="F7">
            <v>0.029161</v>
          </cell>
          <cell r="G7">
            <v>0.02041</v>
          </cell>
          <cell r="H7">
            <v>0.447355</v>
          </cell>
          <cell r="I7">
            <v>0.017816</v>
          </cell>
          <cell r="J7">
            <v>0.186104</v>
          </cell>
          <cell r="K7">
            <v>0.488642</v>
          </cell>
        </row>
        <row r="8">
          <cell r="C8" t="str">
            <v>ZMB117D</v>
          </cell>
          <cell r="D8">
            <v>0.005902</v>
          </cell>
          <cell r="E8">
            <v>0.127513</v>
          </cell>
          <cell r="F8">
            <v>0.029098</v>
          </cell>
          <cell r="G8">
            <v>0.016049</v>
          </cell>
          <cell r="H8">
            <v>0.121354</v>
          </cell>
          <cell r="I8">
            <v>0.012365</v>
          </cell>
          <cell r="J8">
            <v>0.398463</v>
          </cell>
          <cell r="K8">
            <v>0.479414</v>
          </cell>
        </row>
        <row r="9">
          <cell r="C9" t="str">
            <v>ZMB118D</v>
          </cell>
          <cell r="D9">
            <v>0</v>
          </cell>
          <cell r="E9">
            <v>0.102406</v>
          </cell>
          <cell r="F9">
            <v>0.029053</v>
          </cell>
          <cell r="G9">
            <v>0.011111</v>
          </cell>
          <cell r="H9">
            <v>0.115105</v>
          </cell>
          <cell r="I9">
            <v>0.010737</v>
          </cell>
          <cell r="J9">
            <v>0.332747</v>
          </cell>
          <cell r="K9">
            <v>0.492611</v>
          </cell>
        </row>
        <row r="10">
          <cell r="C10" t="str">
            <v>ZMC050C</v>
          </cell>
          <cell r="D10">
            <v>0.008365</v>
          </cell>
          <cell r="E10">
            <v>0.123862</v>
          </cell>
          <cell r="F10">
            <v>0.02926</v>
          </cell>
          <cell r="G10">
            <v>0.017381</v>
          </cell>
          <cell r="H10">
            <v>0.119982</v>
          </cell>
          <cell r="I10">
            <v>0.012779</v>
          </cell>
          <cell r="J10">
            <v>0.314488</v>
          </cell>
          <cell r="K10">
            <v>0.482031</v>
          </cell>
        </row>
        <row r="11">
          <cell r="C11" t="str">
            <v>ZMC057C</v>
          </cell>
          <cell r="D11">
            <v>0.01391</v>
          </cell>
          <cell r="E11">
            <v>0.166774</v>
          </cell>
          <cell r="F11">
            <v>0.029206</v>
          </cell>
          <cell r="G11">
            <v>0.03354</v>
          </cell>
          <cell r="H11">
            <v>0.202351</v>
          </cell>
          <cell r="I11">
            <v>0.021109</v>
          </cell>
          <cell r="J11">
            <v>0.497764</v>
          </cell>
          <cell r="K11">
            <v>0.454569</v>
          </cell>
        </row>
        <row r="12">
          <cell r="C12" t="str">
            <v>ZMC075C</v>
          </cell>
          <cell r="D12">
            <v>0.01241</v>
          </cell>
          <cell r="E12">
            <v>0.071751</v>
          </cell>
          <cell r="F12">
            <v>0.029146</v>
          </cell>
          <cell r="G12">
            <v>0.011365</v>
          </cell>
          <cell r="H12">
            <v>0.057836</v>
          </cell>
          <cell r="I12">
            <v>0.010842</v>
          </cell>
          <cell r="J12">
            <v>0.310303</v>
          </cell>
          <cell r="K12">
            <v>0.492185</v>
          </cell>
        </row>
        <row r="13">
          <cell r="C13" t="str">
            <v>MUAAAA76</v>
          </cell>
          <cell r="D13">
            <v>0.01489</v>
          </cell>
          <cell r="E13">
            <v>0.094029</v>
          </cell>
          <cell r="F13">
            <v>0.029207</v>
          </cell>
          <cell r="G13">
            <v>0.018649</v>
          </cell>
          <cell r="H13">
            <v>0.080906</v>
          </cell>
          <cell r="I13">
            <v>0.021073</v>
          </cell>
          <cell r="J13">
            <v>0.37575</v>
          </cell>
          <cell r="K13">
            <v>0.484687</v>
          </cell>
        </row>
        <row r="14">
          <cell r="C14" t="str">
            <v>MUAAAB07</v>
          </cell>
          <cell r="D14">
            <v>0.01279</v>
          </cell>
          <cell r="E14">
            <v>0.132059</v>
          </cell>
          <cell r="F14">
            <v>0.029285</v>
          </cell>
          <cell r="G14">
            <v>0.026058</v>
          </cell>
          <cell r="H14">
            <v>0.143812</v>
          </cell>
          <cell r="I14">
            <v>0.016476</v>
          </cell>
          <cell r="J14">
            <v>0.404879</v>
          </cell>
          <cell r="K14">
            <v>0.465388</v>
          </cell>
        </row>
        <row r="15">
          <cell r="C15" t="str">
            <v>MUAAAA49</v>
          </cell>
          <cell r="D15">
            <v>0.009691</v>
          </cell>
          <cell r="E15">
            <v>0.238068</v>
          </cell>
          <cell r="F15">
            <v>0.029298</v>
          </cell>
          <cell r="G15">
            <v>0.021352</v>
          </cell>
          <cell r="H15">
            <v>0.183662</v>
          </cell>
          <cell r="I15">
            <v>0.023653</v>
          </cell>
          <cell r="J15">
            <v>0.149041</v>
          </cell>
          <cell r="K15">
            <v>0.496529</v>
          </cell>
        </row>
        <row r="16">
          <cell r="C16" t="str">
            <v>MUGAAB15</v>
          </cell>
          <cell r="D16">
            <v>0.008878</v>
          </cell>
          <cell r="E16">
            <v>0.05642</v>
          </cell>
          <cell r="F16">
            <v>0.029209</v>
          </cell>
          <cell r="G16">
            <v>0.015248</v>
          </cell>
          <cell r="H16">
            <v>0.028018</v>
          </cell>
          <cell r="I16">
            <v>0.015207</v>
          </cell>
          <cell r="J16">
            <v>0.321514</v>
          </cell>
          <cell r="K16">
            <v>0.498701</v>
          </cell>
        </row>
        <row r="17">
          <cell r="C17" t="str">
            <v>K0AH24</v>
          </cell>
          <cell r="D17">
            <v>0</v>
          </cell>
          <cell r="E17">
            <v>0.109458</v>
          </cell>
          <cell r="F17">
            <v>0.029171</v>
          </cell>
          <cell r="G17">
            <v>0.016191</v>
          </cell>
          <cell r="H17">
            <v>0.096772</v>
          </cell>
          <cell r="I17">
            <v>0.016461</v>
          </cell>
          <cell r="J17">
            <v>0.290065</v>
          </cell>
          <cell r="K17">
            <v>0.490813</v>
          </cell>
        </row>
        <row r="18">
          <cell r="C18" t="str">
            <v>ZMG111B</v>
          </cell>
          <cell r="D18">
            <v>0.01105</v>
          </cell>
          <cell r="E18">
            <v>0.097189</v>
          </cell>
          <cell r="F18">
            <v>0.029284</v>
          </cell>
          <cell r="G18">
            <v>0.012235</v>
          </cell>
          <cell r="H18">
            <v>0.078527</v>
          </cell>
          <cell r="I18">
            <v>0.013259</v>
          </cell>
          <cell r="J18">
            <v>0.274945</v>
          </cell>
          <cell r="K18">
            <v>0.497416</v>
          </cell>
        </row>
        <row r="19">
          <cell r="C19" t="str">
            <v>ZMG111C</v>
          </cell>
          <cell r="D19">
            <v>0.008089</v>
          </cell>
          <cell r="E19">
            <v>0.059482</v>
          </cell>
          <cell r="F19">
            <v>0.029287</v>
          </cell>
          <cell r="G19">
            <v>0.011028</v>
          </cell>
          <cell r="H19">
            <v>0.067996</v>
          </cell>
          <cell r="I19">
            <v>0.010297</v>
          </cell>
          <cell r="J19">
            <v>0.347199</v>
          </cell>
          <cell r="K19">
            <v>0.490586</v>
          </cell>
        </row>
        <row r="20">
          <cell r="C20" t="str">
            <v>ZMG125C</v>
          </cell>
          <cell r="D20">
            <v>0</v>
          </cell>
          <cell r="E20">
            <v>0.087192</v>
          </cell>
          <cell r="F20">
            <v>0.029289</v>
          </cell>
          <cell r="G20">
            <v>0.013171</v>
          </cell>
          <cell r="H20">
            <v>0.083038</v>
          </cell>
          <cell r="I20">
            <v>0.013977</v>
          </cell>
          <cell r="J20">
            <v>0.294077</v>
          </cell>
          <cell r="K20">
            <v>0.491834</v>
          </cell>
        </row>
        <row r="21">
          <cell r="C21" t="str">
            <v>ZMG125D</v>
          </cell>
          <cell r="D21">
            <v>0.009225</v>
          </cell>
          <cell r="E21">
            <v>0.150178</v>
          </cell>
          <cell r="F21">
            <v>0.029278</v>
          </cell>
          <cell r="G21">
            <v>0.017711</v>
          </cell>
          <cell r="H21">
            <v>0.156163</v>
          </cell>
          <cell r="I21">
            <v>0.016945</v>
          </cell>
          <cell r="J21">
            <v>0.258601</v>
          </cell>
          <cell r="K21">
            <v>0.491205</v>
          </cell>
        </row>
        <row r="22">
          <cell r="C22" t="str">
            <v>ZMG126C</v>
          </cell>
          <cell r="D22">
            <v>0.007141</v>
          </cell>
          <cell r="E22">
            <v>0.064134</v>
          </cell>
          <cell r="F22">
            <v>0.029334</v>
          </cell>
          <cell r="G22">
            <v>0.013065</v>
          </cell>
          <cell r="H22">
            <v>0.043269</v>
          </cell>
          <cell r="I22">
            <v>0.011357</v>
          </cell>
          <cell r="J22">
            <v>0.337801</v>
          </cell>
          <cell r="K22">
            <v>0.491913</v>
          </cell>
        </row>
        <row r="23">
          <cell r="C23" t="str">
            <v>ZMG126D</v>
          </cell>
          <cell r="D23">
            <v>0</v>
          </cell>
          <cell r="E23">
            <v>0.055763</v>
          </cell>
          <cell r="F23">
            <v>0.029324</v>
          </cell>
          <cell r="G23">
            <v>0.017906</v>
          </cell>
          <cell r="H23">
            <v>0.019599</v>
          </cell>
          <cell r="I23">
            <v>0.011563</v>
          </cell>
          <cell r="J23">
            <v>0.381374</v>
          </cell>
          <cell r="K23">
            <v>0.475259</v>
          </cell>
        </row>
        <row r="24">
          <cell r="C24" t="str">
            <v>ZMG128C</v>
          </cell>
          <cell r="D24">
            <v>0.01419</v>
          </cell>
          <cell r="E24">
            <v>0.059156</v>
          </cell>
          <cell r="F24">
            <v>0.02928</v>
          </cell>
          <cell r="G24">
            <v>0.017284</v>
          </cell>
          <cell r="H24">
            <v>0.06096</v>
          </cell>
          <cell r="I24">
            <v>0.015865</v>
          </cell>
          <cell r="J24">
            <v>0.327631</v>
          </cell>
          <cell r="K24">
            <v>0.502455</v>
          </cell>
        </row>
        <row r="25">
          <cell r="C25" t="str">
            <v>ZMG128D</v>
          </cell>
          <cell r="D25">
            <v>0.01286</v>
          </cell>
          <cell r="E25">
            <v>0.061506</v>
          </cell>
          <cell r="F25">
            <v>0.029175</v>
          </cell>
          <cell r="G25">
            <v>0.016303</v>
          </cell>
          <cell r="H25">
            <v>0.061228</v>
          </cell>
          <cell r="I25">
            <v>0.01513</v>
          </cell>
          <cell r="J25">
            <v>0.3373</v>
          </cell>
          <cell r="K25">
            <v>0.500758</v>
          </cell>
        </row>
        <row r="26">
          <cell r="C26" t="str">
            <v>ZMH012B</v>
          </cell>
          <cell r="D26">
            <v>0.01035</v>
          </cell>
          <cell r="E26">
            <v>0.058086</v>
          </cell>
          <cell r="F26">
            <v>0.029215</v>
          </cell>
          <cell r="G26">
            <v>0.014727</v>
          </cell>
          <cell r="H26">
            <v>0.021136</v>
          </cell>
          <cell r="I26">
            <v>0.012059</v>
          </cell>
          <cell r="J26">
            <v>0.395635</v>
          </cell>
          <cell r="K26">
            <v>0.487757</v>
          </cell>
        </row>
        <row r="27">
          <cell r="C27" t="str">
            <v>ZMH012C</v>
          </cell>
          <cell r="D27">
            <v>0.007039</v>
          </cell>
          <cell r="E27">
            <v>0.072046</v>
          </cell>
          <cell r="F27">
            <v>0.02926</v>
          </cell>
          <cell r="G27">
            <v>0.013614</v>
          </cell>
          <cell r="H27">
            <v>0.078933</v>
          </cell>
          <cell r="I27">
            <v>0.010263</v>
          </cell>
          <cell r="J27">
            <v>0.376808</v>
          </cell>
          <cell r="K27">
            <v>0.481769</v>
          </cell>
        </row>
        <row r="28">
          <cell r="C28" t="str">
            <v>ZMH026B</v>
          </cell>
          <cell r="D28">
            <v>0.01367</v>
          </cell>
          <cell r="E28">
            <v>0.141861</v>
          </cell>
          <cell r="F28">
            <v>0.029184</v>
          </cell>
          <cell r="G28">
            <v>0.015601</v>
          </cell>
          <cell r="H28">
            <v>0.124944</v>
          </cell>
          <cell r="I28">
            <v>0.018154</v>
          </cell>
          <cell r="J28">
            <v>0.234115</v>
          </cell>
          <cell r="K28">
            <v>0.508025</v>
          </cell>
        </row>
        <row r="29">
          <cell r="C29" t="str">
            <v>ZMH026C</v>
          </cell>
          <cell r="D29">
            <v>0.01594</v>
          </cell>
          <cell r="E29">
            <v>0.196736</v>
          </cell>
          <cell r="F29">
            <v>0.029335</v>
          </cell>
          <cell r="G29">
            <v>0.019522</v>
          </cell>
          <cell r="H29">
            <v>0.206437</v>
          </cell>
          <cell r="I29">
            <v>0.014208</v>
          </cell>
          <cell r="J29">
            <v>0.459252</v>
          </cell>
          <cell r="K29">
            <v>0.469492</v>
          </cell>
        </row>
        <row r="30">
          <cell r="C30" t="str">
            <v>ZMH032C</v>
          </cell>
          <cell r="D30">
            <v>0.009099</v>
          </cell>
          <cell r="E30">
            <v>0.039561</v>
          </cell>
          <cell r="F30">
            <v>0.029154</v>
          </cell>
          <cell r="G30">
            <v>0.012527</v>
          </cell>
          <cell r="H30">
            <v>0.035869</v>
          </cell>
          <cell r="I30">
            <v>0.009402</v>
          </cell>
          <cell r="J30">
            <v>0.34552</v>
          </cell>
          <cell r="K30">
            <v>0.488454</v>
          </cell>
        </row>
        <row r="31">
          <cell r="C31" t="str">
            <v>ZMH035B</v>
          </cell>
          <cell r="D31">
            <v>0.006094</v>
          </cell>
          <cell r="E31">
            <v>0.125667</v>
          </cell>
          <cell r="F31">
            <v>0.02934</v>
          </cell>
          <cell r="G31">
            <v>0.021863</v>
          </cell>
          <cell r="H31">
            <v>0.100724</v>
          </cell>
          <cell r="I31">
            <v>0.014423</v>
          </cell>
          <cell r="J31">
            <v>0.495366</v>
          </cell>
          <cell r="K31">
            <v>0.464655</v>
          </cell>
        </row>
        <row r="32">
          <cell r="C32" t="str">
            <v>ZMH035D</v>
          </cell>
          <cell r="D32">
            <v>0.07577</v>
          </cell>
          <cell r="E32">
            <v>0.197696</v>
          </cell>
          <cell r="F32">
            <v>0.029265</v>
          </cell>
          <cell r="G32">
            <v>0.023956</v>
          </cell>
          <cell r="H32">
            <v>0.174599</v>
          </cell>
          <cell r="I32">
            <v>0.015146</v>
          </cell>
          <cell r="J32">
            <v>0.590012</v>
          </cell>
          <cell r="K32">
            <v>0.458702</v>
          </cell>
        </row>
        <row r="33">
          <cell r="C33" t="str">
            <v>K0AI58</v>
          </cell>
          <cell r="D33">
            <v>0.01337</v>
          </cell>
          <cell r="E33">
            <v>0.096936</v>
          </cell>
          <cell r="F33">
            <v>0.029288</v>
          </cell>
          <cell r="G33">
            <v>0.014878</v>
          </cell>
          <cell r="H33">
            <v>0.099441</v>
          </cell>
          <cell r="I33">
            <v>0.018363</v>
          </cell>
          <cell r="J33">
            <v>0.283626</v>
          </cell>
          <cell r="K33">
            <v>0.503902</v>
          </cell>
        </row>
        <row r="34">
          <cell r="C34" t="str">
            <v>ZMB123D</v>
          </cell>
          <cell r="D34">
            <v>0.009477</v>
          </cell>
          <cell r="E34">
            <v>0.166323</v>
          </cell>
          <cell r="F34">
            <v>0.029189</v>
          </cell>
          <cell r="G34">
            <v>0.014942</v>
          </cell>
          <cell r="H34">
            <v>0.170262</v>
          </cell>
          <cell r="I34">
            <v>0.017716</v>
          </cell>
          <cell r="J34">
            <v>0.233747</v>
          </cell>
          <cell r="K34">
            <v>0.501975</v>
          </cell>
        </row>
        <row r="35">
          <cell r="C35" t="str">
            <v>ZMB124D</v>
          </cell>
          <cell r="D35">
            <v>0.01165</v>
          </cell>
          <cell r="E35">
            <v>0.344913</v>
          </cell>
          <cell r="F35">
            <v>0.029171</v>
          </cell>
          <cell r="G35">
            <v>0.016968</v>
          </cell>
          <cell r="H35">
            <v>0.727941</v>
          </cell>
          <cell r="I35">
            <v>0.016636</v>
          </cell>
          <cell r="J35">
            <v>0.207435</v>
          </cell>
          <cell r="K35">
            <v>0.486476</v>
          </cell>
        </row>
        <row r="36">
          <cell r="C36" t="str">
            <v>ZMB133D</v>
          </cell>
          <cell r="D36">
            <v>0.009937</v>
          </cell>
          <cell r="E36">
            <v>0.162805</v>
          </cell>
          <cell r="F36">
            <v>0.029268</v>
          </cell>
          <cell r="G36">
            <v>0.01784</v>
          </cell>
          <cell r="H36">
            <v>0.226941</v>
          </cell>
          <cell r="I36">
            <v>0.015683</v>
          </cell>
          <cell r="J36">
            <v>0.346652</v>
          </cell>
          <cell r="K36">
            <v>0.480598</v>
          </cell>
        </row>
        <row r="37">
          <cell r="C37" t="str">
            <v>ZMB134D</v>
          </cell>
          <cell r="D37">
            <v>0</v>
          </cell>
          <cell r="E37">
            <v>0.15944</v>
          </cell>
          <cell r="F37">
            <v>0.029316</v>
          </cell>
          <cell r="G37">
            <v>0.022914</v>
          </cell>
          <cell r="H37">
            <v>0.160951</v>
          </cell>
          <cell r="I37">
            <v>0.016609</v>
          </cell>
          <cell r="J37">
            <v>0.297293</v>
          </cell>
          <cell r="K37">
            <v>0.479274</v>
          </cell>
        </row>
        <row r="38">
          <cell r="C38" t="str">
            <v>ZMB138D</v>
          </cell>
          <cell r="D38">
            <v>0.007801</v>
          </cell>
          <cell r="E38">
            <v>0.127741</v>
          </cell>
          <cell r="F38">
            <v>0.029258</v>
          </cell>
          <cell r="G38">
            <v>0.024083</v>
          </cell>
          <cell r="H38">
            <v>0.125293</v>
          </cell>
          <cell r="I38">
            <v>0.021355</v>
          </cell>
          <cell r="J38">
            <v>0.268187</v>
          </cell>
          <cell r="K38">
            <v>0.482098</v>
          </cell>
        </row>
        <row r="39">
          <cell r="C39" t="str">
            <v>ZMB139D</v>
          </cell>
          <cell r="D39">
            <v>0.008059</v>
          </cell>
          <cell r="E39">
            <v>0.333158</v>
          </cell>
          <cell r="F39">
            <v>0.02927</v>
          </cell>
          <cell r="G39">
            <v>0.01614</v>
          </cell>
          <cell r="H39">
            <v>0.739951</v>
          </cell>
          <cell r="I39">
            <v>0.020271</v>
          </cell>
          <cell r="J39">
            <v>0.234934</v>
          </cell>
          <cell r="K39">
            <v>0.492986</v>
          </cell>
        </row>
        <row r="40">
          <cell r="C40" t="str">
            <v>ZMB146D</v>
          </cell>
          <cell r="D40">
            <v>0.00994</v>
          </cell>
          <cell r="E40">
            <v>0.125496</v>
          </cell>
          <cell r="F40">
            <v>0.029198</v>
          </cell>
          <cell r="G40">
            <v>0.026251</v>
          </cell>
          <cell r="H40">
            <v>0.12834</v>
          </cell>
          <cell r="I40">
            <v>0.016991</v>
          </cell>
          <cell r="J40">
            <v>0.316208</v>
          </cell>
          <cell r="K40">
            <v>0.472818</v>
          </cell>
        </row>
        <row r="41">
          <cell r="C41" t="str">
            <v>ZMB149D</v>
          </cell>
          <cell r="D41">
            <v>0.008068</v>
          </cell>
          <cell r="E41">
            <v>0.104658</v>
          </cell>
          <cell r="F41">
            <v>0.029239</v>
          </cell>
          <cell r="G41">
            <v>0.013566</v>
          </cell>
          <cell r="H41">
            <v>0.136672</v>
          </cell>
          <cell r="I41">
            <v>0.015794</v>
          </cell>
          <cell r="J41">
            <v>0.306197</v>
          </cell>
          <cell r="K41">
            <v>0.493641</v>
          </cell>
        </row>
        <row r="42">
          <cell r="C42" t="str">
            <v>ZMC079D</v>
          </cell>
          <cell r="D42">
            <v>0.008816</v>
          </cell>
          <cell r="E42">
            <v>0.087698</v>
          </cell>
          <cell r="F42">
            <v>0.029216</v>
          </cell>
          <cell r="G42">
            <v>0.015101</v>
          </cell>
          <cell r="H42">
            <v>0.102331</v>
          </cell>
          <cell r="I42">
            <v>0.015814</v>
          </cell>
          <cell r="J42">
            <v>0.296105</v>
          </cell>
          <cell r="K42">
            <v>0.491223</v>
          </cell>
        </row>
        <row r="43">
          <cell r="C43" t="str">
            <v>ZMC082C</v>
          </cell>
          <cell r="D43">
            <v>0.006413</v>
          </cell>
          <cell r="E43">
            <v>0.293822</v>
          </cell>
          <cell r="F43">
            <v>0.029194</v>
          </cell>
          <cell r="G43">
            <v>0.019288</v>
          </cell>
          <cell r="H43">
            <v>0.416236</v>
          </cell>
          <cell r="I43">
            <v>0.02182</v>
          </cell>
          <cell r="J43">
            <v>0.140438</v>
          </cell>
          <cell r="K43">
            <v>0.503168</v>
          </cell>
        </row>
        <row r="44">
          <cell r="C44" t="str">
            <v>ZMC086D</v>
          </cell>
          <cell r="D44">
            <v>0.008045</v>
          </cell>
          <cell r="E44">
            <v>0.34504</v>
          </cell>
          <cell r="F44">
            <v>0.029218</v>
          </cell>
          <cell r="G44">
            <v>0.017509</v>
          </cell>
          <cell r="H44">
            <v>0.702056</v>
          </cell>
          <cell r="I44">
            <v>0.020127</v>
          </cell>
          <cell r="J44">
            <v>0.174507</v>
          </cell>
          <cell r="K44">
            <v>0.493903</v>
          </cell>
        </row>
        <row r="45">
          <cell r="C45" t="str">
            <v>MUGAAA45</v>
          </cell>
          <cell r="D45">
            <v>0.01624</v>
          </cell>
          <cell r="E45">
            <v>0.318486</v>
          </cell>
          <cell r="F45">
            <v>0.029134</v>
          </cell>
          <cell r="G45">
            <v>0.018353</v>
          </cell>
          <cell r="H45">
            <v>0.543515</v>
          </cell>
          <cell r="I45">
            <v>0.021403</v>
          </cell>
          <cell r="J45">
            <v>0.110829</v>
          </cell>
          <cell r="K45">
            <v>0.506409</v>
          </cell>
        </row>
        <row r="46">
          <cell r="C46" t="str">
            <v>UHAA20</v>
          </cell>
          <cell r="D46">
            <v>0</v>
          </cell>
          <cell r="E46">
            <v>0.238469</v>
          </cell>
          <cell r="F46">
            <v>0.029225</v>
          </cell>
          <cell r="G46">
            <v>0.01824</v>
          </cell>
          <cell r="H46">
            <v>0.334522</v>
          </cell>
          <cell r="I46">
            <v>0.022141</v>
          </cell>
          <cell r="J46">
            <v>0.237241</v>
          </cell>
          <cell r="K46">
            <v>0.491586</v>
          </cell>
        </row>
        <row r="47">
          <cell r="C47" t="str">
            <v>MUAAAB19</v>
          </cell>
          <cell r="D47">
            <v>0.008418</v>
          </cell>
          <cell r="E47">
            <v>0.075515</v>
          </cell>
          <cell r="F47">
            <v>0.029193</v>
          </cell>
          <cell r="G47">
            <v>0.013344</v>
          </cell>
          <cell r="H47">
            <v>0.066254</v>
          </cell>
          <cell r="I47">
            <v>0.012812</v>
          </cell>
          <cell r="J47">
            <v>0.324556</v>
          </cell>
          <cell r="K47">
            <v>0.49316</v>
          </cell>
        </row>
        <row r="48">
          <cell r="C48" t="str">
            <v>MUAAAA20</v>
          </cell>
          <cell r="D48">
            <v>0.01074</v>
          </cell>
          <cell r="E48">
            <v>0.251196</v>
          </cell>
          <cell r="F48">
            <v>0.028599</v>
          </cell>
          <cell r="G48">
            <v>0.025969</v>
          </cell>
          <cell r="H48">
            <v>0.286527</v>
          </cell>
          <cell r="I48">
            <v>0.022081</v>
          </cell>
          <cell r="J48">
            <v>0.140973</v>
          </cell>
          <cell r="K48">
            <v>0.495488</v>
          </cell>
        </row>
        <row r="49">
          <cell r="C49" t="str">
            <v>K0AH32</v>
          </cell>
          <cell r="D49">
            <v>0.009414</v>
          </cell>
          <cell r="E49">
            <v>0.054434</v>
          </cell>
          <cell r="F49">
            <v>0.028864</v>
          </cell>
          <cell r="G49">
            <v>0.016339</v>
          </cell>
          <cell r="H49">
            <v>0.057073</v>
          </cell>
          <cell r="I49">
            <v>0.016837</v>
          </cell>
          <cell r="J49">
            <v>0.343065</v>
          </cell>
          <cell r="K49">
            <v>0.488006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ZMB035D</v>
          </cell>
          <cell r="D2">
            <v>0.007171</v>
          </cell>
          <cell r="E2">
            <v>0.045208</v>
          </cell>
          <cell r="F2">
            <v>0.029495</v>
          </cell>
          <cell r="G2">
            <v>0.012863</v>
          </cell>
          <cell r="H2">
            <v>0.025658</v>
          </cell>
          <cell r="I2">
            <v>0.013672</v>
          </cell>
          <cell r="J2">
            <v>0.336419</v>
          </cell>
          <cell r="K2">
            <v>0.492856</v>
          </cell>
        </row>
        <row r="3">
          <cell r="C3" t="str">
            <v>ZMB045D</v>
          </cell>
          <cell r="D3">
            <v>0.01125</v>
          </cell>
          <cell r="E3">
            <v>0.112927</v>
          </cell>
          <cell r="F3">
            <v>0.029398</v>
          </cell>
          <cell r="G3">
            <v>0.01671</v>
          </cell>
          <cell r="H3">
            <v>0.107054</v>
          </cell>
          <cell r="I3">
            <v>0.014928</v>
          </cell>
          <cell r="J3">
            <v>0.343786</v>
          </cell>
          <cell r="K3">
            <v>0.480892</v>
          </cell>
        </row>
        <row r="4">
          <cell r="C4" t="str">
            <v>ZMB089D</v>
          </cell>
          <cell r="D4">
            <v>0.008979</v>
          </cell>
          <cell r="E4">
            <v>0.064834</v>
          </cell>
          <cell r="F4">
            <v>0.029396</v>
          </cell>
          <cell r="G4">
            <v>0.013204</v>
          </cell>
          <cell r="H4">
            <v>0.056957</v>
          </cell>
          <cell r="I4">
            <v>0.013816</v>
          </cell>
          <cell r="J4">
            <v>0.309865</v>
          </cell>
          <cell r="K4">
            <v>0.502367</v>
          </cell>
        </row>
        <row r="5">
          <cell r="C5" t="str">
            <v>ZMB092D</v>
          </cell>
          <cell r="D5">
            <v>0.007927</v>
          </cell>
          <cell r="E5">
            <v>0.044276</v>
          </cell>
          <cell r="F5">
            <v>0.029396</v>
          </cell>
          <cell r="G5">
            <v>0.011922</v>
          </cell>
          <cell r="H5">
            <v>0.024436</v>
          </cell>
          <cell r="I5">
            <v>0.011962</v>
          </cell>
          <cell r="J5">
            <v>0.379842</v>
          </cell>
          <cell r="K5">
            <v>0.494339</v>
          </cell>
        </row>
        <row r="6">
          <cell r="C6" t="str">
            <v>ZMB214D</v>
          </cell>
          <cell r="D6">
            <v>0.00698</v>
          </cell>
          <cell r="E6">
            <v>0.109596</v>
          </cell>
          <cell r="F6">
            <v>0.029427</v>
          </cell>
          <cell r="G6">
            <v>0.011776</v>
          </cell>
          <cell r="H6">
            <v>0.08689</v>
          </cell>
          <cell r="I6">
            <v>0.012692</v>
          </cell>
          <cell r="J6">
            <v>0.274133</v>
          </cell>
          <cell r="K6">
            <v>0.497146</v>
          </cell>
        </row>
        <row r="7">
          <cell r="C7" t="str">
            <v>ZMB154D</v>
          </cell>
          <cell r="D7">
            <v>0.01004</v>
          </cell>
          <cell r="E7">
            <v>0.049389</v>
          </cell>
          <cell r="F7">
            <v>0.029414</v>
          </cell>
          <cell r="G7">
            <v>0.013784</v>
          </cell>
          <cell r="H7">
            <v>0.034651</v>
          </cell>
          <cell r="I7">
            <v>0.01391</v>
          </cell>
          <cell r="J7">
            <v>0.329918</v>
          </cell>
          <cell r="K7">
            <v>0.491459</v>
          </cell>
        </row>
        <row r="8">
          <cell r="C8" t="str">
            <v>UCAA79</v>
          </cell>
          <cell r="D8">
            <v>0.009745</v>
          </cell>
          <cell r="E8">
            <v>0.083208</v>
          </cell>
          <cell r="F8">
            <v>0.02937</v>
          </cell>
          <cell r="G8">
            <v>0.014983</v>
          </cell>
          <cell r="H8">
            <v>0.073396</v>
          </cell>
          <cell r="I8">
            <v>0.017072</v>
          </cell>
          <cell r="J8">
            <v>0.336031</v>
          </cell>
          <cell r="K8">
            <v>0.491332</v>
          </cell>
        </row>
        <row r="9">
          <cell r="C9" t="str">
            <v>ZMC113D</v>
          </cell>
          <cell r="D9">
            <v>0.01023</v>
          </cell>
          <cell r="E9">
            <v>0.183556</v>
          </cell>
          <cell r="F9">
            <v>0.029469</v>
          </cell>
          <cell r="G9">
            <v>0.019756</v>
          </cell>
          <cell r="H9">
            <v>0.199232</v>
          </cell>
          <cell r="I9">
            <v>0.014389</v>
          </cell>
          <cell r="J9">
            <v>0.382323</v>
          </cell>
          <cell r="K9">
            <v>0.476179</v>
          </cell>
        </row>
        <row r="10">
          <cell r="C10" t="str">
            <v>ZMC114D</v>
          </cell>
          <cell r="D10">
            <v>0.01218</v>
          </cell>
          <cell r="E10">
            <v>0.06584</v>
          </cell>
          <cell r="F10">
            <v>0.029369</v>
          </cell>
          <cell r="G10">
            <v>0.014601</v>
          </cell>
          <cell r="H10">
            <v>0.066293</v>
          </cell>
          <cell r="I10">
            <v>0.010848</v>
          </cell>
          <cell r="J10">
            <v>0.372923</v>
          </cell>
          <cell r="K10">
            <v>0.480931</v>
          </cell>
        </row>
        <row r="11">
          <cell r="C11" t="str">
            <v>MUGAAB50</v>
          </cell>
          <cell r="D11">
            <v>0.00854</v>
          </cell>
          <cell r="E11">
            <v>0.091313</v>
          </cell>
          <cell r="F11">
            <v>0.029425</v>
          </cell>
          <cell r="G11">
            <v>0.016136</v>
          </cell>
          <cell r="H11">
            <v>0.065287</v>
          </cell>
          <cell r="I11">
            <v>0.014271</v>
          </cell>
          <cell r="J11">
            <v>0.452127</v>
          </cell>
          <cell r="K11">
            <v>0.484483</v>
          </cell>
        </row>
        <row r="12">
          <cell r="C12" t="str">
            <v>MUGAAA17</v>
          </cell>
          <cell r="D12">
            <v>0.01754</v>
          </cell>
          <cell r="E12">
            <v>0.139224</v>
          </cell>
          <cell r="F12">
            <v>0.029459</v>
          </cell>
          <cell r="G12">
            <v>0.023675</v>
          </cell>
          <cell r="H12">
            <v>0.132815</v>
          </cell>
          <cell r="I12">
            <v>0.019532</v>
          </cell>
          <cell r="J12">
            <v>0.348364</v>
          </cell>
          <cell r="K12">
            <v>0.472695</v>
          </cell>
        </row>
        <row r="13">
          <cell r="C13" t="str">
            <v>MUAAAA88</v>
          </cell>
          <cell r="D13">
            <v>0.01263</v>
          </cell>
          <cell r="E13">
            <v>0.123506</v>
          </cell>
          <cell r="F13">
            <v>0.029518</v>
          </cell>
          <cell r="G13">
            <v>0.021159</v>
          </cell>
          <cell r="H13">
            <v>0.115285</v>
          </cell>
          <cell r="I13">
            <v>0.018776</v>
          </cell>
          <cell r="J13">
            <v>0.317215</v>
          </cell>
          <cell r="K13">
            <v>0.484081</v>
          </cell>
        </row>
        <row r="14">
          <cell r="C14" t="str">
            <v>MUGAAB13</v>
          </cell>
          <cell r="D14">
            <v>0.01259</v>
          </cell>
          <cell r="E14">
            <v>0.128794</v>
          </cell>
          <cell r="F14">
            <v>0.029359</v>
          </cell>
          <cell r="G14">
            <v>0.016523</v>
          </cell>
          <cell r="H14">
            <v>0.103955</v>
          </cell>
          <cell r="I14">
            <v>0.019844</v>
          </cell>
          <cell r="J14">
            <v>0.276284</v>
          </cell>
          <cell r="K14">
            <v>0.498838</v>
          </cell>
        </row>
        <row r="15">
          <cell r="C15" t="str">
            <v>K0AH71</v>
          </cell>
          <cell r="D15">
            <v>0.005274</v>
          </cell>
          <cell r="E15">
            <v>0.130348</v>
          </cell>
          <cell r="F15">
            <v>0.029423</v>
          </cell>
          <cell r="G15">
            <v>0.017852</v>
          </cell>
          <cell r="H15">
            <v>0.136428</v>
          </cell>
          <cell r="I15">
            <v>0.01528</v>
          </cell>
          <cell r="J15">
            <v>0.356294</v>
          </cell>
          <cell r="K15">
            <v>0.476866</v>
          </cell>
        </row>
        <row r="16">
          <cell r="C16" t="str">
            <v>ZMB155D</v>
          </cell>
          <cell r="D16">
            <v>0.00928</v>
          </cell>
          <cell r="E16">
            <v>0.050597</v>
          </cell>
          <cell r="F16">
            <v>0.029379</v>
          </cell>
          <cell r="G16">
            <v>0.014099</v>
          </cell>
          <cell r="H16">
            <v>0.035723</v>
          </cell>
          <cell r="I16">
            <v>0.013715</v>
          </cell>
          <cell r="J16">
            <v>0.411554</v>
          </cell>
          <cell r="K16">
            <v>0.487824</v>
          </cell>
        </row>
        <row r="17">
          <cell r="C17" t="str">
            <v>ZMB161D</v>
          </cell>
          <cell r="D17">
            <v>0.006426</v>
          </cell>
          <cell r="E17">
            <v>0.13402</v>
          </cell>
          <cell r="F17">
            <v>0.029398</v>
          </cell>
          <cell r="G17">
            <v>0.021775</v>
          </cell>
          <cell r="H17">
            <v>0.143305</v>
          </cell>
          <cell r="I17">
            <v>0.014368</v>
          </cell>
          <cell r="J17">
            <v>0.352169</v>
          </cell>
          <cell r="K17">
            <v>0.475246</v>
          </cell>
        </row>
        <row r="18">
          <cell r="C18" t="str">
            <v>ZMB163D</v>
          </cell>
          <cell r="D18">
            <v>0.01601</v>
          </cell>
          <cell r="E18">
            <v>0.125803</v>
          </cell>
          <cell r="F18">
            <v>0.02941</v>
          </cell>
          <cell r="G18">
            <v>0.021806</v>
          </cell>
          <cell r="H18">
            <v>0.094994</v>
          </cell>
          <cell r="I18">
            <v>0.016149</v>
          </cell>
          <cell r="J18">
            <v>0.256262</v>
          </cell>
          <cell r="K18">
            <v>0.482047</v>
          </cell>
        </row>
        <row r="19">
          <cell r="C19" t="str">
            <v>QCAC53</v>
          </cell>
          <cell r="D19">
            <v>0.01011</v>
          </cell>
          <cell r="E19">
            <v>0.095922</v>
          </cell>
          <cell r="F19">
            <v>0.029389</v>
          </cell>
          <cell r="G19">
            <v>0.015262</v>
          </cell>
          <cell r="H19">
            <v>0.078109</v>
          </cell>
          <cell r="I19">
            <v>0.019569</v>
          </cell>
          <cell r="J19">
            <v>0.286305</v>
          </cell>
          <cell r="K19">
            <v>0.501741</v>
          </cell>
        </row>
        <row r="20">
          <cell r="C20" t="str">
            <v>ZMC116D</v>
          </cell>
          <cell r="D20">
            <v>0</v>
          </cell>
          <cell r="E20">
            <v>0.14773</v>
          </cell>
          <cell r="F20">
            <v>0.029387</v>
          </cell>
          <cell r="G20">
            <v>0.014303</v>
          </cell>
          <cell r="H20">
            <v>0.135726</v>
          </cell>
          <cell r="I20">
            <v>0.015181</v>
          </cell>
          <cell r="J20">
            <v>0.267012</v>
          </cell>
          <cell r="K20">
            <v>0.49501</v>
          </cell>
        </row>
        <row r="21">
          <cell r="C21" t="str">
            <v>ZMC117D</v>
          </cell>
          <cell r="D21">
            <v>0.005935</v>
          </cell>
          <cell r="E21">
            <v>0.066192</v>
          </cell>
          <cell r="F21">
            <v>0.029335</v>
          </cell>
          <cell r="G21">
            <v>0.01406</v>
          </cell>
          <cell r="H21">
            <v>0.053712</v>
          </cell>
          <cell r="I21">
            <v>0.015751</v>
          </cell>
          <cell r="J21">
            <v>0.304322</v>
          </cell>
          <cell r="K21">
            <v>0.492535</v>
          </cell>
        </row>
        <row r="22">
          <cell r="C22" t="str">
            <v>ZMC125D</v>
          </cell>
          <cell r="D22">
            <v>0.01174</v>
          </cell>
          <cell r="E22">
            <v>0.137595</v>
          </cell>
          <cell r="F22">
            <v>0.029362</v>
          </cell>
          <cell r="G22">
            <v>0.013304</v>
          </cell>
          <cell r="H22">
            <v>0.123294</v>
          </cell>
          <cell r="I22">
            <v>0.014364</v>
          </cell>
          <cell r="J22">
            <v>0.270991</v>
          </cell>
          <cell r="K22">
            <v>0.498131</v>
          </cell>
        </row>
        <row r="23">
          <cell r="C23" t="str">
            <v>MUGAAB21</v>
          </cell>
          <cell r="D23">
            <v>0.006643</v>
          </cell>
          <cell r="E23">
            <v>0.06802</v>
          </cell>
          <cell r="F23">
            <v>0.029376</v>
          </cell>
          <cell r="G23">
            <v>0.014686</v>
          </cell>
          <cell r="H23">
            <v>0.059221</v>
          </cell>
          <cell r="I23">
            <v>0.015698</v>
          </cell>
          <cell r="J23">
            <v>0.316001</v>
          </cell>
          <cell r="K23">
            <v>0.498835</v>
          </cell>
        </row>
        <row r="24">
          <cell r="C24" t="str">
            <v>MUGAAB39</v>
          </cell>
          <cell r="D24">
            <v>0.01833</v>
          </cell>
          <cell r="E24">
            <v>0.128749</v>
          </cell>
          <cell r="F24">
            <v>0.029219</v>
          </cell>
          <cell r="G24">
            <v>0.01707</v>
          </cell>
          <cell r="H24">
            <v>0.114806</v>
          </cell>
          <cell r="I24">
            <v>0.015266</v>
          </cell>
          <cell r="J24">
            <v>0.330327</v>
          </cell>
          <cell r="K24">
            <v>0.48463</v>
          </cell>
        </row>
        <row r="25">
          <cell r="C25" t="str">
            <v>MUAAAA58</v>
          </cell>
          <cell r="D25">
            <v>0.00647</v>
          </cell>
          <cell r="E25">
            <v>0.121047</v>
          </cell>
          <cell r="F25">
            <v>0.029119</v>
          </cell>
          <cell r="G25">
            <v>0.021927</v>
          </cell>
          <cell r="H25">
            <v>0.110042</v>
          </cell>
          <cell r="I25">
            <v>0.015242</v>
          </cell>
          <cell r="J25">
            <v>0.431573</v>
          </cell>
          <cell r="K25">
            <v>0.469867</v>
          </cell>
        </row>
        <row r="26">
          <cell r="C26" t="str">
            <v>UCAA77</v>
          </cell>
          <cell r="D26">
            <v>0.005853</v>
          </cell>
          <cell r="E26">
            <v>0.038837</v>
          </cell>
          <cell r="F26">
            <v>0.029441</v>
          </cell>
          <cell r="G26">
            <v>0.013534</v>
          </cell>
          <cell r="H26">
            <v>0.046699</v>
          </cell>
          <cell r="I26">
            <v>0.013304</v>
          </cell>
          <cell r="J26">
            <v>0.389106</v>
          </cell>
          <cell r="K26">
            <v>0.486625</v>
          </cell>
        </row>
        <row r="27">
          <cell r="C27" t="str">
            <v>MUGAAA22</v>
          </cell>
          <cell r="D27">
            <v>0.006671</v>
          </cell>
          <cell r="E27">
            <v>0.043809</v>
          </cell>
          <cell r="F27">
            <v>0.02935</v>
          </cell>
          <cell r="G27">
            <v>0.014403</v>
          </cell>
          <cell r="H27">
            <v>0.022785</v>
          </cell>
          <cell r="I27">
            <v>0.011288</v>
          </cell>
          <cell r="J27">
            <v>0.393182</v>
          </cell>
          <cell r="K27">
            <v>0.487203</v>
          </cell>
        </row>
        <row r="28">
          <cell r="C28" t="str">
            <v>K0AH74</v>
          </cell>
          <cell r="D28">
            <v>0.01423</v>
          </cell>
          <cell r="E28">
            <v>0.064623</v>
          </cell>
          <cell r="F28">
            <v>0.029372</v>
          </cell>
          <cell r="G28">
            <v>0.014191</v>
          </cell>
          <cell r="H28">
            <v>0.062106</v>
          </cell>
          <cell r="I28">
            <v>0.013215</v>
          </cell>
          <cell r="J28">
            <v>0.337387</v>
          </cell>
          <cell r="K28">
            <v>0.486704</v>
          </cell>
        </row>
        <row r="29">
          <cell r="C29" t="str">
            <v>ZMG109B</v>
          </cell>
          <cell r="D29">
            <v>0.01291</v>
          </cell>
          <cell r="E29">
            <v>0.130141</v>
          </cell>
          <cell r="F29">
            <v>0.029348</v>
          </cell>
          <cell r="G29">
            <v>0.016928</v>
          </cell>
          <cell r="H29">
            <v>0.13154</v>
          </cell>
          <cell r="I29">
            <v>0.018509</v>
          </cell>
          <cell r="J29">
            <v>0.237616</v>
          </cell>
          <cell r="K29">
            <v>0.509553</v>
          </cell>
        </row>
        <row r="30">
          <cell r="C30" t="str">
            <v>ZMG109C</v>
          </cell>
          <cell r="D30">
            <v>0.007487</v>
          </cell>
          <cell r="E30">
            <v>0.064834</v>
          </cell>
          <cell r="F30">
            <v>0.029319</v>
          </cell>
          <cell r="G30">
            <v>0.019124</v>
          </cell>
          <cell r="H30">
            <v>0.059686</v>
          </cell>
          <cell r="I30">
            <v>0.018921</v>
          </cell>
          <cell r="J30">
            <v>0.305324</v>
          </cell>
          <cell r="K30">
            <v>0.504251</v>
          </cell>
        </row>
        <row r="31">
          <cell r="C31" t="str">
            <v>ZMG096B</v>
          </cell>
          <cell r="D31">
            <v>0.00557</v>
          </cell>
          <cell r="E31">
            <v>0.115544</v>
          </cell>
          <cell r="F31">
            <v>0.029411</v>
          </cell>
          <cell r="G31">
            <v>0.022159</v>
          </cell>
          <cell r="H31">
            <v>0.123318</v>
          </cell>
          <cell r="I31">
            <v>0.014957</v>
          </cell>
          <cell r="J31">
            <v>0.402591</v>
          </cell>
          <cell r="K31">
            <v>0.472459</v>
          </cell>
        </row>
        <row r="32">
          <cell r="C32" t="str">
            <v>ZMG096C</v>
          </cell>
          <cell r="D32">
            <v>0.008288</v>
          </cell>
          <cell r="E32">
            <v>0.408467</v>
          </cell>
          <cell r="F32">
            <v>0.029423</v>
          </cell>
          <cell r="G32">
            <v>0.049968</v>
          </cell>
          <cell r="H32">
            <v>0.429018</v>
          </cell>
          <cell r="I32">
            <v>0.028664</v>
          </cell>
          <cell r="J32">
            <v>0.755399</v>
          </cell>
          <cell r="K32">
            <v>0.420329</v>
          </cell>
        </row>
        <row r="33">
          <cell r="C33" t="str">
            <v>ZMG096D</v>
          </cell>
          <cell r="D33">
            <v>0.007345</v>
          </cell>
          <cell r="E33">
            <v>0.080041</v>
          </cell>
          <cell r="F33">
            <v>0.029432</v>
          </cell>
          <cell r="G33">
            <v>0.014509</v>
          </cell>
          <cell r="H33">
            <v>0.075161</v>
          </cell>
          <cell r="I33">
            <v>0.017002</v>
          </cell>
          <cell r="J33">
            <v>0.347927</v>
          </cell>
          <cell r="K33">
            <v>0.488253</v>
          </cell>
        </row>
        <row r="34">
          <cell r="C34" t="str">
            <v>ZMG082B</v>
          </cell>
          <cell r="D34">
            <v>0.01416</v>
          </cell>
          <cell r="E34">
            <v>0.046023</v>
          </cell>
          <cell r="F34">
            <v>0.02935</v>
          </cell>
          <cell r="G34">
            <v>0.017</v>
          </cell>
          <cell r="H34">
            <v>0.047677</v>
          </cell>
          <cell r="I34">
            <v>0.015953</v>
          </cell>
          <cell r="J34">
            <v>0.406078</v>
          </cell>
          <cell r="K34">
            <v>0.482939</v>
          </cell>
        </row>
        <row r="35">
          <cell r="C35" t="str">
            <v>ZMG082C</v>
          </cell>
          <cell r="D35">
            <v>0.0109</v>
          </cell>
          <cell r="E35">
            <v>0.045808</v>
          </cell>
          <cell r="F35">
            <v>0.029341</v>
          </cell>
          <cell r="G35">
            <v>0.014889</v>
          </cell>
          <cell r="H35">
            <v>0.05083</v>
          </cell>
          <cell r="I35">
            <v>0.016905</v>
          </cell>
          <cell r="J35">
            <v>0.393617</v>
          </cell>
          <cell r="K35">
            <v>0.488776</v>
          </cell>
        </row>
        <row r="36">
          <cell r="C36" t="str">
            <v>ZMG070B</v>
          </cell>
          <cell r="D36">
            <v>0.00841</v>
          </cell>
          <cell r="E36">
            <v>0.060468</v>
          </cell>
          <cell r="F36">
            <v>0.029248</v>
          </cell>
          <cell r="G36">
            <v>0.014938</v>
          </cell>
          <cell r="H36">
            <v>0.076927</v>
          </cell>
          <cell r="I36">
            <v>0.01566</v>
          </cell>
          <cell r="J36">
            <v>0.350882</v>
          </cell>
          <cell r="K36">
            <v>0.491154</v>
          </cell>
        </row>
        <row r="37">
          <cell r="C37" t="str">
            <v>ZMG070C</v>
          </cell>
          <cell r="D37">
            <v>0.009194</v>
          </cell>
          <cell r="E37">
            <v>0.148446</v>
          </cell>
          <cell r="F37">
            <v>0.029298</v>
          </cell>
          <cell r="G37">
            <v>0.014902</v>
          </cell>
          <cell r="H37">
            <v>0.188419</v>
          </cell>
          <cell r="I37">
            <v>0.020176</v>
          </cell>
          <cell r="J37">
            <v>0.256507</v>
          </cell>
          <cell r="K37">
            <v>0.502214</v>
          </cell>
        </row>
        <row r="38">
          <cell r="C38" t="str">
            <v>ZMG066B</v>
          </cell>
          <cell r="D38">
            <v>0.01428</v>
          </cell>
          <cell r="E38">
            <v>0.158933</v>
          </cell>
          <cell r="F38">
            <v>0.029233</v>
          </cell>
          <cell r="G38">
            <v>0.015263</v>
          </cell>
          <cell r="H38">
            <v>0.19207</v>
          </cell>
          <cell r="I38">
            <v>0.018055</v>
          </cell>
          <cell r="J38">
            <v>0.254281</v>
          </cell>
          <cell r="K38">
            <v>0.494142</v>
          </cell>
        </row>
        <row r="39">
          <cell r="C39" t="str">
            <v>ZMG066C</v>
          </cell>
          <cell r="D39">
            <v>0.0119</v>
          </cell>
          <cell r="E39">
            <v>0.136917</v>
          </cell>
          <cell r="F39">
            <v>0.029329</v>
          </cell>
          <cell r="G39">
            <v>0.014348</v>
          </cell>
          <cell r="H39">
            <v>0.168351</v>
          </cell>
          <cell r="I39">
            <v>0.017089</v>
          </cell>
          <cell r="J39">
            <v>0.29498</v>
          </cell>
          <cell r="K39">
            <v>0.489202</v>
          </cell>
        </row>
        <row r="40">
          <cell r="C40" t="str">
            <v>ZMG064B</v>
          </cell>
          <cell r="D40">
            <v>0</v>
          </cell>
          <cell r="E40">
            <v>0.110856</v>
          </cell>
          <cell r="F40">
            <v>0.029482</v>
          </cell>
          <cell r="G40">
            <v>0.018808</v>
          </cell>
          <cell r="H40">
            <v>0.13112</v>
          </cell>
          <cell r="I40">
            <v>0.018822</v>
          </cell>
          <cell r="J40">
            <v>0.284238</v>
          </cell>
          <cell r="K40">
            <v>0.486694</v>
          </cell>
        </row>
        <row r="41">
          <cell r="C41" t="str">
            <v>ZMG064C</v>
          </cell>
          <cell r="D41">
            <v>0.0153</v>
          </cell>
          <cell r="E41">
            <v>0.085438</v>
          </cell>
          <cell r="F41">
            <v>0.029499</v>
          </cell>
          <cell r="G41">
            <v>0.016681</v>
          </cell>
          <cell r="H41">
            <v>0.080708</v>
          </cell>
          <cell r="I41">
            <v>0.016944</v>
          </cell>
          <cell r="J41">
            <v>0.302298</v>
          </cell>
          <cell r="K41">
            <v>0.4843</v>
          </cell>
        </row>
        <row r="42">
          <cell r="C42" t="str">
            <v>ZMG064D</v>
          </cell>
          <cell r="D42">
            <v>0.01044</v>
          </cell>
          <cell r="E42">
            <v>0.118786</v>
          </cell>
          <cell r="F42">
            <v>0.029305</v>
          </cell>
          <cell r="G42">
            <v>0.013722</v>
          </cell>
          <cell r="H42">
            <v>0.156224</v>
          </cell>
          <cell r="I42">
            <v>0.015546</v>
          </cell>
          <cell r="J42">
            <v>0.277383</v>
          </cell>
          <cell r="K42">
            <v>0.496328</v>
          </cell>
        </row>
        <row r="43">
          <cell r="C43" t="str">
            <v>ZMG060B</v>
          </cell>
          <cell r="D43">
            <v>0.00774</v>
          </cell>
          <cell r="E43">
            <v>0.069075</v>
          </cell>
          <cell r="F43">
            <v>0.029193</v>
          </cell>
          <cell r="G43">
            <v>0.017</v>
          </cell>
          <cell r="H43">
            <v>0.070459</v>
          </cell>
          <cell r="I43">
            <v>0.018134</v>
          </cell>
          <cell r="J43">
            <v>0.322704</v>
          </cell>
          <cell r="K43">
            <v>0.487574</v>
          </cell>
        </row>
        <row r="44">
          <cell r="C44" t="str">
            <v>ZMG060C</v>
          </cell>
          <cell r="D44">
            <v>0.01243</v>
          </cell>
          <cell r="E44">
            <v>0.129645</v>
          </cell>
          <cell r="F44">
            <v>0.029247</v>
          </cell>
          <cell r="G44">
            <v>0.020024</v>
          </cell>
          <cell r="H44">
            <v>0.15568</v>
          </cell>
          <cell r="I44">
            <v>0.019105</v>
          </cell>
          <cell r="J44">
            <v>0.274754</v>
          </cell>
          <cell r="K44">
            <v>0.486911</v>
          </cell>
        </row>
        <row r="45">
          <cell r="C45" t="str">
            <v>ZMG060D</v>
          </cell>
          <cell r="D45">
            <v>0.01025</v>
          </cell>
          <cell r="E45">
            <v>0.091732</v>
          </cell>
          <cell r="F45">
            <v>0.029289</v>
          </cell>
          <cell r="G45">
            <v>0.021955</v>
          </cell>
          <cell r="H45">
            <v>0.095449</v>
          </cell>
          <cell r="I45">
            <v>0.015733</v>
          </cell>
          <cell r="J45">
            <v>0.394114</v>
          </cell>
          <cell r="K45">
            <v>0.470829</v>
          </cell>
        </row>
        <row r="46">
          <cell r="C46" t="str">
            <v>ZMH003C</v>
          </cell>
          <cell r="D46">
            <v>0.005602</v>
          </cell>
          <cell r="E46">
            <v>0.088462</v>
          </cell>
          <cell r="F46">
            <v>0.029129</v>
          </cell>
          <cell r="G46">
            <v>0.01892</v>
          </cell>
          <cell r="H46">
            <v>0.110984</v>
          </cell>
          <cell r="I46">
            <v>0.021547</v>
          </cell>
          <cell r="J46">
            <v>0.33505</v>
          </cell>
          <cell r="K46">
            <v>0.487076</v>
          </cell>
        </row>
        <row r="47">
          <cell r="C47" t="str">
            <v>ZMH006C</v>
          </cell>
          <cell r="D47">
            <v>0.007983</v>
          </cell>
          <cell r="E47">
            <v>0.082416</v>
          </cell>
          <cell r="F47">
            <v>0.029277</v>
          </cell>
          <cell r="G47">
            <v>0.016334</v>
          </cell>
          <cell r="H47">
            <v>0.090708</v>
          </cell>
          <cell r="I47">
            <v>0.013038</v>
          </cell>
          <cell r="J47">
            <v>0.44131</v>
          </cell>
          <cell r="K47">
            <v>0.477874</v>
          </cell>
        </row>
        <row r="48">
          <cell r="C48" t="str">
            <v>ZMH008C</v>
          </cell>
          <cell r="D48">
            <v>0.28</v>
          </cell>
          <cell r="E48">
            <v>0.255409</v>
          </cell>
          <cell r="F48">
            <v>0.029264</v>
          </cell>
          <cell r="G48">
            <v>0.038074</v>
          </cell>
          <cell r="H48">
            <v>0.22609</v>
          </cell>
          <cell r="I48">
            <v>0.024267</v>
          </cell>
          <cell r="J48">
            <v>0.656455</v>
          </cell>
          <cell r="K48">
            <v>0.441263</v>
          </cell>
        </row>
        <row r="49">
          <cell r="C49" t="str">
            <v>ZMH013C</v>
          </cell>
          <cell r="D49">
            <v>0.006054</v>
          </cell>
          <cell r="E49">
            <v>0.07095</v>
          </cell>
          <cell r="F49">
            <v>0.02922</v>
          </cell>
          <cell r="G49">
            <v>0.015629</v>
          </cell>
          <cell r="H49">
            <v>0.078506</v>
          </cell>
          <cell r="I49">
            <v>0.015634</v>
          </cell>
          <cell r="J49">
            <v>0.336413</v>
          </cell>
          <cell r="K49">
            <v>0.487782</v>
          </cell>
        </row>
        <row r="50">
          <cell r="C50" t="str">
            <v>ZMH014C</v>
          </cell>
          <cell r="D50">
            <v>0.01396</v>
          </cell>
          <cell r="E50">
            <v>0.059811</v>
          </cell>
          <cell r="F50">
            <v>0.029208</v>
          </cell>
          <cell r="G50">
            <v>0.015116</v>
          </cell>
          <cell r="H50">
            <v>0.052512</v>
          </cell>
          <cell r="I50">
            <v>0.017456</v>
          </cell>
          <cell r="J50">
            <v>0.31519</v>
          </cell>
          <cell r="K50">
            <v>0.490706</v>
          </cell>
        </row>
        <row r="51">
          <cell r="C51" t="str">
            <v>ZMH015C</v>
          </cell>
          <cell r="D51">
            <v>0.007947</v>
          </cell>
          <cell r="E51">
            <v>0.276658</v>
          </cell>
          <cell r="F51">
            <v>0.029444</v>
          </cell>
          <cell r="G51">
            <v>0.035187</v>
          </cell>
          <cell r="H51">
            <v>0.283707</v>
          </cell>
          <cell r="I51">
            <v>0.021264</v>
          </cell>
          <cell r="J51">
            <v>0.629317</v>
          </cell>
          <cell r="K51">
            <v>0.442162</v>
          </cell>
        </row>
        <row r="52">
          <cell r="C52" t="str">
            <v>ZMH017C</v>
          </cell>
          <cell r="D52">
            <v>0.01043</v>
          </cell>
          <cell r="E52">
            <v>0.103833</v>
          </cell>
          <cell r="F52">
            <v>0.029232</v>
          </cell>
          <cell r="G52">
            <v>0.020871</v>
          </cell>
          <cell r="H52">
            <v>0.121625</v>
          </cell>
          <cell r="I52">
            <v>0.014851</v>
          </cell>
          <cell r="J52">
            <v>0.381082</v>
          </cell>
          <cell r="K52">
            <v>0.472868</v>
          </cell>
        </row>
        <row r="53">
          <cell r="C53" t="str">
            <v>ZMH019C</v>
          </cell>
          <cell r="D53">
            <v>0.009145</v>
          </cell>
          <cell r="E53">
            <v>0.144133</v>
          </cell>
          <cell r="F53">
            <v>0.029248</v>
          </cell>
          <cell r="G53">
            <v>0.017385</v>
          </cell>
          <cell r="H53">
            <v>0.168474</v>
          </cell>
          <cell r="I53">
            <v>0.019905</v>
          </cell>
          <cell r="J53">
            <v>0.321031</v>
          </cell>
          <cell r="K53">
            <v>0.485505</v>
          </cell>
        </row>
        <row r="54">
          <cell r="C54" t="str">
            <v>ZMH021C</v>
          </cell>
          <cell r="D54">
            <v>0.007356</v>
          </cell>
          <cell r="E54">
            <v>0.088488</v>
          </cell>
          <cell r="F54">
            <v>0.029244</v>
          </cell>
          <cell r="G54">
            <v>0.017042</v>
          </cell>
          <cell r="H54">
            <v>0.047159</v>
          </cell>
          <cell r="I54">
            <v>0.016234</v>
          </cell>
          <cell r="J54">
            <v>0.323256</v>
          </cell>
          <cell r="K54">
            <v>0.497552</v>
          </cell>
        </row>
        <row r="55">
          <cell r="C55" t="str">
            <v>ZMH027C</v>
          </cell>
          <cell r="D55">
            <v>0.009669</v>
          </cell>
          <cell r="E55">
            <v>0.047623</v>
          </cell>
          <cell r="F55">
            <v>0.029289</v>
          </cell>
          <cell r="G55">
            <v>0.015791</v>
          </cell>
          <cell r="H55">
            <v>0.051739</v>
          </cell>
          <cell r="I55">
            <v>0.014821</v>
          </cell>
          <cell r="J55">
            <v>0.362114</v>
          </cell>
          <cell r="K55">
            <v>0.484742</v>
          </cell>
        </row>
        <row r="56">
          <cell r="C56" t="str">
            <v>ZMH029B</v>
          </cell>
          <cell r="D56">
            <v>0.01278</v>
          </cell>
          <cell r="E56">
            <v>0.158773</v>
          </cell>
          <cell r="F56">
            <v>0.029278</v>
          </cell>
          <cell r="G56">
            <v>0.020724</v>
          </cell>
          <cell r="H56">
            <v>0.082672</v>
          </cell>
          <cell r="I56">
            <v>0.019037</v>
          </cell>
          <cell r="J56">
            <v>0.489873</v>
          </cell>
          <cell r="K56">
            <v>0.48725</v>
          </cell>
        </row>
        <row r="57">
          <cell r="C57" t="str">
            <v>ZMH030C</v>
          </cell>
          <cell r="D57">
            <v>0.006143</v>
          </cell>
          <cell r="E57">
            <v>0.068781</v>
          </cell>
          <cell r="F57">
            <v>0.029186</v>
          </cell>
          <cell r="G57">
            <v>0.016804</v>
          </cell>
          <cell r="H57">
            <v>0.071249</v>
          </cell>
          <cell r="I57">
            <v>0.020163</v>
          </cell>
          <cell r="J57">
            <v>0.305547</v>
          </cell>
          <cell r="K57">
            <v>0.498119</v>
          </cell>
        </row>
        <row r="58">
          <cell r="C58" t="str">
            <v>ZMH031C</v>
          </cell>
          <cell r="D58">
            <v>0.01505</v>
          </cell>
          <cell r="E58">
            <v>0.561716</v>
          </cell>
          <cell r="F58">
            <v>0.028883</v>
          </cell>
          <cell r="G58">
            <v>0.048874</v>
          </cell>
          <cell r="H58">
            <v>0.774481</v>
          </cell>
          <cell r="I58">
            <v>0.047991</v>
          </cell>
          <cell r="J58">
            <v>0.016173</v>
          </cell>
          <cell r="K58">
            <v>0.486066</v>
          </cell>
        </row>
        <row r="59">
          <cell r="C59" t="str">
            <v>ZMH034C</v>
          </cell>
          <cell r="D59">
            <v>0.01156</v>
          </cell>
          <cell r="E59">
            <v>0.069171</v>
          </cell>
          <cell r="F59">
            <v>0.029274</v>
          </cell>
          <cell r="G59">
            <v>0.01576</v>
          </cell>
          <cell r="H59">
            <v>0.073067</v>
          </cell>
          <cell r="I59">
            <v>0.019082</v>
          </cell>
          <cell r="J59">
            <v>0.306626</v>
          </cell>
          <cell r="K59">
            <v>0.497761</v>
          </cell>
        </row>
        <row r="60">
          <cell r="C60" t="str">
            <v>K0AJ40</v>
          </cell>
          <cell r="D60">
            <v>0.01243</v>
          </cell>
          <cell r="E60">
            <v>0.097563</v>
          </cell>
          <cell r="F60">
            <v>0.029332</v>
          </cell>
          <cell r="G60">
            <v>0.014751</v>
          </cell>
          <cell r="H60">
            <v>0.089428</v>
          </cell>
          <cell r="I60">
            <v>0.017867</v>
          </cell>
          <cell r="J60">
            <v>0.269554</v>
          </cell>
          <cell r="K60">
            <v>0.499481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ZMG047C</v>
          </cell>
          <cell r="D2">
            <v>0.005511</v>
          </cell>
          <cell r="E2">
            <v>0.092117</v>
          </cell>
          <cell r="F2">
            <v>0.029384</v>
          </cell>
          <cell r="G2">
            <v>0.02338</v>
          </cell>
          <cell r="H2">
            <v>0.106448</v>
          </cell>
          <cell r="I2">
            <v>0.017944</v>
          </cell>
          <cell r="J2">
            <v>0.374937</v>
          </cell>
          <cell r="K2">
            <v>0.469628</v>
          </cell>
        </row>
        <row r="3">
          <cell r="C3" t="str">
            <v>UCAA18</v>
          </cell>
          <cell r="D3">
            <v>0.01387</v>
          </cell>
          <cell r="E3">
            <v>0.093114</v>
          </cell>
          <cell r="F3">
            <v>0.029328</v>
          </cell>
          <cell r="G3">
            <v>0.022262</v>
          </cell>
          <cell r="H3">
            <v>0.090636</v>
          </cell>
          <cell r="I3">
            <v>0.01482</v>
          </cell>
          <cell r="J3">
            <v>0.379217</v>
          </cell>
          <cell r="K3">
            <v>0.471463</v>
          </cell>
        </row>
        <row r="4">
          <cell r="C4" t="str">
            <v>UCAA28</v>
          </cell>
          <cell r="D4">
            <v>0.01078</v>
          </cell>
          <cell r="E4">
            <v>0.277933</v>
          </cell>
          <cell r="F4">
            <v>0.029331</v>
          </cell>
          <cell r="G4">
            <v>0.040678</v>
          </cell>
          <cell r="H4">
            <v>0.279658</v>
          </cell>
          <cell r="I4">
            <v>0.023913</v>
          </cell>
          <cell r="J4">
            <v>0.660282</v>
          </cell>
          <cell r="K4">
            <v>0.431096</v>
          </cell>
        </row>
        <row r="5">
          <cell r="C5" t="str">
            <v>MLAA65</v>
          </cell>
          <cell r="D5">
            <v>0.006279</v>
          </cell>
          <cell r="E5">
            <v>0.152979</v>
          </cell>
          <cell r="F5">
            <v>0.029366</v>
          </cell>
          <cell r="G5">
            <v>0.031017</v>
          </cell>
          <cell r="H5">
            <v>0.175017</v>
          </cell>
          <cell r="I5">
            <v>0.020466</v>
          </cell>
          <cell r="J5">
            <v>0.428572</v>
          </cell>
          <cell r="K5">
            <v>0.46328</v>
          </cell>
        </row>
        <row r="6">
          <cell r="C6" t="str">
            <v>K0AJ31</v>
          </cell>
          <cell r="D6">
            <v>0.0124</v>
          </cell>
          <cell r="E6">
            <v>0.202977</v>
          </cell>
          <cell r="F6">
            <v>0.02935</v>
          </cell>
          <cell r="G6">
            <v>0.01801</v>
          </cell>
          <cell r="H6">
            <v>0.211752</v>
          </cell>
          <cell r="I6">
            <v>0.024154</v>
          </cell>
          <cell r="J6">
            <v>0.231541</v>
          </cell>
          <cell r="K6">
            <v>0.498741</v>
          </cell>
        </row>
        <row r="7">
          <cell r="C7" t="str">
            <v>ZMH043C</v>
          </cell>
          <cell r="D7">
            <v>0.008649</v>
          </cell>
          <cell r="E7">
            <v>0.238405</v>
          </cell>
          <cell r="F7">
            <v>0.029395</v>
          </cell>
          <cell r="G7">
            <v>0.027787</v>
          </cell>
          <cell r="H7">
            <v>0.227226</v>
          </cell>
          <cell r="I7">
            <v>0.019694</v>
          </cell>
          <cell r="J7">
            <v>0.633181</v>
          </cell>
          <cell r="K7">
            <v>0.450824</v>
          </cell>
        </row>
        <row r="8">
          <cell r="C8" t="str">
            <v>ZMH048C</v>
          </cell>
          <cell r="D8">
            <v>0.0156</v>
          </cell>
          <cell r="E8">
            <v>0.050586</v>
          </cell>
          <cell r="F8">
            <v>0.029265</v>
          </cell>
          <cell r="G8">
            <v>0.013692</v>
          </cell>
          <cell r="H8">
            <v>0.049713</v>
          </cell>
          <cell r="I8">
            <v>0.015805</v>
          </cell>
          <cell r="J8">
            <v>0.34126</v>
          </cell>
          <cell r="K8">
            <v>0.490105</v>
          </cell>
        </row>
        <row r="9">
          <cell r="C9" t="str">
            <v>ZMH058C</v>
          </cell>
          <cell r="D9">
            <v>0.01078</v>
          </cell>
          <cell r="E9">
            <v>0.05458</v>
          </cell>
          <cell r="F9">
            <v>0.029262</v>
          </cell>
          <cell r="G9">
            <v>0.017986</v>
          </cell>
          <cell r="H9">
            <v>0.03539</v>
          </cell>
          <cell r="I9">
            <v>0.017598</v>
          </cell>
          <cell r="J9">
            <v>0.357456</v>
          </cell>
          <cell r="K9">
            <v>0.482211</v>
          </cell>
        </row>
        <row r="10">
          <cell r="C10" t="str">
            <v>ZMH061C</v>
          </cell>
          <cell r="D10">
            <v>0.004783</v>
          </cell>
          <cell r="E10">
            <v>0.038559</v>
          </cell>
          <cell r="F10">
            <v>0.029128</v>
          </cell>
          <cell r="G10">
            <v>0.014764</v>
          </cell>
          <cell r="H10">
            <v>0.026619</v>
          </cell>
          <cell r="I10">
            <v>0.013029</v>
          </cell>
          <cell r="J10">
            <v>0.372275</v>
          </cell>
          <cell r="K10">
            <v>0.490274</v>
          </cell>
        </row>
        <row r="11">
          <cell r="C11" t="str">
            <v>ZMG045C</v>
          </cell>
          <cell r="D11">
            <v>0.008761</v>
          </cell>
          <cell r="E11">
            <v>0.057324</v>
          </cell>
          <cell r="F11">
            <v>0.02931</v>
          </cell>
          <cell r="G11">
            <v>0.014311</v>
          </cell>
          <cell r="H11">
            <v>0.071489</v>
          </cell>
          <cell r="I11">
            <v>0.016731</v>
          </cell>
          <cell r="J11">
            <v>0.333486</v>
          </cell>
          <cell r="K11">
            <v>0.494147</v>
          </cell>
        </row>
        <row r="12">
          <cell r="C12" t="str">
            <v>ZMG045B</v>
          </cell>
          <cell r="D12">
            <v>0.01143</v>
          </cell>
          <cell r="E12">
            <v>0.217881</v>
          </cell>
          <cell r="F12">
            <v>0.029306</v>
          </cell>
          <cell r="G12">
            <v>0.02762</v>
          </cell>
          <cell r="H12">
            <v>0.267364</v>
          </cell>
          <cell r="I12">
            <v>0.023181</v>
          </cell>
          <cell r="J12">
            <v>0.254698</v>
          </cell>
          <cell r="K12">
            <v>0.47925</v>
          </cell>
        </row>
        <row r="13">
          <cell r="C13" t="str">
            <v>ZMH049C</v>
          </cell>
          <cell r="D13">
            <v>0.009957</v>
          </cell>
          <cell r="E13">
            <v>0.041557</v>
          </cell>
          <cell r="F13">
            <v>0.029289</v>
          </cell>
          <cell r="G13">
            <v>0.013798</v>
          </cell>
          <cell r="H13">
            <v>0.038862</v>
          </cell>
          <cell r="I13">
            <v>0.012898</v>
          </cell>
          <cell r="J13">
            <v>0.403764</v>
          </cell>
          <cell r="K13">
            <v>0.483747</v>
          </cell>
        </row>
        <row r="14">
          <cell r="C14" t="str">
            <v>MLAA94</v>
          </cell>
          <cell r="D14">
            <v>0</v>
          </cell>
          <cell r="E14">
            <v>0.038016</v>
          </cell>
          <cell r="F14">
            <v>0.029275</v>
          </cell>
          <cell r="G14">
            <v>0.016017</v>
          </cell>
          <cell r="H14">
            <v>0.039804</v>
          </cell>
          <cell r="I14">
            <v>0.015417</v>
          </cell>
          <cell r="J14">
            <v>0.377968</v>
          </cell>
          <cell r="K14">
            <v>0.483007</v>
          </cell>
        </row>
        <row r="15">
          <cell r="C15" t="str">
            <v>ZMH041D</v>
          </cell>
          <cell r="D15">
            <v>0.02553</v>
          </cell>
          <cell r="E15">
            <v>0.119356</v>
          </cell>
          <cell r="F15">
            <v>0.029268</v>
          </cell>
          <cell r="G15">
            <v>0.021794</v>
          </cell>
          <cell r="H15">
            <v>0.126279</v>
          </cell>
          <cell r="I15">
            <v>0.014353</v>
          </cell>
          <cell r="J15">
            <v>0.492664</v>
          </cell>
          <cell r="K15">
            <v>0.46306</v>
          </cell>
        </row>
        <row r="16">
          <cell r="C16" t="str">
            <v>ZMG025C</v>
          </cell>
          <cell r="D16">
            <v>0.005789</v>
          </cell>
          <cell r="E16">
            <v>0.102071</v>
          </cell>
          <cell r="F16">
            <v>0.02936</v>
          </cell>
          <cell r="G16">
            <v>0.016164</v>
          </cell>
          <cell r="H16">
            <v>0.087477</v>
          </cell>
          <cell r="I16">
            <v>0.016806</v>
          </cell>
          <cell r="J16">
            <v>0.265499</v>
          </cell>
          <cell r="K16">
            <v>0.491334</v>
          </cell>
        </row>
        <row r="17">
          <cell r="C17" t="str">
            <v>ZMH045C</v>
          </cell>
          <cell r="D17">
            <v>0.01193</v>
          </cell>
          <cell r="E17">
            <v>0.333582</v>
          </cell>
          <cell r="F17">
            <v>0.029422</v>
          </cell>
          <cell r="G17">
            <v>0.029918</v>
          </cell>
          <cell r="H17">
            <v>0.248761</v>
          </cell>
          <cell r="I17">
            <v>0.023413</v>
          </cell>
          <cell r="J17">
            <v>0.706847</v>
          </cell>
          <cell r="K17">
            <v>0.447101</v>
          </cell>
        </row>
        <row r="18">
          <cell r="C18" t="str">
            <v>UCAA35</v>
          </cell>
          <cell r="D18">
            <v>0.008461</v>
          </cell>
          <cell r="E18">
            <v>0.050292</v>
          </cell>
          <cell r="F18">
            <v>0.02934</v>
          </cell>
          <cell r="G18">
            <v>0.016823</v>
          </cell>
          <cell r="H18">
            <v>0.050874</v>
          </cell>
          <cell r="I18">
            <v>0.01327</v>
          </cell>
          <cell r="J18">
            <v>0.403353</v>
          </cell>
          <cell r="K18">
            <v>0.480166</v>
          </cell>
        </row>
        <row r="19">
          <cell r="C19" t="str">
            <v>ZMH040C</v>
          </cell>
          <cell r="D19">
            <v>0.006338</v>
          </cell>
          <cell r="E19">
            <v>0.053474</v>
          </cell>
          <cell r="F19">
            <v>0.02933</v>
          </cell>
          <cell r="G19">
            <v>0.013572</v>
          </cell>
          <cell r="H19">
            <v>0.061189</v>
          </cell>
          <cell r="I19">
            <v>0.013597</v>
          </cell>
          <cell r="J19">
            <v>0.37684</v>
          </cell>
          <cell r="K19">
            <v>0.488482</v>
          </cell>
        </row>
        <row r="20">
          <cell r="C20" t="str">
            <v>ZMG047B</v>
          </cell>
          <cell r="D20">
            <v>0.007609</v>
          </cell>
          <cell r="E20">
            <v>0.134774</v>
          </cell>
          <cell r="F20">
            <v>0.029291</v>
          </cell>
          <cell r="G20">
            <v>0.021997</v>
          </cell>
          <cell r="H20">
            <v>0.158951</v>
          </cell>
          <cell r="I20">
            <v>0.018177</v>
          </cell>
          <cell r="J20">
            <v>0.334833</v>
          </cell>
          <cell r="K20">
            <v>0.479583</v>
          </cell>
        </row>
        <row r="21">
          <cell r="C21" t="str">
            <v>ZMG055C</v>
          </cell>
          <cell r="D21">
            <v>0.01153</v>
          </cell>
          <cell r="E21">
            <v>0.253157</v>
          </cell>
          <cell r="F21">
            <v>0.029307</v>
          </cell>
          <cell r="G21">
            <v>0.026946</v>
          </cell>
          <cell r="H21">
            <v>0.224848</v>
          </cell>
          <cell r="I21">
            <v>0.020396</v>
          </cell>
          <cell r="J21">
            <v>0.647041</v>
          </cell>
          <cell r="K21">
            <v>0.452632</v>
          </cell>
        </row>
        <row r="22">
          <cell r="C22" t="str">
            <v>ZMG062B</v>
          </cell>
          <cell r="D22">
            <v>0.01392</v>
          </cell>
          <cell r="E22">
            <v>0.094401</v>
          </cell>
          <cell r="F22">
            <v>0.02934</v>
          </cell>
          <cell r="G22">
            <v>0.015317</v>
          </cell>
          <cell r="H22">
            <v>0.098893</v>
          </cell>
          <cell r="I22">
            <v>0.015717</v>
          </cell>
          <cell r="J22">
            <v>0.434393</v>
          </cell>
          <cell r="K22">
            <v>0.480569</v>
          </cell>
        </row>
        <row r="23">
          <cell r="C23" t="str">
            <v>ZMG142B</v>
          </cell>
          <cell r="D23">
            <v>0.01045</v>
          </cell>
          <cell r="E23">
            <v>0.067158</v>
          </cell>
          <cell r="F23">
            <v>0.029203</v>
          </cell>
          <cell r="G23">
            <v>0.015052</v>
          </cell>
          <cell r="H23">
            <v>0.058012</v>
          </cell>
          <cell r="I23">
            <v>0.015613</v>
          </cell>
          <cell r="J23">
            <v>0.302062</v>
          </cell>
          <cell r="K23">
            <v>0.498334</v>
          </cell>
        </row>
        <row r="24">
          <cell r="C24" t="str">
            <v>QHAA20</v>
          </cell>
          <cell r="D24">
            <v>0.01182</v>
          </cell>
          <cell r="E24">
            <v>0.079582</v>
          </cell>
          <cell r="F24">
            <v>0.029215</v>
          </cell>
          <cell r="G24">
            <v>0.016108</v>
          </cell>
          <cell r="H24">
            <v>0.03959</v>
          </cell>
          <cell r="I24">
            <v>0.015903</v>
          </cell>
          <cell r="J24">
            <v>0.406877</v>
          </cell>
          <cell r="K24">
            <v>0.484055</v>
          </cell>
        </row>
        <row r="25">
          <cell r="C25" t="str">
            <v>ZMG058C</v>
          </cell>
          <cell r="D25">
            <v>0.009974</v>
          </cell>
          <cell r="E25">
            <v>0.057602</v>
          </cell>
          <cell r="F25">
            <v>0.02931</v>
          </cell>
          <cell r="G25">
            <v>0.01854</v>
          </cell>
          <cell r="H25">
            <v>0.026342</v>
          </cell>
          <cell r="I25">
            <v>0.019474</v>
          </cell>
          <cell r="J25">
            <v>0.395174</v>
          </cell>
          <cell r="K25">
            <v>0.500494</v>
          </cell>
        </row>
        <row r="26">
          <cell r="C26" t="str">
            <v>ZMG098C</v>
          </cell>
          <cell r="D26">
            <v>0.3298</v>
          </cell>
          <cell r="E26">
            <v>0.072355</v>
          </cell>
          <cell r="F26">
            <v>0.029206</v>
          </cell>
          <cell r="G26">
            <v>0.040345</v>
          </cell>
          <cell r="H26">
            <v>0.044869</v>
          </cell>
          <cell r="I26">
            <v>0.028319</v>
          </cell>
          <cell r="J26">
            <v>0.420443</v>
          </cell>
          <cell r="K26">
            <v>0.457307</v>
          </cell>
        </row>
        <row r="27">
          <cell r="C27" t="str">
            <v>ZMH058B</v>
          </cell>
          <cell r="D27">
            <v>0.01362</v>
          </cell>
          <cell r="E27">
            <v>0.073267</v>
          </cell>
          <cell r="F27">
            <v>0.029382</v>
          </cell>
          <cell r="G27">
            <v>0.021237</v>
          </cell>
          <cell r="H27">
            <v>0.082893</v>
          </cell>
          <cell r="I27">
            <v>0.014314</v>
          </cell>
          <cell r="J27">
            <v>0.426217</v>
          </cell>
          <cell r="K27">
            <v>0.468276</v>
          </cell>
        </row>
        <row r="28">
          <cell r="C28" t="str">
            <v>K0AI93</v>
          </cell>
          <cell r="D28">
            <v>0.01135</v>
          </cell>
          <cell r="E28">
            <v>0.127464</v>
          </cell>
          <cell r="F28">
            <v>0.02922</v>
          </cell>
          <cell r="G28">
            <v>0.016719</v>
          </cell>
          <cell r="H28">
            <v>0.141389</v>
          </cell>
          <cell r="I28">
            <v>0.02042</v>
          </cell>
          <cell r="J28">
            <v>0.256619</v>
          </cell>
          <cell r="K28">
            <v>0.508718</v>
          </cell>
        </row>
        <row r="29">
          <cell r="C29" t="str">
            <v>ZMH057C</v>
          </cell>
          <cell r="D29">
            <v>0.01378</v>
          </cell>
          <cell r="E29">
            <v>0.047814</v>
          </cell>
          <cell r="F29">
            <v>0.029277</v>
          </cell>
          <cell r="G29">
            <v>0.01359</v>
          </cell>
          <cell r="H29">
            <v>0.045766</v>
          </cell>
          <cell r="I29">
            <v>0.013865</v>
          </cell>
          <cell r="J29">
            <v>0.4077</v>
          </cell>
          <cell r="K29">
            <v>0.493785</v>
          </cell>
        </row>
        <row r="30">
          <cell r="C30" t="str">
            <v>ZMH046C</v>
          </cell>
          <cell r="D30">
            <v>0.005122</v>
          </cell>
          <cell r="E30">
            <v>0.065204</v>
          </cell>
          <cell r="F30">
            <v>0.029256</v>
          </cell>
          <cell r="G30">
            <v>0.014447</v>
          </cell>
          <cell r="H30">
            <v>0.067164</v>
          </cell>
          <cell r="I30">
            <v>0.015544</v>
          </cell>
          <cell r="J30">
            <v>0.334276</v>
          </cell>
          <cell r="K30">
            <v>0.490427</v>
          </cell>
        </row>
        <row r="31">
          <cell r="C31" t="str">
            <v>ZMH037C</v>
          </cell>
          <cell r="D31">
            <v>0.007056</v>
          </cell>
          <cell r="E31">
            <v>0.066903</v>
          </cell>
          <cell r="F31">
            <v>0.029276</v>
          </cell>
          <cell r="G31">
            <v>0.020672</v>
          </cell>
          <cell r="H31">
            <v>0.038366</v>
          </cell>
          <cell r="I31">
            <v>0.017009</v>
          </cell>
          <cell r="J31">
            <v>0.34971</v>
          </cell>
          <cell r="K31">
            <v>0.479396</v>
          </cell>
        </row>
        <row r="32">
          <cell r="C32" t="str">
            <v>ZMG025B</v>
          </cell>
          <cell r="D32">
            <v>0.009318</v>
          </cell>
          <cell r="E32">
            <v>0.047026</v>
          </cell>
          <cell r="F32">
            <v>0.029217</v>
          </cell>
          <cell r="G32">
            <v>0.021485</v>
          </cell>
          <cell r="H32">
            <v>0.046156</v>
          </cell>
          <cell r="I32">
            <v>0.016664</v>
          </cell>
          <cell r="J32">
            <v>0.355937</v>
          </cell>
          <cell r="K32">
            <v>0.477445</v>
          </cell>
        </row>
        <row r="33">
          <cell r="C33" t="str">
            <v>ZMH038C</v>
          </cell>
          <cell r="D33">
            <v>0.0126</v>
          </cell>
          <cell r="E33">
            <v>0.056701</v>
          </cell>
          <cell r="F33">
            <v>0.029313</v>
          </cell>
          <cell r="G33">
            <v>0.013876</v>
          </cell>
          <cell r="H33">
            <v>0.06312</v>
          </cell>
          <cell r="I33">
            <v>0.015814</v>
          </cell>
          <cell r="J33">
            <v>0.327307</v>
          </cell>
          <cell r="K33">
            <v>0.491504</v>
          </cell>
        </row>
        <row r="34">
          <cell r="C34" t="str">
            <v>ZMH039C</v>
          </cell>
          <cell r="D34">
            <v>0.01065</v>
          </cell>
          <cell r="E34">
            <v>0.063208</v>
          </cell>
          <cell r="F34">
            <v>0.029401</v>
          </cell>
          <cell r="G34">
            <v>0.02203</v>
          </cell>
          <cell r="H34">
            <v>0.068065</v>
          </cell>
          <cell r="I34">
            <v>0.015537</v>
          </cell>
          <cell r="J34">
            <v>0.340919</v>
          </cell>
          <cell r="K34">
            <v>0.473878</v>
          </cell>
        </row>
        <row r="35">
          <cell r="C35" t="str">
            <v>ZMG050B</v>
          </cell>
          <cell r="D35">
            <v>0.2321</v>
          </cell>
          <cell r="E35">
            <v>0.096539</v>
          </cell>
          <cell r="F35">
            <v>0.029332</v>
          </cell>
          <cell r="G35">
            <v>0.041008</v>
          </cell>
          <cell r="H35">
            <v>0.081626</v>
          </cell>
          <cell r="I35">
            <v>0.028032</v>
          </cell>
          <cell r="J35">
            <v>0.45994</v>
          </cell>
          <cell r="K35">
            <v>0.452186</v>
          </cell>
        </row>
        <row r="36">
          <cell r="C36" t="str">
            <v>ZMH041B</v>
          </cell>
          <cell r="D36">
            <v>0.009964</v>
          </cell>
          <cell r="E36">
            <v>0.158581</v>
          </cell>
          <cell r="F36">
            <v>0.029325</v>
          </cell>
          <cell r="G36">
            <v>0.030752</v>
          </cell>
          <cell r="H36">
            <v>0.162804</v>
          </cell>
          <cell r="I36">
            <v>0.018835</v>
          </cell>
          <cell r="J36">
            <v>0.52374</v>
          </cell>
          <cell r="K36">
            <v>0.45159</v>
          </cell>
        </row>
        <row r="37">
          <cell r="C37" t="str">
            <v>ZMH044B</v>
          </cell>
          <cell r="D37">
            <v>0.01086</v>
          </cell>
          <cell r="E37">
            <v>0.037705</v>
          </cell>
          <cell r="F37">
            <v>0.029245</v>
          </cell>
          <cell r="G37">
            <v>0.01504</v>
          </cell>
          <cell r="H37">
            <v>0.014995</v>
          </cell>
          <cell r="I37">
            <v>0.017636</v>
          </cell>
          <cell r="J37">
            <v>0.393675</v>
          </cell>
          <cell r="K37">
            <v>0.488356</v>
          </cell>
        </row>
        <row r="38">
          <cell r="C38" t="str">
            <v>ZMH051B</v>
          </cell>
          <cell r="D38">
            <v>0.07198</v>
          </cell>
          <cell r="E38">
            <v>0.06806</v>
          </cell>
          <cell r="F38">
            <v>0.029277</v>
          </cell>
          <cell r="G38">
            <v>0.013675</v>
          </cell>
          <cell r="H38">
            <v>0.025536</v>
          </cell>
          <cell r="I38">
            <v>0.011001</v>
          </cell>
          <cell r="J38">
            <v>0.430254</v>
          </cell>
          <cell r="K38">
            <v>0.481982</v>
          </cell>
        </row>
        <row r="39">
          <cell r="C39" t="str">
            <v>ZMH059C</v>
          </cell>
          <cell r="D39">
            <v>0.01173</v>
          </cell>
          <cell r="E39">
            <v>0.067968</v>
          </cell>
          <cell r="F39">
            <v>0.02916</v>
          </cell>
          <cell r="G39">
            <v>0.014493</v>
          </cell>
          <cell r="H39">
            <v>0.028165</v>
          </cell>
          <cell r="I39">
            <v>0.01173</v>
          </cell>
          <cell r="J39">
            <v>0.429964</v>
          </cell>
          <cell r="K39">
            <v>0.480793</v>
          </cell>
        </row>
        <row r="40">
          <cell r="C40" t="str">
            <v>ZMH052C</v>
          </cell>
          <cell r="D40">
            <v>0.01183</v>
          </cell>
          <cell r="E40">
            <v>0.048389</v>
          </cell>
          <cell r="F40">
            <v>0.029252</v>
          </cell>
          <cell r="G40">
            <v>0.014906</v>
          </cell>
          <cell r="H40">
            <v>0.024989</v>
          </cell>
          <cell r="I40">
            <v>0.013864</v>
          </cell>
          <cell r="J40">
            <v>0.40412</v>
          </cell>
          <cell r="K40">
            <v>0.484353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ZMG131E</v>
          </cell>
          <cell r="D2">
            <v>0.01066</v>
          </cell>
          <cell r="E2">
            <v>0.059308</v>
          </cell>
          <cell r="F2">
            <v>0.029372</v>
          </cell>
          <cell r="G2">
            <v>0.021156</v>
          </cell>
          <cell r="H2">
            <v>0.055033</v>
          </cell>
          <cell r="I2">
            <v>0.015752</v>
          </cell>
          <cell r="J2">
            <v>0.413713</v>
          </cell>
          <cell r="K2">
            <v>0.473856</v>
          </cell>
        </row>
        <row r="3">
          <cell r="C3" t="str">
            <v>MPAA23</v>
          </cell>
          <cell r="D3">
            <v>0.008667</v>
          </cell>
          <cell r="E3">
            <v>0.147171</v>
          </cell>
          <cell r="F3">
            <v>0.029433</v>
          </cell>
          <cell r="G3">
            <v>0.021977</v>
          </cell>
          <cell r="H3">
            <v>0.078375</v>
          </cell>
          <cell r="I3">
            <v>0.014938</v>
          </cell>
          <cell r="J3">
            <v>0.509671</v>
          </cell>
          <cell r="K3">
            <v>0.46469</v>
          </cell>
        </row>
        <row r="4">
          <cell r="C4" t="str">
            <v>UHAA53</v>
          </cell>
          <cell r="D4">
            <v>0.01077</v>
          </cell>
          <cell r="E4">
            <v>0.09978</v>
          </cell>
          <cell r="F4">
            <v>0.029402</v>
          </cell>
          <cell r="G4">
            <v>0.015429</v>
          </cell>
          <cell r="H4">
            <v>0.124882</v>
          </cell>
          <cell r="I4">
            <v>0.017829</v>
          </cell>
          <cell r="J4">
            <v>0.322594</v>
          </cell>
          <cell r="K4">
            <v>0.485639</v>
          </cell>
        </row>
        <row r="5">
          <cell r="C5" t="str">
            <v>UHAA48</v>
          </cell>
          <cell r="D5">
            <v>0.006275</v>
          </cell>
          <cell r="E5">
            <v>0.165587</v>
          </cell>
          <cell r="F5">
            <v>0.0294</v>
          </cell>
          <cell r="G5">
            <v>0.023484</v>
          </cell>
          <cell r="H5">
            <v>0.14141</v>
          </cell>
          <cell r="I5">
            <v>0.01565</v>
          </cell>
          <cell r="J5">
            <v>0.568596</v>
          </cell>
          <cell r="K5">
            <v>0.460449</v>
          </cell>
        </row>
        <row r="6">
          <cell r="C6" t="str">
            <v>ZMB170D</v>
          </cell>
          <cell r="D6">
            <v>0.0112</v>
          </cell>
          <cell r="E6">
            <v>0.169933</v>
          </cell>
          <cell r="F6">
            <v>0.029433</v>
          </cell>
          <cell r="G6">
            <v>0.017595</v>
          </cell>
          <cell r="H6">
            <v>0.215778</v>
          </cell>
          <cell r="I6">
            <v>0.020084</v>
          </cell>
          <cell r="J6">
            <v>0.254124</v>
          </cell>
          <cell r="K6">
            <v>0.490982</v>
          </cell>
        </row>
        <row r="7">
          <cell r="C7" t="str">
            <v>MUAAAA03</v>
          </cell>
          <cell r="D7">
            <v>0.007463</v>
          </cell>
          <cell r="E7">
            <v>0.175694</v>
          </cell>
          <cell r="F7">
            <v>0.029333</v>
          </cell>
          <cell r="G7">
            <v>0.029055</v>
          </cell>
          <cell r="H7">
            <v>0.203079</v>
          </cell>
          <cell r="I7">
            <v>0.02057</v>
          </cell>
          <cell r="J7">
            <v>0.319779</v>
          </cell>
          <cell r="K7">
            <v>0.465034</v>
          </cell>
        </row>
        <row r="8">
          <cell r="C8" t="str">
            <v>K0AJ06</v>
          </cell>
          <cell r="D8">
            <v>0.009258</v>
          </cell>
          <cell r="E8">
            <v>0.075554</v>
          </cell>
          <cell r="F8">
            <v>0.029389</v>
          </cell>
          <cell r="G8">
            <v>0.019622</v>
          </cell>
          <cell r="H8">
            <v>0.07961</v>
          </cell>
          <cell r="I8">
            <v>0.020595</v>
          </cell>
          <cell r="J8">
            <v>0.338475</v>
          </cell>
          <cell r="K8">
            <v>0.478901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ZMB001A</v>
          </cell>
          <cell r="D2">
            <v>0.01129</v>
          </cell>
          <cell r="E2">
            <v>0.108917</v>
          </cell>
          <cell r="F2">
            <v>0.029328</v>
          </cell>
          <cell r="G2">
            <v>0.013801</v>
          </cell>
          <cell r="H2">
            <v>0.127301</v>
          </cell>
          <cell r="I2">
            <v>0.015912</v>
          </cell>
          <cell r="J2">
            <v>0.266747</v>
          </cell>
          <cell r="K2">
            <v>0.502164</v>
          </cell>
        </row>
        <row r="3">
          <cell r="C3" t="str">
            <v>ZMB002A</v>
          </cell>
          <cell r="D3">
            <v>0.01209</v>
          </cell>
          <cell r="E3">
            <v>0.098467</v>
          </cell>
          <cell r="F3">
            <v>0.029402</v>
          </cell>
          <cell r="G3">
            <v>0.014293</v>
          </cell>
          <cell r="H3">
            <v>0.088958</v>
          </cell>
          <cell r="I3">
            <v>0.015174</v>
          </cell>
          <cell r="J3">
            <v>0.265613</v>
          </cell>
          <cell r="K3">
            <v>0.506799</v>
          </cell>
        </row>
        <row r="4">
          <cell r="C4" t="str">
            <v>ZMB003A</v>
          </cell>
          <cell r="D4">
            <v>0.01046</v>
          </cell>
          <cell r="E4">
            <v>0.122082</v>
          </cell>
          <cell r="F4">
            <v>0.029265</v>
          </cell>
          <cell r="G4">
            <v>0.019058</v>
          </cell>
          <cell r="H4">
            <v>0.124492</v>
          </cell>
          <cell r="I4">
            <v>0.019337</v>
          </cell>
          <cell r="J4">
            <v>0.239745</v>
          </cell>
          <cell r="K4">
            <v>0.512924</v>
          </cell>
        </row>
        <row r="5">
          <cell r="C5" t="str">
            <v>ZMB009A</v>
          </cell>
          <cell r="D5">
            <v>0.05662</v>
          </cell>
          <cell r="E5">
            <v>0.085328</v>
          </cell>
          <cell r="F5">
            <v>0.029311</v>
          </cell>
          <cell r="G5">
            <v>0.013388</v>
          </cell>
          <cell r="H5">
            <v>0.092657</v>
          </cell>
          <cell r="I5">
            <v>0.015871</v>
          </cell>
          <cell r="J5">
            <v>0.372614</v>
          </cell>
          <cell r="K5">
            <v>0.489502</v>
          </cell>
        </row>
        <row r="6">
          <cell r="C6" t="str">
            <v>ZMB012A</v>
          </cell>
          <cell r="D6">
            <v>0.009587</v>
          </cell>
          <cell r="E6">
            <v>0.126076</v>
          </cell>
          <cell r="F6">
            <v>0.029248</v>
          </cell>
          <cell r="G6">
            <v>0.015511</v>
          </cell>
          <cell r="H6">
            <v>0.12284</v>
          </cell>
          <cell r="I6">
            <v>0.018631</v>
          </cell>
          <cell r="J6">
            <v>0.233926</v>
          </cell>
          <cell r="K6">
            <v>0.505769</v>
          </cell>
        </row>
        <row r="7">
          <cell r="C7" t="str">
            <v>ZMB013A</v>
          </cell>
          <cell r="D7">
            <v>0.01</v>
          </cell>
          <cell r="E7">
            <v>0.244132</v>
          </cell>
          <cell r="F7">
            <v>0.029283</v>
          </cell>
          <cell r="G7">
            <v>0.022166</v>
          </cell>
          <cell r="H7">
            <v>0.273149</v>
          </cell>
          <cell r="I7">
            <v>0.023976</v>
          </cell>
          <cell r="J7">
            <v>0.139454</v>
          </cell>
          <cell r="K7">
            <v>0.514132</v>
          </cell>
        </row>
        <row r="8">
          <cell r="C8" t="str">
            <v>ZMB014A</v>
          </cell>
          <cell r="D8">
            <v>0.0116</v>
          </cell>
          <cell r="E8">
            <v>0.086415</v>
          </cell>
          <cell r="F8">
            <v>0.029434</v>
          </cell>
          <cell r="G8">
            <v>0.02279</v>
          </cell>
          <cell r="H8">
            <v>0.042092</v>
          </cell>
          <cell r="I8">
            <v>0.020909</v>
          </cell>
          <cell r="J8">
            <v>0.414024</v>
          </cell>
          <cell r="K8">
            <v>0.505545</v>
          </cell>
        </row>
        <row r="9">
          <cell r="C9" t="str">
            <v>ZMB017A</v>
          </cell>
          <cell r="D9">
            <v>0.009137</v>
          </cell>
          <cell r="E9">
            <v>0.226764</v>
          </cell>
          <cell r="F9">
            <v>0.0293</v>
          </cell>
          <cell r="G9">
            <v>0.025909</v>
          </cell>
          <cell r="H9">
            <v>0.214762</v>
          </cell>
          <cell r="I9">
            <v>0.023973</v>
          </cell>
          <cell r="J9">
            <v>0.110934</v>
          </cell>
          <cell r="K9">
            <v>0.52348</v>
          </cell>
        </row>
        <row r="10">
          <cell r="C10" t="str">
            <v>ZMB030A</v>
          </cell>
          <cell r="D10">
            <v>0.01419</v>
          </cell>
          <cell r="E10">
            <v>0.126829</v>
          </cell>
          <cell r="F10">
            <v>0.029344</v>
          </cell>
          <cell r="G10">
            <v>0.020877</v>
          </cell>
          <cell r="H10">
            <v>0.079351</v>
          </cell>
          <cell r="I10">
            <v>0.018261</v>
          </cell>
          <cell r="J10">
            <v>0.358379</v>
          </cell>
          <cell r="K10">
            <v>0.503911</v>
          </cell>
        </row>
        <row r="11">
          <cell r="C11" t="str">
            <v>ZMB033A</v>
          </cell>
          <cell r="D11">
            <v>0.006745</v>
          </cell>
          <cell r="E11">
            <v>0.062761</v>
          </cell>
          <cell r="F11">
            <v>0.029379</v>
          </cell>
          <cell r="G11">
            <v>0.020913</v>
          </cell>
          <cell r="H11">
            <v>0.073721</v>
          </cell>
          <cell r="I11">
            <v>0.017266</v>
          </cell>
          <cell r="J11">
            <v>0.31656</v>
          </cell>
          <cell r="K11">
            <v>0.514603</v>
          </cell>
        </row>
        <row r="12">
          <cell r="C12" t="str">
            <v>ZMB034A</v>
          </cell>
          <cell r="D12">
            <v>0.008466</v>
          </cell>
          <cell r="E12">
            <v>0.09413</v>
          </cell>
          <cell r="F12">
            <v>0.029323</v>
          </cell>
          <cell r="G12">
            <v>0.013537</v>
          </cell>
          <cell r="H12">
            <v>0.105432</v>
          </cell>
          <cell r="I12">
            <v>0.015955</v>
          </cell>
          <cell r="J12">
            <v>0.277544</v>
          </cell>
          <cell r="K12">
            <v>0.503676</v>
          </cell>
        </row>
        <row r="13">
          <cell r="C13" t="str">
            <v>ZMB035A</v>
          </cell>
          <cell r="D13">
            <v>0.006458</v>
          </cell>
          <cell r="E13">
            <v>0.109059</v>
          </cell>
          <cell r="F13">
            <v>0.029289</v>
          </cell>
          <cell r="G13">
            <v>0.023979</v>
          </cell>
          <cell r="H13">
            <v>0.105684</v>
          </cell>
          <cell r="I13">
            <v>0.020027</v>
          </cell>
          <cell r="J13">
            <v>0.25056</v>
          </cell>
          <cell r="K13">
            <v>0.519989</v>
          </cell>
        </row>
        <row r="14">
          <cell r="C14" t="str">
            <v>ZMB036A</v>
          </cell>
          <cell r="D14">
            <v>0.006719</v>
          </cell>
          <cell r="E14">
            <v>0.168817</v>
          </cell>
          <cell r="F14">
            <v>0.029292</v>
          </cell>
          <cell r="G14">
            <v>0.017548</v>
          </cell>
          <cell r="H14">
            <v>0.165934</v>
          </cell>
          <cell r="I14">
            <v>0.021249</v>
          </cell>
          <cell r="J14">
            <v>0.206294</v>
          </cell>
          <cell r="K14">
            <v>0.504308</v>
          </cell>
        </row>
        <row r="15">
          <cell r="C15" t="str">
            <v>ZMB037A</v>
          </cell>
          <cell r="D15">
            <v>0.006383</v>
          </cell>
          <cell r="E15">
            <v>0.080723</v>
          </cell>
          <cell r="F15">
            <v>0.029318</v>
          </cell>
          <cell r="G15">
            <v>0.013251</v>
          </cell>
          <cell r="H15">
            <v>0.082197</v>
          </cell>
          <cell r="I15">
            <v>0.017257</v>
          </cell>
          <cell r="J15">
            <v>0.290959</v>
          </cell>
          <cell r="K15">
            <v>0.502957</v>
          </cell>
        </row>
        <row r="16">
          <cell r="C16" t="str">
            <v>ZMB040A</v>
          </cell>
          <cell r="D16">
            <v>0.01615</v>
          </cell>
          <cell r="E16">
            <v>0.144938</v>
          </cell>
          <cell r="F16">
            <v>0.029318</v>
          </cell>
          <cell r="G16">
            <v>0.016059</v>
          </cell>
          <cell r="H16">
            <v>0.134637</v>
          </cell>
          <cell r="I16">
            <v>0.019024</v>
          </cell>
          <cell r="J16">
            <v>0.222772</v>
          </cell>
          <cell r="K16">
            <v>0.501056</v>
          </cell>
        </row>
        <row r="17">
          <cell r="C17" t="str">
            <v>ZMB042A</v>
          </cell>
          <cell r="D17">
            <v>0.01085</v>
          </cell>
          <cell r="E17">
            <v>0.090532</v>
          </cell>
          <cell r="F17">
            <v>0.029259</v>
          </cell>
          <cell r="G17">
            <v>0.017195</v>
          </cell>
          <cell r="H17">
            <v>0.107378</v>
          </cell>
          <cell r="I17">
            <v>0.018208</v>
          </cell>
          <cell r="J17">
            <v>0.288436</v>
          </cell>
          <cell r="K17">
            <v>0.508893</v>
          </cell>
        </row>
        <row r="18">
          <cell r="C18" t="str">
            <v>ZMB043A</v>
          </cell>
          <cell r="D18">
            <v>0.01018</v>
          </cell>
          <cell r="E18">
            <v>0.199846</v>
          </cell>
          <cell r="F18">
            <v>0.029276</v>
          </cell>
          <cell r="G18">
            <v>0.018824</v>
          </cell>
          <cell r="H18">
            <v>0.20337</v>
          </cell>
          <cell r="I18">
            <v>0.020146</v>
          </cell>
          <cell r="J18">
            <v>0.155078</v>
          </cell>
          <cell r="K18">
            <v>0.513237</v>
          </cell>
        </row>
        <row r="19">
          <cell r="C19" t="str">
            <v>ZMB044A</v>
          </cell>
          <cell r="D19">
            <v>0.03098</v>
          </cell>
          <cell r="E19">
            <v>0.088904</v>
          </cell>
          <cell r="F19">
            <v>0.029324</v>
          </cell>
          <cell r="G19">
            <v>0.014961</v>
          </cell>
          <cell r="H19">
            <v>0.097016</v>
          </cell>
          <cell r="I19">
            <v>0.01712</v>
          </cell>
          <cell r="J19">
            <v>0.29198</v>
          </cell>
          <cell r="K19">
            <v>0.49291</v>
          </cell>
        </row>
        <row r="20">
          <cell r="C20" t="str">
            <v>ZMB048A</v>
          </cell>
          <cell r="D20">
            <v>0.01059</v>
          </cell>
          <cell r="E20">
            <v>0.161758</v>
          </cell>
          <cell r="F20">
            <v>0.029293</v>
          </cell>
          <cell r="G20">
            <v>0.015759</v>
          </cell>
          <cell r="H20">
            <v>0.143498</v>
          </cell>
          <cell r="I20">
            <v>0.01763</v>
          </cell>
          <cell r="J20">
            <v>0.181543</v>
          </cell>
          <cell r="K20">
            <v>0.507615</v>
          </cell>
        </row>
        <row r="21">
          <cell r="C21" t="str">
            <v>ZMB049A</v>
          </cell>
          <cell r="D21">
            <v>0.01455</v>
          </cell>
          <cell r="E21">
            <v>0.084688</v>
          </cell>
          <cell r="F21">
            <v>0.029382</v>
          </cell>
          <cell r="G21">
            <v>0.013365</v>
          </cell>
          <cell r="H21">
            <v>0.088709</v>
          </cell>
          <cell r="I21">
            <v>0.014768</v>
          </cell>
          <cell r="J21">
            <v>0.290084</v>
          </cell>
          <cell r="K21">
            <v>0.503611</v>
          </cell>
        </row>
        <row r="22">
          <cell r="C22" t="str">
            <v>ZMB051A</v>
          </cell>
          <cell r="D22">
            <v>0.009617</v>
          </cell>
          <cell r="E22">
            <v>0.143458</v>
          </cell>
          <cell r="F22">
            <v>0.029304</v>
          </cell>
          <cell r="G22">
            <v>0.020128</v>
          </cell>
          <cell r="H22">
            <v>0.079194</v>
          </cell>
          <cell r="I22">
            <v>0.017296</v>
          </cell>
          <cell r="J22">
            <v>0.460132</v>
          </cell>
          <cell r="K22">
            <v>0.493204</v>
          </cell>
        </row>
        <row r="23">
          <cell r="C23" t="str">
            <v>ZMB053A</v>
          </cell>
          <cell r="D23">
            <v>0</v>
          </cell>
          <cell r="E23">
            <v>0.142979</v>
          </cell>
          <cell r="F23">
            <v>0.029321</v>
          </cell>
          <cell r="G23">
            <v>0.016236</v>
          </cell>
          <cell r="H23">
            <v>0.129187</v>
          </cell>
          <cell r="I23">
            <v>0.016458</v>
          </cell>
          <cell r="J23">
            <v>0.2069</v>
          </cell>
          <cell r="K23">
            <v>0.509888</v>
          </cell>
        </row>
        <row r="24">
          <cell r="C24" t="str">
            <v>ZMB054A</v>
          </cell>
          <cell r="D24">
            <v>0.008966</v>
          </cell>
          <cell r="E24">
            <v>0.060584</v>
          </cell>
          <cell r="F24">
            <v>0.029302</v>
          </cell>
          <cell r="G24">
            <v>0.017382</v>
          </cell>
          <cell r="H24">
            <v>0.049137</v>
          </cell>
          <cell r="I24">
            <v>0.013302</v>
          </cell>
          <cell r="J24">
            <v>0.377597</v>
          </cell>
          <cell r="K24">
            <v>0.480779</v>
          </cell>
        </row>
        <row r="25">
          <cell r="C25" t="str">
            <v>ZMB060A</v>
          </cell>
          <cell r="D25">
            <v>0.008683</v>
          </cell>
          <cell r="E25">
            <v>0.061689</v>
          </cell>
          <cell r="F25">
            <v>0.029386</v>
          </cell>
          <cell r="G25">
            <v>0.012303</v>
          </cell>
          <cell r="H25">
            <v>0.047605</v>
          </cell>
          <cell r="I25">
            <v>0.013665</v>
          </cell>
          <cell r="J25">
            <v>0.321016</v>
          </cell>
          <cell r="K25">
            <v>0.496804</v>
          </cell>
        </row>
        <row r="26">
          <cell r="C26" t="str">
            <v>ZMB062A</v>
          </cell>
          <cell r="D26">
            <v>0.006795</v>
          </cell>
          <cell r="E26">
            <v>0.054585</v>
          </cell>
          <cell r="F26">
            <v>0.029317</v>
          </cell>
          <cell r="G26">
            <v>0.011224</v>
          </cell>
          <cell r="H26">
            <v>0.055873</v>
          </cell>
          <cell r="I26">
            <v>0.012173</v>
          </cell>
          <cell r="J26">
            <v>0.320088</v>
          </cell>
          <cell r="K26">
            <v>0.494589</v>
          </cell>
        </row>
        <row r="27">
          <cell r="C27" t="str">
            <v>ZMB068A</v>
          </cell>
          <cell r="D27">
            <v>0.01168</v>
          </cell>
          <cell r="E27">
            <v>0.091816</v>
          </cell>
          <cell r="F27">
            <v>0.02933</v>
          </cell>
          <cell r="G27">
            <v>0.012776</v>
          </cell>
          <cell r="H27">
            <v>0.09272</v>
          </cell>
          <cell r="I27">
            <v>0.015329</v>
          </cell>
          <cell r="J27">
            <v>0.282713</v>
          </cell>
          <cell r="K27">
            <v>0.496271</v>
          </cell>
        </row>
        <row r="28">
          <cell r="C28" t="str">
            <v>ZMB069A</v>
          </cell>
          <cell r="D28">
            <v>0.005528</v>
          </cell>
          <cell r="E28">
            <v>0.144661</v>
          </cell>
          <cell r="F28">
            <v>0.02928</v>
          </cell>
          <cell r="G28">
            <v>0.015221</v>
          </cell>
          <cell r="H28">
            <v>0.162596</v>
          </cell>
          <cell r="I28">
            <v>0.017804</v>
          </cell>
          <cell r="J28">
            <v>0.226038</v>
          </cell>
          <cell r="K28">
            <v>0.503567</v>
          </cell>
        </row>
        <row r="29">
          <cell r="C29" t="str">
            <v>ZMB070A</v>
          </cell>
          <cell r="D29">
            <v>0.01024</v>
          </cell>
          <cell r="E29">
            <v>0.0479</v>
          </cell>
          <cell r="F29">
            <v>0.02927</v>
          </cell>
          <cell r="G29">
            <v>0.013968</v>
          </cell>
          <cell r="H29">
            <v>0.031252</v>
          </cell>
          <cell r="I29">
            <v>0.014522</v>
          </cell>
          <cell r="J29">
            <v>0.368141</v>
          </cell>
          <cell r="K29">
            <v>0.498729</v>
          </cell>
        </row>
        <row r="30">
          <cell r="C30" t="str">
            <v>ZMB072A</v>
          </cell>
          <cell r="D30">
            <v>0.00855</v>
          </cell>
          <cell r="E30">
            <v>0.105691</v>
          </cell>
          <cell r="F30">
            <v>0.029265</v>
          </cell>
          <cell r="G30">
            <v>0.022953</v>
          </cell>
          <cell r="H30">
            <v>0.09283</v>
          </cell>
          <cell r="I30">
            <v>0.019058</v>
          </cell>
          <cell r="J30">
            <v>0.285454</v>
          </cell>
          <cell r="K30">
            <v>0.514792</v>
          </cell>
        </row>
        <row r="31">
          <cell r="C31" t="str">
            <v>ZMB076A</v>
          </cell>
          <cell r="D31">
            <v>0.01501</v>
          </cell>
          <cell r="E31">
            <v>0.143057</v>
          </cell>
          <cell r="F31">
            <v>0.029407</v>
          </cell>
          <cell r="G31">
            <v>0.014848</v>
          </cell>
          <cell r="H31">
            <v>0.1635</v>
          </cell>
          <cell r="I31">
            <v>0.018208</v>
          </cell>
          <cell r="J31">
            <v>0.237271</v>
          </cell>
          <cell r="K31">
            <v>0.501434</v>
          </cell>
        </row>
        <row r="32">
          <cell r="C32" t="str">
            <v>ZMB077A</v>
          </cell>
          <cell r="D32">
            <v>0.009982</v>
          </cell>
          <cell r="E32">
            <v>0.142193</v>
          </cell>
          <cell r="F32">
            <v>0.02928</v>
          </cell>
          <cell r="G32">
            <v>0.017111</v>
          </cell>
          <cell r="H32">
            <v>0.117574</v>
          </cell>
          <cell r="I32">
            <v>0.019173</v>
          </cell>
          <cell r="J32">
            <v>0.215834</v>
          </cell>
          <cell r="K32">
            <v>0.495162</v>
          </cell>
        </row>
        <row r="33">
          <cell r="C33" t="str">
            <v>ZMB080A</v>
          </cell>
          <cell r="D33">
            <v>0.009105</v>
          </cell>
          <cell r="E33">
            <v>0.052389</v>
          </cell>
          <cell r="F33">
            <v>0.029356</v>
          </cell>
          <cell r="G33">
            <v>0.013822</v>
          </cell>
          <cell r="H33">
            <v>0.049623</v>
          </cell>
          <cell r="I33">
            <v>0.014627</v>
          </cell>
          <cell r="J33">
            <v>0.317396</v>
          </cell>
          <cell r="K33">
            <v>0.503207</v>
          </cell>
        </row>
        <row r="34">
          <cell r="C34" t="str">
            <v>ZMB082A</v>
          </cell>
          <cell r="D34">
            <v>0.015</v>
          </cell>
          <cell r="E34">
            <v>0.144737</v>
          </cell>
          <cell r="F34">
            <v>0.029282</v>
          </cell>
          <cell r="G34">
            <v>0.018574</v>
          </cell>
          <cell r="H34">
            <v>0.148974</v>
          </cell>
          <cell r="I34">
            <v>0.020697</v>
          </cell>
          <cell r="J34">
            <v>0.225617</v>
          </cell>
          <cell r="K34">
            <v>0.511578</v>
          </cell>
        </row>
        <row r="35">
          <cell r="C35" t="str">
            <v>ZMB083A</v>
          </cell>
          <cell r="D35">
            <v>0.1203</v>
          </cell>
          <cell r="E35">
            <v>0.054967</v>
          </cell>
          <cell r="F35">
            <v>0.029476</v>
          </cell>
          <cell r="G35">
            <v>0.012539</v>
          </cell>
          <cell r="H35">
            <v>0.047754</v>
          </cell>
          <cell r="I35">
            <v>0.015207</v>
          </cell>
          <cell r="J35">
            <v>0.402015</v>
          </cell>
          <cell r="K35">
            <v>0.494718</v>
          </cell>
        </row>
        <row r="36">
          <cell r="C36" t="str">
            <v>ZMB084A</v>
          </cell>
          <cell r="D36">
            <v>0.007992</v>
          </cell>
          <cell r="E36">
            <v>0.155257</v>
          </cell>
          <cell r="F36">
            <v>0.029298</v>
          </cell>
          <cell r="G36">
            <v>0.015323</v>
          </cell>
          <cell r="H36">
            <v>0.188236</v>
          </cell>
          <cell r="I36">
            <v>0.018332</v>
          </cell>
          <cell r="J36">
            <v>0.240118</v>
          </cell>
          <cell r="K36">
            <v>0.504202</v>
          </cell>
        </row>
        <row r="37">
          <cell r="C37" t="str">
            <v>ZMB088A</v>
          </cell>
          <cell r="D37">
            <v>0.01096</v>
          </cell>
          <cell r="E37">
            <v>0.094006</v>
          </cell>
          <cell r="F37">
            <v>0.029331</v>
          </cell>
          <cell r="G37">
            <v>0.01932</v>
          </cell>
          <cell r="H37">
            <v>0.046904</v>
          </cell>
          <cell r="I37">
            <v>0.017421</v>
          </cell>
          <cell r="J37">
            <v>0.431952</v>
          </cell>
          <cell r="K37">
            <v>0.498071</v>
          </cell>
        </row>
        <row r="38">
          <cell r="C38" t="str">
            <v>ZMB089A</v>
          </cell>
          <cell r="D38">
            <v>0.01185</v>
          </cell>
          <cell r="E38">
            <v>0.160222</v>
          </cell>
          <cell r="F38">
            <v>0.029289</v>
          </cell>
          <cell r="G38">
            <v>0.022382</v>
          </cell>
          <cell r="H38">
            <v>0.149589</v>
          </cell>
          <cell r="I38">
            <v>0.01856</v>
          </cell>
          <cell r="J38">
            <v>0.192849</v>
          </cell>
          <cell r="K38">
            <v>0.519081</v>
          </cell>
        </row>
        <row r="39">
          <cell r="C39" t="str">
            <v>ZMB092A</v>
          </cell>
          <cell r="D39">
            <v>0.008384</v>
          </cell>
          <cell r="E39">
            <v>0.079759</v>
          </cell>
          <cell r="F39">
            <v>0.029237</v>
          </cell>
          <cell r="G39">
            <v>0.016224</v>
          </cell>
          <cell r="H39">
            <v>0.05533</v>
          </cell>
          <cell r="I39">
            <v>0.01534</v>
          </cell>
          <cell r="J39">
            <v>0.323568</v>
          </cell>
          <cell r="K39">
            <v>0.503564</v>
          </cell>
        </row>
        <row r="40">
          <cell r="C40" t="str">
            <v>ZMB095A</v>
          </cell>
          <cell r="D40">
            <v>0.01411</v>
          </cell>
          <cell r="E40">
            <v>0.096845</v>
          </cell>
          <cell r="F40">
            <v>0.02926</v>
          </cell>
          <cell r="G40">
            <v>0.017121</v>
          </cell>
          <cell r="H40">
            <v>0.097457</v>
          </cell>
          <cell r="I40">
            <v>0.017753</v>
          </cell>
          <cell r="J40">
            <v>0.276507</v>
          </cell>
          <cell r="K40">
            <v>0.508774</v>
          </cell>
        </row>
        <row r="41">
          <cell r="C41" t="str">
            <v>ZMB099A</v>
          </cell>
          <cell r="D41">
            <v>0.008579</v>
          </cell>
          <cell r="E41">
            <v>0.110675</v>
          </cell>
          <cell r="F41">
            <v>0.029429</v>
          </cell>
          <cell r="G41">
            <v>0.016268</v>
          </cell>
          <cell r="H41">
            <v>0.113871</v>
          </cell>
          <cell r="I41">
            <v>0.016328</v>
          </cell>
          <cell r="J41">
            <v>0.254563</v>
          </cell>
          <cell r="K41">
            <v>0.509052</v>
          </cell>
        </row>
        <row r="42">
          <cell r="C42" t="str">
            <v>ZMB104A</v>
          </cell>
          <cell r="D42">
            <v>0.005859</v>
          </cell>
          <cell r="E42">
            <v>0.147084</v>
          </cell>
          <cell r="F42">
            <v>0.02929</v>
          </cell>
          <cell r="G42">
            <v>0.015395</v>
          </cell>
          <cell r="H42">
            <v>0.146276</v>
          </cell>
          <cell r="I42">
            <v>0.019319</v>
          </cell>
          <cell r="J42">
            <v>0.224933</v>
          </cell>
          <cell r="K42">
            <v>0.505119</v>
          </cell>
        </row>
        <row r="43">
          <cell r="C43" t="str">
            <v>ZMB110A</v>
          </cell>
          <cell r="D43">
            <v>0.02149</v>
          </cell>
          <cell r="E43">
            <v>0.130806</v>
          </cell>
          <cell r="F43">
            <v>0.029266</v>
          </cell>
          <cell r="G43">
            <v>0.019349</v>
          </cell>
          <cell r="H43">
            <v>0.125267</v>
          </cell>
          <cell r="I43">
            <v>0.017807</v>
          </cell>
          <cell r="J43">
            <v>0.227645</v>
          </cell>
          <cell r="K43">
            <v>0.513929</v>
          </cell>
        </row>
        <row r="44">
          <cell r="C44" t="str">
            <v>ZMB117A</v>
          </cell>
          <cell r="D44">
            <v>0.009093</v>
          </cell>
          <cell r="E44">
            <v>0.129192</v>
          </cell>
          <cell r="F44">
            <v>0.029265</v>
          </cell>
          <cell r="G44">
            <v>0.016773</v>
          </cell>
          <cell r="H44">
            <v>0.116504</v>
          </cell>
          <cell r="I44">
            <v>0.016602</v>
          </cell>
          <cell r="J44">
            <v>0.241433</v>
          </cell>
          <cell r="K44">
            <v>0.510252</v>
          </cell>
        </row>
        <row r="45">
          <cell r="C45" t="str">
            <v>ZMB118A</v>
          </cell>
          <cell r="D45">
            <v>0.004674</v>
          </cell>
          <cell r="E45">
            <v>0.092691</v>
          </cell>
          <cell r="F45">
            <v>0.029322</v>
          </cell>
          <cell r="G45">
            <v>0.018318</v>
          </cell>
          <cell r="H45">
            <v>0.089281</v>
          </cell>
          <cell r="I45">
            <v>0.0177</v>
          </cell>
          <cell r="J45">
            <v>0.272752</v>
          </cell>
          <cell r="K45">
            <v>0.509513</v>
          </cell>
        </row>
        <row r="46">
          <cell r="C46" t="str">
            <v>ZMB123A</v>
          </cell>
          <cell r="D46">
            <v>0.008517</v>
          </cell>
          <cell r="E46">
            <v>0.080996</v>
          </cell>
          <cell r="F46">
            <v>0.029331</v>
          </cell>
          <cell r="G46">
            <v>0.015107</v>
          </cell>
          <cell r="H46">
            <v>0.084991</v>
          </cell>
          <cell r="I46">
            <v>0.014539</v>
          </cell>
          <cell r="J46">
            <v>0.290157</v>
          </cell>
          <cell r="K46">
            <v>0.505458</v>
          </cell>
        </row>
        <row r="47">
          <cell r="C47" t="str">
            <v>ZMB124A</v>
          </cell>
          <cell r="D47">
            <v>0.006227</v>
          </cell>
          <cell r="E47">
            <v>0.089972</v>
          </cell>
          <cell r="F47">
            <v>0.029357</v>
          </cell>
          <cell r="G47">
            <v>0.020526</v>
          </cell>
          <cell r="H47">
            <v>0.090622</v>
          </cell>
          <cell r="I47">
            <v>0.017513</v>
          </cell>
          <cell r="J47">
            <v>0.277824</v>
          </cell>
          <cell r="K47">
            <v>0.51737</v>
          </cell>
        </row>
        <row r="48">
          <cell r="C48" t="str">
            <v>ZMB125A</v>
          </cell>
          <cell r="D48">
            <v>0.0115</v>
          </cell>
          <cell r="E48">
            <v>0.240863</v>
          </cell>
          <cell r="F48">
            <v>0.029416</v>
          </cell>
          <cell r="G48">
            <v>0.020798</v>
          </cell>
          <cell r="H48">
            <v>0.239426</v>
          </cell>
          <cell r="I48">
            <v>0.022851</v>
          </cell>
          <cell r="J48">
            <v>0.113146</v>
          </cell>
          <cell r="K48">
            <v>0.506442</v>
          </cell>
        </row>
        <row r="49">
          <cell r="C49" t="str">
            <v>ZMB134A</v>
          </cell>
          <cell r="D49">
            <v>0.01252</v>
          </cell>
          <cell r="E49">
            <v>0.160604</v>
          </cell>
          <cell r="F49">
            <v>0.029312</v>
          </cell>
          <cell r="G49">
            <v>0.015986</v>
          </cell>
          <cell r="H49">
            <v>0.13938</v>
          </cell>
          <cell r="I49">
            <v>0.017673</v>
          </cell>
          <cell r="J49">
            <v>0.20026</v>
          </cell>
          <cell r="K49">
            <v>0.498459</v>
          </cell>
        </row>
        <row r="50">
          <cell r="C50" t="str">
            <v>ZMB144A</v>
          </cell>
          <cell r="D50">
            <v>0.01004</v>
          </cell>
          <cell r="E50">
            <v>0.107576</v>
          </cell>
          <cell r="F50">
            <v>0.029354</v>
          </cell>
          <cell r="G50">
            <v>0.017197</v>
          </cell>
          <cell r="H50">
            <v>0.099316</v>
          </cell>
          <cell r="I50">
            <v>0.018533</v>
          </cell>
          <cell r="J50">
            <v>0.320218</v>
          </cell>
          <cell r="K50">
            <v>0.485874</v>
          </cell>
        </row>
        <row r="51">
          <cell r="C51" t="str">
            <v>ZMB146A</v>
          </cell>
          <cell r="D51">
            <v>0.009904</v>
          </cell>
          <cell r="E51">
            <v>0.205904</v>
          </cell>
          <cell r="F51">
            <v>0.029317</v>
          </cell>
          <cell r="G51">
            <v>0.025208</v>
          </cell>
          <cell r="H51">
            <v>0.180488</v>
          </cell>
          <cell r="I51">
            <v>0.02248</v>
          </cell>
          <cell r="J51">
            <v>0.132775</v>
          </cell>
          <cell r="K51">
            <v>0.523057</v>
          </cell>
        </row>
        <row r="52">
          <cell r="C52" t="str">
            <v>ZMB154A</v>
          </cell>
          <cell r="D52">
            <v>0</v>
          </cell>
          <cell r="E52">
            <v>0.081838</v>
          </cell>
          <cell r="F52">
            <v>0.029399</v>
          </cell>
          <cell r="G52">
            <v>0.012365</v>
          </cell>
          <cell r="H52">
            <v>0.083045</v>
          </cell>
          <cell r="I52">
            <v>0.014421</v>
          </cell>
          <cell r="J52">
            <v>0.296275</v>
          </cell>
          <cell r="K52">
            <v>0.497168</v>
          </cell>
        </row>
        <row r="53">
          <cell r="C53" t="str">
            <v>ZMB155A</v>
          </cell>
          <cell r="D53">
            <v>0.009747</v>
          </cell>
          <cell r="E53">
            <v>0.055985</v>
          </cell>
          <cell r="F53">
            <v>0.029427</v>
          </cell>
          <cell r="G53">
            <v>0.013358</v>
          </cell>
          <cell r="H53">
            <v>0.034594</v>
          </cell>
          <cell r="I53">
            <v>0.013488</v>
          </cell>
          <cell r="J53">
            <v>0.387631</v>
          </cell>
          <cell r="K53">
            <v>0.498126</v>
          </cell>
        </row>
        <row r="54">
          <cell r="C54" t="str">
            <v>ZMB161A</v>
          </cell>
          <cell r="D54">
            <v>0</v>
          </cell>
          <cell r="E54">
            <v>0.146575</v>
          </cell>
          <cell r="F54">
            <v>0.029427</v>
          </cell>
          <cell r="G54">
            <v>0.016272</v>
          </cell>
          <cell r="H54">
            <v>0.128939</v>
          </cell>
          <cell r="I54">
            <v>0.012289</v>
          </cell>
          <cell r="J54">
            <v>0.228939</v>
          </cell>
          <cell r="K54">
            <v>0.491083</v>
          </cell>
        </row>
        <row r="55">
          <cell r="C55" t="str">
            <v>ZMB170A</v>
          </cell>
          <cell r="D55">
            <v>0.006482</v>
          </cell>
          <cell r="E55">
            <v>0.210235</v>
          </cell>
          <cell r="F55">
            <v>0.029379</v>
          </cell>
          <cell r="G55">
            <v>0.016862</v>
          </cell>
          <cell r="H55">
            <v>0.185874</v>
          </cell>
          <cell r="I55">
            <v>0.017154</v>
          </cell>
          <cell r="J55">
            <v>0.162662</v>
          </cell>
          <cell r="K55">
            <v>0.502887</v>
          </cell>
        </row>
        <row r="56">
          <cell r="C56" t="str">
            <v>ZMB201A</v>
          </cell>
          <cell r="D56">
            <v>0.005334</v>
          </cell>
          <cell r="E56">
            <v>0.254778</v>
          </cell>
          <cell r="F56">
            <v>0.029496</v>
          </cell>
          <cell r="G56">
            <v>0.022956</v>
          </cell>
          <cell r="H56">
            <v>0.18094</v>
          </cell>
          <cell r="I56">
            <v>0.014095</v>
          </cell>
          <cell r="J56">
            <v>0.622056</v>
          </cell>
          <cell r="K56">
            <v>0.459053</v>
          </cell>
        </row>
        <row r="57">
          <cell r="C57" t="str">
            <v>ZMB203A</v>
          </cell>
          <cell r="D57">
            <v>0.01109</v>
          </cell>
          <cell r="E57">
            <v>0.197068</v>
          </cell>
          <cell r="F57">
            <v>0.029369</v>
          </cell>
          <cell r="G57">
            <v>0.021816</v>
          </cell>
          <cell r="H57">
            <v>0.197928</v>
          </cell>
          <cell r="I57">
            <v>0.019448</v>
          </cell>
          <cell r="J57">
            <v>0.155352</v>
          </cell>
          <cell r="K57">
            <v>0.520242</v>
          </cell>
        </row>
        <row r="58">
          <cell r="C58" t="str">
            <v>ZMB207A</v>
          </cell>
          <cell r="D58">
            <v>0</v>
          </cell>
          <cell r="E58">
            <v>0.084833</v>
          </cell>
          <cell r="F58">
            <v>0.029378</v>
          </cell>
          <cell r="G58">
            <v>0.012853</v>
          </cell>
          <cell r="H58">
            <v>0.104088</v>
          </cell>
          <cell r="I58">
            <v>0.01452</v>
          </cell>
          <cell r="J58">
            <v>0.301889</v>
          </cell>
          <cell r="K58">
            <v>0.499365</v>
          </cell>
        </row>
        <row r="59">
          <cell r="C59" t="str">
            <v>ZMB208A</v>
          </cell>
          <cell r="D59">
            <v>0.006958</v>
          </cell>
          <cell r="E59">
            <v>0.049804</v>
          </cell>
          <cell r="F59">
            <v>0.029292</v>
          </cell>
          <cell r="G59">
            <v>0.012986</v>
          </cell>
          <cell r="H59">
            <v>0.026868</v>
          </cell>
          <cell r="I59">
            <v>0.011657</v>
          </cell>
          <cell r="J59">
            <v>0.409281</v>
          </cell>
          <cell r="K59">
            <v>0.492391</v>
          </cell>
        </row>
        <row r="60">
          <cell r="C60" t="str">
            <v>ZMB210A</v>
          </cell>
          <cell r="D60">
            <v>0.01205</v>
          </cell>
          <cell r="E60">
            <v>0.128615</v>
          </cell>
          <cell r="F60">
            <v>0.029324</v>
          </cell>
          <cell r="G60">
            <v>0.017469</v>
          </cell>
          <cell r="H60">
            <v>0.121865</v>
          </cell>
          <cell r="I60">
            <v>0.017364</v>
          </cell>
          <cell r="J60">
            <v>0.234915</v>
          </cell>
          <cell r="K60">
            <v>0.512522</v>
          </cell>
        </row>
        <row r="61">
          <cell r="C61" t="str">
            <v>ZMC045A</v>
          </cell>
          <cell r="D61">
            <v>0.008533</v>
          </cell>
          <cell r="E61">
            <v>0.031723</v>
          </cell>
          <cell r="F61">
            <v>0.029443</v>
          </cell>
          <cell r="G61">
            <v>0.014222</v>
          </cell>
          <cell r="H61">
            <v>0.013267</v>
          </cell>
          <cell r="I61">
            <v>0.017632</v>
          </cell>
          <cell r="J61">
            <v>0.350911</v>
          </cell>
          <cell r="K61">
            <v>0.493715</v>
          </cell>
        </row>
        <row r="62">
          <cell r="C62" t="str">
            <v>ZMC050A</v>
          </cell>
          <cell r="D62">
            <v>0.01746</v>
          </cell>
          <cell r="E62">
            <v>0.035913</v>
          </cell>
          <cell r="F62">
            <v>0.029465</v>
          </cell>
          <cell r="G62">
            <v>0.018186</v>
          </cell>
          <cell r="H62">
            <v>0.011905</v>
          </cell>
          <cell r="I62">
            <v>0.015726</v>
          </cell>
          <cell r="J62">
            <v>0.394201</v>
          </cell>
          <cell r="K62">
            <v>0.478488</v>
          </cell>
        </row>
        <row r="63">
          <cell r="C63" t="str">
            <v>ZMC070A</v>
          </cell>
          <cell r="D63">
            <v>0.006158</v>
          </cell>
          <cell r="E63">
            <v>0.145223</v>
          </cell>
          <cell r="F63">
            <v>0.029351</v>
          </cell>
          <cell r="G63">
            <v>0.015633</v>
          </cell>
          <cell r="H63">
            <v>0.117945</v>
          </cell>
          <cell r="I63">
            <v>0.018967</v>
          </cell>
          <cell r="J63">
            <v>0.217226</v>
          </cell>
          <cell r="K63">
            <v>0.497784</v>
          </cell>
        </row>
        <row r="64">
          <cell r="C64" t="str">
            <v>ZMC075A</v>
          </cell>
          <cell r="D64">
            <v>0.01087</v>
          </cell>
          <cell r="E64">
            <v>0.107396</v>
          </cell>
          <cell r="F64">
            <v>0.029383</v>
          </cell>
          <cell r="G64">
            <v>0.014413</v>
          </cell>
          <cell r="H64">
            <v>0.093056</v>
          </cell>
          <cell r="I64">
            <v>0.019052</v>
          </cell>
          <cell r="J64">
            <v>0.259237</v>
          </cell>
          <cell r="K64">
            <v>0.502113</v>
          </cell>
        </row>
        <row r="65">
          <cell r="C65" t="str">
            <v>ZMC080A</v>
          </cell>
          <cell r="D65">
            <v>0.009124</v>
          </cell>
          <cell r="E65">
            <v>0.077093</v>
          </cell>
          <cell r="F65">
            <v>0.029403</v>
          </cell>
          <cell r="G65">
            <v>0.010804</v>
          </cell>
          <cell r="H65">
            <v>0.07742</v>
          </cell>
          <cell r="I65">
            <v>0.011071</v>
          </cell>
          <cell r="J65">
            <v>0.315456</v>
          </cell>
          <cell r="K65">
            <v>0.494</v>
          </cell>
        </row>
        <row r="66">
          <cell r="C66" t="str">
            <v>ZMC086A</v>
          </cell>
          <cell r="D66">
            <v>0.01327</v>
          </cell>
          <cell r="E66">
            <v>0.092096</v>
          </cell>
          <cell r="F66">
            <v>0.029436</v>
          </cell>
          <cell r="G66">
            <v>0.013464</v>
          </cell>
          <cell r="H66">
            <v>0.091961</v>
          </cell>
          <cell r="I66">
            <v>0.017877</v>
          </cell>
          <cell r="J66">
            <v>0.288464</v>
          </cell>
          <cell r="K66">
            <v>0.501132</v>
          </cell>
        </row>
        <row r="67">
          <cell r="C67" t="str">
            <v>ZMC101A</v>
          </cell>
          <cell r="D67">
            <v>0.008538</v>
          </cell>
          <cell r="E67">
            <v>0.091521</v>
          </cell>
          <cell r="F67">
            <v>0.029348</v>
          </cell>
          <cell r="G67">
            <v>0.016645</v>
          </cell>
          <cell r="H67">
            <v>0.080299</v>
          </cell>
          <cell r="I67">
            <v>0.017592</v>
          </cell>
          <cell r="J67">
            <v>0.297679</v>
          </cell>
          <cell r="K67">
            <v>0.503027</v>
          </cell>
        </row>
        <row r="68">
          <cell r="C68" t="str">
            <v>ZMC107A</v>
          </cell>
          <cell r="D68">
            <v>0.004467</v>
          </cell>
          <cell r="E68">
            <v>0.130392</v>
          </cell>
          <cell r="F68">
            <v>0.029312</v>
          </cell>
          <cell r="G68">
            <v>0.014862</v>
          </cell>
          <cell r="H68">
            <v>0.121137</v>
          </cell>
          <cell r="I68">
            <v>0.018104</v>
          </cell>
          <cell r="J68">
            <v>0.227684</v>
          </cell>
          <cell r="K68">
            <v>0.503896</v>
          </cell>
        </row>
        <row r="69">
          <cell r="C69" t="str">
            <v>ZMC113A</v>
          </cell>
          <cell r="D69">
            <v>0.01225</v>
          </cell>
          <cell r="E69">
            <v>0.164882</v>
          </cell>
          <cell r="F69">
            <v>0.029528</v>
          </cell>
          <cell r="G69">
            <v>0.019916</v>
          </cell>
          <cell r="H69">
            <v>0.154942</v>
          </cell>
          <cell r="I69">
            <v>0.014813</v>
          </cell>
          <cell r="J69">
            <v>0.477829</v>
          </cell>
          <cell r="K69">
            <v>0.469753</v>
          </cell>
        </row>
        <row r="70">
          <cell r="C70" t="str">
            <v>ZMC114A</v>
          </cell>
          <cell r="D70">
            <v>0.08131</v>
          </cell>
          <cell r="E70">
            <v>0.063698</v>
          </cell>
          <cell r="F70">
            <v>0.02927</v>
          </cell>
          <cell r="G70">
            <v>0.024023</v>
          </cell>
          <cell r="H70">
            <v>0.054571</v>
          </cell>
          <cell r="I70">
            <v>0.017509</v>
          </cell>
          <cell r="J70">
            <v>0.413451</v>
          </cell>
          <cell r="K70">
            <v>0.472638</v>
          </cell>
        </row>
        <row r="71">
          <cell r="C71" t="str">
            <v>ZMC116A</v>
          </cell>
          <cell r="D71">
            <v>0.05411</v>
          </cell>
          <cell r="E71">
            <v>0.067416</v>
          </cell>
          <cell r="F71">
            <v>0.029404</v>
          </cell>
          <cell r="G71">
            <v>0.013633</v>
          </cell>
          <cell r="H71">
            <v>0.05669</v>
          </cell>
          <cell r="I71">
            <v>0.016966</v>
          </cell>
          <cell r="J71">
            <v>0.299234</v>
          </cell>
          <cell r="K71">
            <v>0.493815</v>
          </cell>
        </row>
        <row r="72">
          <cell r="C72" t="str">
            <v>ZMC117A</v>
          </cell>
          <cell r="D72">
            <v>0.1233</v>
          </cell>
          <cell r="E72">
            <v>0.038997</v>
          </cell>
          <cell r="F72">
            <v>0.029371</v>
          </cell>
          <cell r="G72">
            <v>0.011537</v>
          </cell>
          <cell r="H72">
            <v>0.051939</v>
          </cell>
          <cell r="I72">
            <v>0.013365</v>
          </cell>
          <cell r="J72">
            <v>0.349971</v>
          </cell>
          <cell r="K72">
            <v>0.492066</v>
          </cell>
        </row>
        <row r="73">
          <cell r="C73" t="str">
            <v>ZMC119A</v>
          </cell>
          <cell r="D73">
            <v>0.01101</v>
          </cell>
          <cell r="E73">
            <v>0.134935</v>
          </cell>
          <cell r="F73">
            <v>0.029396</v>
          </cell>
          <cell r="G73">
            <v>0.015254</v>
          </cell>
          <cell r="H73">
            <v>0.134546</v>
          </cell>
          <cell r="I73">
            <v>0.016527</v>
          </cell>
          <cell r="J73">
            <v>0.234151</v>
          </cell>
          <cell r="K73">
            <v>0.50805</v>
          </cell>
        </row>
        <row r="74">
          <cell r="C74" t="str">
            <v>ZMC123A</v>
          </cell>
          <cell r="D74">
            <v>0.006675</v>
          </cell>
          <cell r="E74">
            <v>0.157335</v>
          </cell>
          <cell r="F74">
            <v>0.029388</v>
          </cell>
          <cell r="G74">
            <v>0.014261</v>
          </cell>
          <cell r="H74">
            <v>0.166032</v>
          </cell>
          <cell r="I74">
            <v>0.01543</v>
          </cell>
          <cell r="J74">
            <v>0.241715</v>
          </cell>
          <cell r="K74">
            <v>0.50224</v>
          </cell>
        </row>
        <row r="75">
          <cell r="C75" t="str">
            <v>ZMC125A</v>
          </cell>
          <cell r="D75">
            <v>0.01122</v>
          </cell>
          <cell r="E75">
            <v>0.08262</v>
          </cell>
          <cell r="F75">
            <v>0.02941</v>
          </cell>
          <cell r="G75">
            <v>0.018894</v>
          </cell>
          <cell r="H75">
            <v>0.07334</v>
          </cell>
          <cell r="I75">
            <v>0.016309</v>
          </cell>
          <cell r="J75">
            <v>0.313696</v>
          </cell>
          <cell r="K75">
            <v>0.510568</v>
          </cell>
        </row>
        <row r="76">
          <cell r="C76" t="str">
            <v>ZMG045A</v>
          </cell>
          <cell r="D76">
            <v>0.01019</v>
          </cell>
          <cell r="E76">
            <v>0.138701</v>
          </cell>
          <cell r="F76">
            <v>0.029365</v>
          </cell>
          <cell r="G76">
            <v>0.015826</v>
          </cell>
          <cell r="H76">
            <v>0.149054</v>
          </cell>
          <cell r="I76">
            <v>0.019824</v>
          </cell>
          <cell r="J76">
            <v>0.22832</v>
          </cell>
          <cell r="K76">
            <v>0.499869</v>
          </cell>
        </row>
        <row r="77">
          <cell r="C77" t="str">
            <v>ZMG047A</v>
          </cell>
          <cell r="D77">
            <v>0.009617</v>
          </cell>
          <cell r="E77">
            <v>0.117433</v>
          </cell>
          <cell r="F77">
            <v>0.029383</v>
          </cell>
          <cell r="G77">
            <v>0.014822</v>
          </cell>
          <cell r="H77">
            <v>0.133882</v>
          </cell>
          <cell r="I77">
            <v>0.019361</v>
          </cell>
          <cell r="J77">
            <v>0.252938</v>
          </cell>
          <cell r="K77">
            <v>0.503579</v>
          </cell>
        </row>
        <row r="78">
          <cell r="C78" t="str">
            <v>ZMG049A</v>
          </cell>
          <cell r="D78">
            <v>0.02768</v>
          </cell>
          <cell r="E78">
            <v>0.428031</v>
          </cell>
          <cell r="F78">
            <v>0.029571</v>
          </cell>
          <cell r="G78">
            <v>0.03289</v>
          </cell>
          <cell r="H78">
            <v>0.253755</v>
          </cell>
          <cell r="I78">
            <v>0.028273</v>
          </cell>
          <cell r="J78">
            <v>0.818365</v>
          </cell>
          <cell r="K78">
            <v>0.44916</v>
          </cell>
        </row>
        <row r="79">
          <cell r="C79" t="str">
            <v>ZMG050A</v>
          </cell>
          <cell r="D79">
            <v>0.1611</v>
          </cell>
          <cell r="E79">
            <v>0.078854</v>
          </cell>
          <cell r="F79">
            <v>0.029324</v>
          </cell>
          <cell r="G79">
            <v>0.026989</v>
          </cell>
          <cell r="H79">
            <v>0.037883</v>
          </cell>
          <cell r="I79">
            <v>0.017617</v>
          </cell>
          <cell r="J79">
            <v>0.416597</v>
          </cell>
          <cell r="K79">
            <v>0.471503</v>
          </cell>
        </row>
        <row r="80">
          <cell r="C80" t="str">
            <v>ZMG060A</v>
          </cell>
          <cell r="D80">
            <v>0.01306</v>
          </cell>
          <cell r="E80">
            <v>0.154819</v>
          </cell>
          <cell r="F80">
            <v>0.029301</v>
          </cell>
          <cell r="G80">
            <v>0.018304</v>
          </cell>
          <cell r="H80">
            <v>0.188417</v>
          </cell>
          <cell r="I80">
            <v>0.018727</v>
          </cell>
          <cell r="J80">
            <v>0.222398</v>
          </cell>
          <cell r="K80">
            <v>0.496361</v>
          </cell>
        </row>
        <row r="81">
          <cell r="C81" t="str">
            <v>ZMG062A</v>
          </cell>
          <cell r="D81">
            <v>0.01207</v>
          </cell>
          <cell r="E81">
            <v>0.080544</v>
          </cell>
          <cell r="F81">
            <v>0.029384</v>
          </cell>
          <cell r="G81">
            <v>0.012553</v>
          </cell>
          <cell r="H81">
            <v>0.076768</v>
          </cell>
          <cell r="I81">
            <v>0.015698</v>
          </cell>
          <cell r="J81">
            <v>0.316219</v>
          </cell>
          <cell r="K81">
            <v>0.502144</v>
          </cell>
        </row>
        <row r="82">
          <cell r="C82" t="str">
            <v>ZMG064A</v>
          </cell>
          <cell r="D82">
            <v>0.01353</v>
          </cell>
          <cell r="E82">
            <v>0.149725</v>
          </cell>
          <cell r="F82">
            <v>0.029338</v>
          </cell>
          <cell r="G82">
            <v>0.013856</v>
          </cell>
          <cell r="H82">
            <v>0.157189</v>
          </cell>
          <cell r="I82">
            <v>0.016957</v>
          </cell>
          <cell r="J82">
            <v>0.224419</v>
          </cell>
          <cell r="K82">
            <v>0.501885</v>
          </cell>
        </row>
        <row r="83">
          <cell r="C83" t="str">
            <v>ZMG082A</v>
          </cell>
          <cell r="D83">
            <v>0.01188</v>
          </cell>
          <cell r="E83">
            <v>0.093102</v>
          </cell>
          <cell r="F83">
            <v>0.029518</v>
          </cell>
          <cell r="G83">
            <v>0.01994</v>
          </cell>
          <cell r="H83">
            <v>0.093331</v>
          </cell>
          <cell r="I83">
            <v>0.013877</v>
          </cell>
          <cell r="J83">
            <v>0.299527</v>
          </cell>
          <cell r="K83">
            <v>0.485073</v>
          </cell>
        </row>
        <row r="84">
          <cell r="C84" t="str">
            <v>ZMG098A</v>
          </cell>
          <cell r="D84">
            <v>0</v>
          </cell>
          <cell r="E84">
            <v>0.118449</v>
          </cell>
          <cell r="F84">
            <v>0.029443</v>
          </cell>
          <cell r="G84">
            <v>0.016407</v>
          </cell>
          <cell r="H84">
            <v>0.070597</v>
          </cell>
          <cell r="I84">
            <v>0.015299</v>
          </cell>
          <cell r="J84">
            <v>0.399243</v>
          </cell>
          <cell r="K84">
            <v>0.500392</v>
          </cell>
        </row>
        <row r="85">
          <cell r="C85" t="str">
            <v>ZMG109A</v>
          </cell>
          <cell r="D85">
            <v>0.01236</v>
          </cell>
          <cell r="E85">
            <v>0.209477</v>
          </cell>
          <cell r="F85">
            <v>0.029435</v>
          </cell>
          <cell r="G85">
            <v>0.022202</v>
          </cell>
          <cell r="H85">
            <v>0.208761</v>
          </cell>
          <cell r="I85">
            <v>0.018314</v>
          </cell>
          <cell r="J85">
            <v>0.140188</v>
          </cell>
          <cell r="K85">
            <v>0.491825</v>
          </cell>
        </row>
        <row r="86">
          <cell r="C86" t="str">
            <v>ZMG125A</v>
          </cell>
          <cell r="D86">
            <v>0.004549</v>
          </cell>
          <cell r="E86">
            <v>0.095879</v>
          </cell>
          <cell r="F86">
            <v>0.029443</v>
          </cell>
          <cell r="G86">
            <v>0.016854</v>
          </cell>
          <cell r="H86">
            <v>0.113567</v>
          </cell>
          <cell r="I86">
            <v>0.017563</v>
          </cell>
          <cell r="J86">
            <v>0.281591</v>
          </cell>
          <cell r="K86">
            <v>0.491914</v>
          </cell>
        </row>
        <row r="87">
          <cell r="C87" t="str">
            <v>ZMG126A</v>
          </cell>
          <cell r="D87">
            <v>0.01508</v>
          </cell>
          <cell r="E87">
            <v>0.114323</v>
          </cell>
          <cell r="F87">
            <v>0.029528</v>
          </cell>
          <cell r="G87">
            <v>0.014135</v>
          </cell>
          <cell r="H87">
            <v>0.071404</v>
          </cell>
          <cell r="I87">
            <v>0.013497</v>
          </cell>
          <cell r="J87">
            <v>0.364601</v>
          </cell>
          <cell r="K87">
            <v>0.498609</v>
          </cell>
        </row>
        <row r="88">
          <cell r="C88" t="str">
            <v>ZMG128A</v>
          </cell>
          <cell r="D88">
            <v>0.01057</v>
          </cell>
          <cell r="E88">
            <v>0.149941</v>
          </cell>
          <cell r="F88">
            <v>0.029371</v>
          </cell>
          <cell r="G88">
            <v>0.015137</v>
          </cell>
          <cell r="H88">
            <v>0.145755</v>
          </cell>
          <cell r="I88">
            <v>0.014193</v>
          </cell>
          <cell r="J88">
            <v>0.222484</v>
          </cell>
          <cell r="K88">
            <v>0.510458</v>
          </cell>
        </row>
        <row r="89">
          <cell r="C89" t="str">
            <v>ZMG131A</v>
          </cell>
          <cell r="D89">
            <v>0.008949</v>
          </cell>
          <cell r="E89">
            <v>0.056271</v>
          </cell>
          <cell r="F89">
            <v>0.029399</v>
          </cell>
          <cell r="G89">
            <v>0.013067</v>
          </cell>
          <cell r="H89">
            <v>0.062134</v>
          </cell>
          <cell r="I89">
            <v>0.014884</v>
          </cell>
          <cell r="J89">
            <v>0.335109</v>
          </cell>
          <cell r="K89">
            <v>0.502253</v>
          </cell>
        </row>
        <row r="90">
          <cell r="C90" t="str">
            <v>ZMG142A</v>
          </cell>
          <cell r="D90">
            <v>0.0058</v>
          </cell>
          <cell r="E90">
            <v>0.083038</v>
          </cell>
          <cell r="F90">
            <v>0.029351</v>
          </cell>
          <cell r="G90">
            <v>0.013605</v>
          </cell>
          <cell r="H90">
            <v>0.050135</v>
          </cell>
          <cell r="I90">
            <v>0.012312</v>
          </cell>
          <cell r="J90">
            <v>0.403293</v>
          </cell>
          <cell r="K90">
            <v>0.487337</v>
          </cell>
        </row>
        <row r="91">
          <cell r="C91" t="str">
            <v>ZMH009A</v>
          </cell>
          <cell r="D91">
            <v>0.2138</v>
          </cell>
          <cell r="E91">
            <v>0.350099</v>
          </cell>
          <cell r="F91">
            <v>0.029453</v>
          </cell>
          <cell r="G91">
            <v>0.044947</v>
          </cell>
          <cell r="H91">
            <v>0.293075</v>
          </cell>
          <cell r="I91">
            <v>0.024977</v>
          </cell>
          <cell r="J91">
            <v>0.730338</v>
          </cell>
          <cell r="K91">
            <v>0.432146</v>
          </cell>
        </row>
        <row r="92">
          <cell r="C92" t="str">
            <v>ZMH013A</v>
          </cell>
          <cell r="D92">
            <v>0.06781</v>
          </cell>
          <cell r="E92">
            <v>0.054989</v>
          </cell>
          <cell r="F92">
            <v>0.029414</v>
          </cell>
          <cell r="G92">
            <v>0.011621</v>
          </cell>
          <cell r="H92">
            <v>0.034443</v>
          </cell>
          <cell r="I92">
            <v>0.010214</v>
          </cell>
          <cell r="J92">
            <v>0.433603</v>
          </cell>
          <cell r="K92">
            <v>0.483997</v>
          </cell>
        </row>
        <row r="93">
          <cell r="C93" t="str">
            <v>ZMH023A</v>
          </cell>
          <cell r="D93">
            <v>0.166</v>
          </cell>
          <cell r="E93">
            <v>0.193654</v>
          </cell>
          <cell r="F93">
            <v>0.029438</v>
          </cell>
          <cell r="G93">
            <v>0.024859</v>
          </cell>
          <cell r="H93">
            <v>0.117853</v>
          </cell>
          <cell r="I93">
            <v>0.016231</v>
          </cell>
          <cell r="J93">
            <v>0.597861</v>
          </cell>
          <cell r="K93">
            <v>0.46074</v>
          </cell>
        </row>
        <row r="94">
          <cell r="C94" t="str">
            <v>ZMH026A</v>
          </cell>
          <cell r="D94">
            <v>0.005282</v>
          </cell>
          <cell r="E94">
            <v>0.133515</v>
          </cell>
          <cell r="F94">
            <v>0.029463</v>
          </cell>
          <cell r="G94">
            <v>0.016319</v>
          </cell>
          <cell r="H94">
            <v>0.148549</v>
          </cell>
          <cell r="I94">
            <v>0.019291</v>
          </cell>
          <cell r="J94">
            <v>0.233471</v>
          </cell>
          <cell r="K94">
            <v>0.508026</v>
          </cell>
        </row>
        <row r="95">
          <cell r="C95" t="str">
            <v>ZMH031A</v>
          </cell>
          <cell r="D95">
            <v>0.01288</v>
          </cell>
          <cell r="E95">
            <v>0.173855</v>
          </cell>
          <cell r="F95">
            <v>0.029346</v>
          </cell>
          <cell r="G95">
            <v>0.017539</v>
          </cell>
          <cell r="H95">
            <v>0.17628</v>
          </cell>
          <cell r="I95">
            <v>0.020351</v>
          </cell>
          <cell r="J95">
            <v>0.187498</v>
          </cell>
          <cell r="K95">
            <v>0.508476</v>
          </cell>
        </row>
        <row r="96">
          <cell r="C96" t="str">
            <v>ZMH032A</v>
          </cell>
          <cell r="D96">
            <v>0.04386</v>
          </cell>
          <cell r="E96">
            <v>0.100933</v>
          </cell>
          <cell r="F96">
            <v>0.029341</v>
          </cell>
          <cell r="G96">
            <v>0.013445</v>
          </cell>
          <cell r="H96">
            <v>0.115591</v>
          </cell>
          <cell r="I96">
            <v>0.016786</v>
          </cell>
          <cell r="J96">
            <v>0.281281</v>
          </cell>
          <cell r="K96">
            <v>0.498379</v>
          </cell>
        </row>
        <row r="97">
          <cell r="C97" t="str">
            <v>ZMH035A</v>
          </cell>
          <cell r="D97">
            <v>0.1376</v>
          </cell>
          <cell r="E97">
            <v>0.245551</v>
          </cell>
          <cell r="F97">
            <v>0.029594</v>
          </cell>
          <cell r="G97">
            <v>0.0318</v>
          </cell>
          <cell r="H97">
            <v>0.178345</v>
          </cell>
          <cell r="I97">
            <v>0.019995</v>
          </cell>
          <cell r="J97">
            <v>0.666252</v>
          </cell>
          <cell r="K97">
            <v>0.448728</v>
          </cell>
        </row>
        <row r="98">
          <cell r="C98" t="str">
            <v>ZMH038A</v>
          </cell>
          <cell r="D98">
            <v>0.1899</v>
          </cell>
          <cell r="E98">
            <v>0.066152</v>
          </cell>
          <cell r="F98">
            <v>0.029479</v>
          </cell>
          <cell r="G98">
            <v>0.022009</v>
          </cell>
          <cell r="H98">
            <v>0.028105</v>
          </cell>
          <cell r="I98">
            <v>0.015644</v>
          </cell>
          <cell r="J98">
            <v>0.433874</v>
          </cell>
          <cell r="K98">
            <v>0.472143</v>
          </cell>
        </row>
        <row r="99">
          <cell r="C99" t="str">
            <v>ZMH046A</v>
          </cell>
          <cell r="D99">
            <v>0.1817</v>
          </cell>
          <cell r="E99">
            <v>0.335477</v>
          </cell>
          <cell r="F99">
            <v>0.029517</v>
          </cell>
          <cell r="G99">
            <v>0.050556</v>
          </cell>
          <cell r="H99">
            <v>0.329593</v>
          </cell>
          <cell r="I99">
            <v>0.02836</v>
          </cell>
          <cell r="J99">
            <v>0.633951</v>
          </cell>
          <cell r="K99">
            <v>0.427932</v>
          </cell>
        </row>
        <row r="100">
          <cell r="C100" t="str">
            <v>ZMH051A</v>
          </cell>
          <cell r="D100">
            <v>0.1317</v>
          </cell>
          <cell r="E100">
            <v>0.16293</v>
          </cell>
          <cell r="F100">
            <v>0.029427</v>
          </cell>
          <cell r="G100">
            <v>0.015917</v>
          </cell>
          <cell r="H100">
            <v>0.094463</v>
          </cell>
          <cell r="I100">
            <v>0.012213</v>
          </cell>
          <cell r="J100">
            <v>0.537881</v>
          </cell>
          <cell r="K100">
            <v>0.475078</v>
          </cell>
        </row>
        <row r="101">
          <cell r="C101" t="str">
            <v>ZMH058A</v>
          </cell>
          <cell r="D101">
            <v>0.01079</v>
          </cell>
          <cell r="E101">
            <v>0.044396</v>
          </cell>
          <cell r="F101">
            <v>0.0294</v>
          </cell>
          <cell r="G101">
            <v>0.013844</v>
          </cell>
          <cell r="H101">
            <v>0.027655</v>
          </cell>
          <cell r="I101">
            <v>0.012209</v>
          </cell>
          <cell r="J101">
            <v>0.380076</v>
          </cell>
          <cell r="K101">
            <v>0.484511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D2" t="str">
            <v>ZTKL06C</v>
          </cell>
          <cell r="E2">
            <v>0.01467</v>
          </cell>
          <cell r="F2">
            <v>0.112842</v>
          </cell>
          <cell r="G2">
            <v>0.029821</v>
          </cell>
          <cell r="H2">
            <v>0.010351</v>
          </cell>
          <cell r="I2">
            <v>0.106392</v>
          </cell>
          <cell r="J2">
            <v>0.006558</v>
          </cell>
          <cell r="K2">
            <v>0.491858</v>
          </cell>
          <cell r="L2">
            <v>0.4819</v>
          </cell>
          <cell r="M2">
            <v>-0.533</v>
          </cell>
          <cell r="N2">
            <v>-1.0795988606167</v>
          </cell>
        </row>
        <row r="3">
          <cell r="D3" t="str">
            <v>ZTKL09C</v>
          </cell>
          <cell r="E3">
            <v>0.01469</v>
          </cell>
          <cell r="F3">
            <v>0.114088</v>
          </cell>
          <cell r="G3">
            <v>0.02976</v>
          </cell>
          <cell r="H3">
            <v>0.019613</v>
          </cell>
          <cell r="I3">
            <v>0.106478</v>
          </cell>
          <cell r="J3">
            <v>0.008987</v>
          </cell>
          <cell r="K3">
            <v>0.493525</v>
          </cell>
          <cell r="L3">
            <v>0.463197</v>
          </cell>
          <cell r="M3">
            <v>-0.531</v>
          </cell>
          <cell r="N3">
            <v>-0.9962488606167</v>
          </cell>
        </row>
        <row r="4">
          <cell r="D4" t="str">
            <v>ZTKL10C</v>
          </cell>
          <cell r="E4">
            <v>0.01378</v>
          </cell>
          <cell r="F4">
            <v>0.031597</v>
          </cell>
          <cell r="G4">
            <v>0.02974</v>
          </cell>
          <cell r="H4">
            <v>0.005906</v>
          </cell>
          <cell r="I4">
            <v>0.017355</v>
          </cell>
          <cell r="J4">
            <v>0.002554</v>
          </cell>
          <cell r="K4">
            <v>0.369659</v>
          </cell>
          <cell r="L4">
            <v>0.492023</v>
          </cell>
          <cell r="M4">
            <v>-0.622</v>
          </cell>
          <cell r="N4">
            <v>-7.1895488606167</v>
          </cell>
        </row>
        <row r="5">
          <cell r="D5" t="str">
            <v>ZTKL11C</v>
          </cell>
          <cell r="E5">
            <v>0.004762</v>
          </cell>
          <cell r="F5">
            <v>0.137224</v>
          </cell>
          <cell r="G5">
            <v>0.029774</v>
          </cell>
          <cell r="H5">
            <v>0.014455</v>
          </cell>
          <cell r="I5">
            <v>0.110698</v>
          </cell>
          <cell r="J5">
            <v>0.006805</v>
          </cell>
          <cell r="K5">
            <v>0.534602</v>
          </cell>
          <cell r="L5">
            <v>0.468428</v>
          </cell>
          <cell r="M5">
            <v>-1.5238</v>
          </cell>
          <cell r="N5">
            <v>1.0576011393833</v>
          </cell>
        </row>
        <row r="6">
          <cell r="D6" t="str">
            <v>ZTKL12C</v>
          </cell>
          <cell r="E6">
            <v>0.01256</v>
          </cell>
          <cell r="F6">
            <v>0.044489</v>
          </cell>
          <cell r="G6">
            <v>0.029748</v>
          </cell>
          <cell r="H6">
            <v>0.007617</v>
          </cell>
          <cell r="I6">
            <v>0.041758</v>
          </cell>
          <cell r="J6">
            <v>0.006684</v>
          </cell>
          <cell r="K6">
            <v>0.404858</v>
          </cell>
          <cell r="L6">
            <v>0.488122</v>
          </cell>
          <cell r="M6">
            <v>-0.744</v>
          </cell>
          <cell r="N6">
            <v>-5.4295988606167</v>
          </cell>
        </row>
        <row r="7">
          <cell r="D7" t="str">
            <v>ZTKL19B</v>
          </cell>
          <cell r="E7">
            <v>0.008703</v>
          </cell>
          <cell r="F7">
            <v>0.073076</v>
          </cell>
          <cell r="G7">
            <v>0.029805</v>
          </cell>
          <cell r="H7">
            <v>0.007542</v>
          </cell>
          <cell r="I7">
            <v>0.056607</v>
          </cell>
          <cell r="J7">
            <v>0.003857</v>
          </cell>
          <cell r="K7">
            <v>0.440023</v>
          </cell>
          <cell r="L7">
            <v>0.482091</v>
          </cell>
          <cell r="M7">
            <v>-1.1297</v>
          </cell>
          <cell r="N7">
            <v>-3.6713488606167</v>
          </cell>
        </row>
        <row r="8">
          <cell r="D8" t="str">
            <v>ZTKL23A</v>
          </cell>
          <cell r="E8">
            <v>0.3615</v>
          </cell>
          <cell r="F8">
            <v>0.406762</v>
          </cell>
          <cell r="G8">
            <v>0.030078</v>
          </cell>
          <cell r="H8">
            <v>0.050592</v>
          </cell>
          <cell r="I8">
            <v>0.348156</v>
          </cell>
          <cell r="J8">
            <v>0.024321</v>
          </cell>
          <cell r="K8">
            <v>0.759612</v>
          </cell>
          <cell r="L8">
            <v>0.411961</v>
          </cell>
          <cell r="M8">
            <v>34.15</v>
          </cell>
          <cell r="N8">
            <v>12.3081011393833</v>
          </cell>
        </row>
        <row r="9">
          <cell r="D9" t="str">
            <v>ZIL103B</v>
          </cell>
          <cell r="E9">
            <v>0</v>
          </cell>
          <cell r="F9">
            <v>0.053003</v>
          </cell>
          <cell r="G9">
            <v>0.029829</v>
          </cell>
          <cell r="H9">
            <v>0.006347</v>
          </cell>
          <cell r="I9">
            <v>0.05133</v>
          </cell>
          <cell r="J9">
            <v>0.002736</v>
          </cell>
          <cell r="K9">
            <v>0.337063</v>
          </cell>
          <cell r="L9">
            <v>0.495706</v>
          </cell>
          <cell r="M9">
            <v>-2</v>
          </cell>
          <cell r="N9">
            <v>-8.8193488606167</v>
          </cell>
        </row>
        <row r="10">
          <cell r="D10" t="str">
            <v>MLGAAJ51</v>
          </cell>
          <cell r="E10">
            <v>0.01369</v>
          </cell>
          <cell r="F10">
            <v>0.062838</v>
          </cell>
          <cell r="G10">
            <v>0.029835</v>
          </cell>
          <cell r="H10">
            <v>0.007551</v>
          </cell>
          <cell r="I10">
            <v>0.031683</v>
          </cell>
          <cell r="J10">
            <v>0.004119</v>
          </cell>
          <cell r="K10">
            <v>0.430629</v>
          </cell>
          <cell r="L10">
            <v>0.488082</v>
          </cell>
          <cell r="M10">
            <v>-0.631</v>
          </cell>
          <cell r="N10">
            <v>-4.1410488606167</v>
          </cell>
        </row>
        <row r="11">
          <cell r="D11" t="str">
            <v>MEDAAA08</v>
          </cell>
          <cell r="E11">
            <v>0.01025</v>
          </cell>
          <cell r="F11">
            <v>0.051919</v>
          </cell>
          <cell r="G11">
            <v>0.029868</v>
          </cell>
          <cell r="H11">
            <v>0.007869</v>
          </cell>
          <cell r="I11">
            <v>0.024894</v>
          </cell>
          <cell r="J11">
            <v>0.003279</v>
          </cell>
          <cell r="K11">
            <v>0.427398</v>
          </cell>
          <cell r="L11">
            <v>0.483002</v>
          </cell>
          <cell r="M11">
            <v>-0.975</v>
          </cell>
          <cell r="N11">
            <v>-4.3025988606167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5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2" activeCellId="0" sqref="A2"/>
    </sheetView>
  </sheetViews>
  <sheetFormatPr defaultColWidth="9" defaultRowHeight="15" zeroHeight="false" outlineLevelRow="0" outlineLevelCol="0"/>
  <cols>
    <col collapsed="false" customWidth="true" hidden="false" outlineLevel="0" max="1" min="1" style="1" width="14"/>
    <col collapsed="false" customWidth="true" hidden="false" outlineLevel="0" max="2" min="2" style="1" width="18.5"/>
    <col collapsed="false" customWidth="false" hidden="false" outlineLevel="0" max="9" min="3" style="1" width="9"/>
    <col collapsed="false" customWidth="true" hidden="false" outlineLevel="0" max="10" min="10" style="1" width="11"/>
    <col collapsed="false" customWidth="false" hidden="false" outlineLevel="0" max="17" min="11" style="1" width="9"/>
    <col collapsed="false" customWidth="true" hidden="false" outlineLevel="0" max="18" min="18" style="1" width="10.51"/>
    <col collapsed="false" customWidth="true" hidden="false" outlineLevel="0" max="19" min="19" style="1" width="10.66"/>
    <col collapsed="false" customWidth="false" hidden="false" outlineLevel="0" max="1024" min="20" style="1" width="9"/>
  </cols>
  <sheetData>
    <row r="1" customFormat="false" ht="55.2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4" t="s">
        <v>3</v>
      </c>
      <c r="M1" s="3" t="s">
        <v>4</v>
      </c>
      <c r="N1" s="3" t="s">
        <v>5</v>
      </c>
      <c r="O1" s="3" t="s">
        <v>6</v>
      </c>
      <c r="P1" s="3" t="s">
        <v>7</v>
      </c>
      <c r="Q1" s="3" t="s">
        <v>8</v>
      </c>
      <c r="R1" s="4" t="s">
        <v>9</v>
      </c>
      <c r="S1" s="3" t="s">
        <v>10</v>
      </c>
      <c r="T1" s="3" t="s">
        <v>11</v>
      </c>
      <c r="U1" s="5" t="s">
        <v>12</v>
      </c>
    </row>
    <row r="2" customFormat="false" ht="15" hidden="false" customHeight="false" outlineLevel="0" collapsed="false">
      <c r="A2" s="6" t="s">
        <v>13</v>
      </c>
      <c r="B2" s="6" t="s">
        <v>14</v>
      </c>
      <c r="C2" s="7" t="s">
        <v>15</v>
      </c>
      <c r="D2" s="8" t="n">
        <v>0.006385</v>
      </c>
      <c r="E2" s="8" t="n">
        <v>0.0439323647231362</v>
      </c>
      <c r="F2" s="8" t="n">
        <v>0.0297228721188932</v>
      </c>
      <c r="G2" s="8" t="n">
        <v>0.00752709011160548</v>
      </c>
      <c r="H2" s="8" t="n">
        <v>0.0472241653793712</v>
      </c>
      <c r="I2" s="8" t="n">
        <v>0.00402348666179859</v>
      </c>
      <c r="J2" s="8" t="n">
        <v>0.35143864995323</v>
      </c>
      <c r="K2" s="8" t="n">
        <v>0.491958736398931</v>
      </c>
      <c r="L2" s="7" t="s">
        <v>15</v>
      </c>
      <c r="M2" s="7" t="s">
        <v>15</v>
      </c>
      <c r="N2" s="7" t="s">
        <v>15</v>
      </c>
      <c r="O2" s="7" t="s">
        <v>15</v>
      </c>
      <c r="P2" s="7" t="s">
        <v>15</v>
      </c>
      <c r="Q2" s="7" t="s">
        <v>15</v>
      </c>
      <c r="R2" s="7" t="s">
        <v>15</v>
      </c>
      <c r="S2" s="7" t="s">
        <v>15</v>
      </c>
      <c r="T2" s="9" t="s">
        <v>16</v>
      </c>
      <c r="U2" s="9" t="s">
        <v>17</v>
      </c>
    </row>
    <row r="3" customFormat="false" ht="15" hidden="false" customHeight="false" outlineLevel="0" collapsed="false">
      <c r="A3" s="6" t="s">
        <v>18</v>
      </c>
      <c r="B3" s="6" t="s">
        <v>14</v>
      </c>
      <c r="C3" s="7" t="s">
        <v>15</v>
      </c>
      <c r="D3" s="8" t="n">
        <v>0.01119</v>
      </c>
      <c r="E3" s="8" t="n">
        <v>0.0641337436222311</v>
      </c>
      <c r="F3" s="8" t="n">
        <v>0.0297329087339923</v>
      </c>
      <c r="G3" s="8" t="n">
        <v>0.00853600830709597</v>
      </c>
      <c r="H3" s="8" t="n">
        <v>0.0530652504264096</v>
      </c>
      <c r="I3" s="8" t="n">
        <v>0.00364978240248959</v>
      </c>
      <c r="J3" s="8" t="n">
        <v>0.301863414372154</v>
      </c>
      <c r="K3" s="8" t="n">
        <v>0.487637620123896</v>
      </c>
      <c r="L3" s="7" t="s">
        <v>15</v>
      </c>
      <c r="M3" s="7" t="s">
        <v>15</v>
      </c>
      <c r="N3" s="7" t="s">
        <v>15</v>
      </c>
      <c r="O3" s="7" t="s">
        <v>15</v>
      </c>
      <c r="P3" s="7" t="s">
        <v>15</v>
      </c>
      <c r="Q3" s="7" t="s">
        <v>15</v>
      </c>
      <c r="R3" s="7" t="s">
        <v>15</v>
      </c>
      <c r="S3" s="7" t="s">
        <v>15</v>
      </c>
      <c r="T3" s="9" t="s">
        <v>19</v>
      </c>
      <c r="U3" s="9" t="s">
        <v>17</v>
      </c>
    </row>
    <row r="4" customFormat="false" ht="15" hidden="false" customHeight="false" outlineLevel="0" collapsed="false">
      <c r="A4" s="6" t="s">
        <v>20</v>
      </c>
      <c r="B4" s="6" t="s">
        <v>14</v>
      </c>
      <c r="C4" s="7" t="s">
        <v>15</v>
      </c>
      <c r="D4" s="8" t="n">
        <v>0.008329</v>
      </c>
      <c r="E4" s="8" t="n">
        <v>0.0468893928272599</v>
      </c>
      <c r="F4" s="8" t="n">
        <v>0.0298076712485503</v>
      </c>
      <c r="G4" s="8" t="n">
        <v>0.0155135067909677</v>
      </c>
      <c r="H4" s="8" t="n">
        <v>0.0357926986256415</v>
      </c>
      <c r="I4" s="8" t="n">
        <v>0.00756460771178969</v>
      </c>
      <c r="J4" s="8" t="n">
        <v>0.400374220643228</v>
      </c>
      <c r="K4" s="8" t="n">
        <v>0.47716016895876</v>
      </c>
      <c r="L4" s="7" t="s">
        <v>15</v>
      </c>
      <c r="M4" s="7" t="s">
        <v>15</v>
      </c>
      <c r="N4" s="7" t="s">
        <v>15</v>
      </c>
      <c r="O4" s="7" t="s">
        <v>15</v>
      </c>
      <c r="P4" s="7" t="s">
        <v>15</v>
      </c>
      <c r="Q4" s="7" t="s">
        <v>15</v>
      </c>
      <c r="R4" s="7" t="s">
        <v>15</v>
      </c>
      <c r="S4" s="7" t="s">
        <v>15</v>
      </c>
      <c r="T4" s="9" t="s">
        <v>21</v>
      </c>
      <c r="U4" s="9" t="s">
        <v>17</v>
      </c>
    </row>
    <row r="5" customFormat="false" ht="15" hidden="false" customHeight="false" outlineLevel="0" collapsed="false">
      <c r="A5" s="6" t="s">
        <v>22</v>
      </c>
      <c r="B5" s="6" t="s">
        <v>14</v>
      </c>
      <c r="C5" s="7" t="s">
        <v>15</v>
      </c>
      <c r="D5" s="8" t="n">
        <v>0.01501</v>
      </c>
      <c r="E5" s="8" t="n">
        <v>0.114083073320212</v>
      </c>
      <c r="F5" s="8" t="n">
        <v>0.0297973728741397</v>
      </c>
      <c r="G5" s="8" t="n">
        <v>0.0134908801204323</v>
      </c>
      <c r="H5" s="8" t="n">
        <v>0.0739294161875422</v>
      </c>
      <c r="I5" s="8" t="n">
        <v>0.00645041419227822</v>
      </c>
      <c r="J5" s="8" t="n">
        <v>0.378794733809611</v>
      </c>
      <c r="K5" s="8" t="n">
        <v>0.486427689988497</v>
      </c>
      <c r="L5" s="7" t="s">
        <v>15</v>
      </c>
      <c r="M5" s="7" t="s">
        <v>15</v>
      </c>
      <c r="N5" s="7" t="s">
        <v>15</v>
      </c>
      <c r="O5" s="7" t="s">
        <v>15</v>
      </c>
      <c r="P5" s="7" t="s">
        <v>15</v>
      </c>
      <c r="Q5" s="7" t="s">
        <v>15</v>
      </c>
      <c r="R5" s="7" t="s">
        <v>15</v>
      </c>
      <c r="S5" s="7" t="s">
        <v>15</v>
      </c>
      <c r="T5" s="9" t="s">
        <v>23</v>
      </c>
      <c r="U5" s="9" t="s">
        <v>17</v>
      </c>
    </row>
    <row r="6" customFormat="false" ht="15" hidden="false" customHeight="false" outlineLevel="0" collapsed="false">
      <c r="A6" s="6" t="s">
        <v>24</v>
      </c>
      <c r="B6" s="6" t="s">
        <v>14</v>
      </c>
      <c r="C6" s="7" t="s">
        <v>15</v>
      </c>
      <c r="D6" s="8" t="n">
        <v>0</v>
      </c>
      <c r="E6" s="8" t="n">
        <v>0.0326987532818418</v>
      </c>
      <c r="F6" s="8" t="n">
        <v>0.0297446209505608</v>
      </c>
      <c r="G6" s="8" t="n">
        <v>0.00904164724000588</v>
      </c>
      <c r="H6" s="8" t="n">
        <v>0.0201135241094081</v>
      </c>
      <c r="I6" s="8" t="n">
        <v>0.00403860519515991</v>
      </c>
      <c r="J6" s="8" t="n">
        <v>0.403643595566984</v>
      </c>
      <c r="K6" s="8" t="n">
        <v>0.474442729531929</v>
      </c>
      <c r="L6" s="7" t="s">
        <v>15</v>
      </c>
      <c r="M6" s="7" t="s">
        <v>15</v>
      </c>
      <c r="N6" s="7" t="s">
        <v>15</v>
      </c>
      <c r="O6" s="7" t="s">
        <v>15</v>
      </c>
      <c r="P6" s="7" t="s">
        <v>15</v>
      </c>
      <c r="Q6" s="7" t="s">
        <v>15</v>
      </c>
      <c r="R6" s="7" t="s">
        <v>15</v>
      </c>
      <c r="S6" s="7" t="s">
        <v>15</v>
      </c>
      <c r="T6" s="9" t="s">
        <v>23</v>
      </c>
      <c r="U6" s="9" t="s">
        <v>17</v>
      </c>
    </row>
    <row r="7" customFormat="false" ht="15" hidden="false" customHeight="false" outlineLevel="0" collapsed="false">
      <c r="A7" s="6" t="s">
        <v>25</v>
      </c>
      <c r="B7" s="6" t="s">
        <v>14</v>
      </c>
      <c r="C7" s="7" t="s">
        <v>15</v>
      </c>
      <c r="D7" s="8" t="n">
        <v>0.0138</v>
      </c>
      <c r="E7" s="8" t="n">
        <v>0.0304197101872849</v>
      </c>
      <c r="F7" s="8" t="n">
        <v>0.0297451694499465</v>
      </c>
      <c r="G7" s="8" t="n">
        <v>0.0072688837197016</v>
      </c>
      <c r="H7" s="8" t="n">
        <v>0.0188413322087241</v>
      </c>
      <c r="I7" s="8" t="n">
        <v>0.00304141427917901</v>
      </c>
      <c r="J7" s="8" t="n">
        <v>0.337539732957824</v>
      </c>
      <c r="K7" s="8" t="n">
        <v>0.485534546382822</v>
      </c>
      <c r="L7" s="7" t="s">
        <v>15</v>
      </c>
      <c r="M7" s="7" t="s">
        <v>15</v>
      </c>
      <c r="N7" s="7" t="s">
        <v>15</v>
      </c>
      <c r="O7" s="7" t="s">
        <v>15</v>
      </c>
      <c r="P7" s="7" t="s">
        <v>15</v>
      </c>
      <c r="Q7" s="7" t="s">
        <v>15</v>
      </c>
      <c r="R7" s="7" t="s">
        <v>15</v>
      </c>
      <c r="S7" s="7" t="s">
        <v>15</v>
      </c>
      <c r="T7" s="9" t="s">
        <v>23</v>
      </c>
      <c r="U7" s="9" t="s">
        <v>17</v>
      </c>
    </row>
    <row r="8" customFormat="false" ht="15" hidden="false" customHeight="false" outlineLevel="0" collapsed="false">
      <c r="A8" s="6" t="s">
        <v>26</v>
      </c>
      <c r="B8" s="6" t="s">
        <v>14</v>
      </c>
      <c r="C8" s="7" t="s">
        <v>15</v>
      </c>
      <c r="D8" s="8" t="n">
        <v>0.01075</v>
      </c>
      <c r="E8" s="8" t="n">
        <v>0.0442629522688545</v>
      </c>
      <c r="F8" s="8" t="n">
        <v>0.0297755287043845</v>
      </c>
      <c r="G8" s="8" t="n">
        <v>0.00621872385488655</v>
      </c>
      <c r="H8" s="8" t="n">
        <v>0.0293318108745819</v>
      </c>
      <c r="I8" s="8" t="n">
        <v>0.00336418902021132</v>
      </c>
      <c r="J8" s="8" t="n">
        <v>0.379363652281752</v>
      </c>
      <c r="K8" s="8" t="n">
        <v>0.482992405879255</v>
      </c>
      <c r="L8" s="7" t="s">
        <v>15</v>
      </c>
      <c r="M8" s="7" t="s">
        <v>15</v>
      </c>
      <c r="N8" s="7" t="s">
        <v>15</v>
      </c>
      <c r="O8" s="7" t="s">
        <v>15</v>
      </c>
      <c r="P8" s="7" t="s">
        <v>15</v>
      </c>
      <c r="Q8" s="7" t="s">
        <v>15</v>
      </c>
      <c r="R8" s="7" t="s">
        <v>15</v>
      </c>
      <c r="S8" s="7" t="s">
        <v>15</v>
      </c>
      <c r="T8" s="9" t="s">
        <v>23</v>
      </c>
      <c r="U8" s="9" t="s">
        <v>17</v>
      </c>
    </row>
    <row r="9" customFormat="false" ht="15" hidden="false" customHeight="false" outlineLevel="0" collapsed="false">
      <c r="A9" s="6" t="s">
        <v>27</v>
      </c>
      <c r="B9" s="6" t="s">
        <v>14</v>
      </c>
      <c r="C9" s="7" t="s">
        <v>15</v>
      </c>
      <c r="D9" s="8" t="n">
        <v>0.0117</v>
      </c>
      <c r="E9" s="8" t="n">
        <v>0.0674766462738302</v>
      </c>
      <c r="F9" s="8" t="n">
        <v>0.0297520741380604</v>
      </c>
      <c r="G9" s="8" t="n">
        <v>0.00789773729860524</v>
      </c>
      <c r="H9" s="8" t="n">
        <v>0.0518027811334604</v>
      </c>
      <c r="I9" s="8" t="n">
        <v>0.00375775433841291</v>
      </c>
      <c r="J9" s="8" t="n">
        <v>0.313670239261299</v>
      </c>
      <c r="K9" s="8" t="n">
        <v>0.484105029211307</v>
      </c>
      <c r="L9" s="7" t="s">
        <v>15</v>
      </c>
      <c r="M9" s="7" t="s">
        <v>15</v>
      </c>
      <c r="N9" s="7" t="s">
        <v>15</v>
      </c>
      <c r="O9" s="7" t="s">
        <v>15</v>
      </c>
      <c r="P9" s="7" t="s">
        <v>15</v>
      </c>
      <c r="Q9" s="7" t="s">
        <v>15</v>
      </c>
      <c r="R9" s="7" t="s">
        <v>15</v>
      </c>
      <c r="S9" s="7" t="s">
        <v>15</v>
      </c>
      <c r="T9" s="9" t="s">
        <v>23</v>
      </c>
      <c r="U9" s="9" t="s">
        <v>17</v>
      </c>
    </row>
    <row r="10" customFormat="false" ht="15" hidden="false" customHeight="false" outlineLevel="0" collapsed="false">
      <c r="A10" s="6" t="s">
        <v>28</v>
      </c>
      <c r="B10" s="6" t="s">
        <v>14</v>
      </c>
      <c r="C10" s="7" t="s">
        <v>15</v>
      </c>
      <c r="D10" s="8" t="n">
        <v>0.004817</v>
      </c>
      <c r="E10" s="8" t="n">
        <v>0.0452912328291405</v>
      </c>
      <c r="F10" s="8" t="n">
        <v>0.0297769522599778</v>
      </c>
      <c r="G10" s="8" t="n">
        <v>0.00683509763443853</v>
      </c>
      <c r="H10" s="8" t="n">
        <v>0.0314600164351667</v>
      </c>
      <c r="I10" s="8" t="n">
        <v>0.00251583356527878</v>
      </c>
      <c r="J10" s="8" t="n">
        <v>0.384616016409341</v>
      </c>
      <c r="K10" s="8" t="n">
        <v>0.484828213808527</v>
      </c>
      <c r="L10" s="7" t="s">
        <v>15</v>
      </c>
      <c r="M10" s="7" t="s">
        <v>15</v>
      </c>
      <c r="N10" s="7" t="s">
        <v>15</v>
      </c>
      <c r="O10" s="7" t="s">
        <v>15</v>
      </c>
      <c r="P10" s="7" t="s">
        <v>15</v>
      </c>
      <c r="Q10" s="7" t="s">
        <v>15</v>
      </c>
      <c r="R10" s="7" t="s">
        <v>15</v>
      </c>
      <c r="S10" s="7" t="s">
        <v>15</v>
      </c>
      <c r="T10" s="9" t="s">
        <v>23</v>
      </c>
      <c r="U10" s="9" t="s">
        <v>17</v>
      </c>
    </row>
    <row r="11" customFormat="false" ht="15" hidden="false" customHeight="false" outlineLevel="0" collapsed="false">
      <c r="A11" s="6" t="s">
        <v>29</v>
      </c>
      <c r="B11" s="6" t="s">
        <v>14</v>
      </c>
      <c r="C11" s="7" t="s">
        <v>15</v>
      </c>
      <c r="D11" s="8" t="n">
        <v>0.009412</v>
      </c>
      <c r="E11" s="8" t="n">
        <v>0.0579957970829625</v>
      </c>
      <c r="F11" s="8" t="n">
        <v>0.0297213718407518</v>
      </c>
      <c r="G11" s="8" t="n">
        <v>0.0155632125888782</v>
      </c>
      <c r="H11" s="8" t="n">
        <v>0.055141298329664</v>
      </c>
      <c r="I11" s="8" t="n">
        <v>0.00992406919377046</v>
      </c>
      <c r="J11" s="8" t="n">
        <v>0.321632169838777</v>
      </c>
      <c r="K11" s="8" t="n">
        <v>0.481614200443449</v>
      </c>
      <c r="L11" s="7" t="s">
        <v>15</v>
      </c>
      <c r="M11" s="7" t="s">
        <v>15</v>
      </c>
      <c r="N11" s="7" t="s">
        <v>15</v>
      </c>
      <c r="O11" s="7" t="s">
        <v>15</v>
      </c>
      <c r="P11" s="7" t="s">
        <v>15</v>
      </c>
      <c r="Q11" s="7" t="s">
        <v>15</v>
      </c>
      <c r="R11" s="7" t="s">
        <v>15</v>
      </c>
      <c r="S11" s="7" t="s">
        <v>15</v>
      </c>
      <c r="T11" s="9" t="s">
        <v>23</v>
      </c>
      <c r="U11" s="9" t="s">
        <v>17</v>
      </c>
    </row>
    <row r="12" customFormat="false" ht="15" hidden="false" customHeight="false" outlineLevel="0" collapsed="false">
      <c r="A12" s="6" t="s">
        <v>30</v>
      </c>
      <c r="B12" s="6" t="s">
        <v>14</v>
      </c>
      <c r="C12" s="7" t="s">
        <v>15</v>
      </c>
      <c r="D12" s="8" t="n">
        <v>0.008716</v>
      </c>
      <c r="E12" s="8" t="n">
        <v>0.0395009674041174</v>
      </c>
      <c r="F12" s="8" t="n">
        <v>0.0297652904154017</v>
      </c>
      <c r="G12" s="8" t="n">
        <v>0.0136391073870406</v>
      </c>
      <c r="H12" s="8" t="n">
        <v>0.0250691117945386</v>
      </c>
      <c r="I12" s="8" t="n">
        <v>0.00615693603030827</v>
      </c>
      <c r="J12" s="8" t="n">
        <v>0.402100900269526</v>
      </c>
      <c r="K12" s="8" t="n">
        <v>0.485955381743832</v>
      </c>
      <c r="L12" s="7" t="s">
        <v>15</v>
      </c>
      <c r="M12" s="7" t="s">
        <v>15</v>
      </c>
      <c r="N12" s="7" t="s">
        <v>15</v>
      </c>
      <c r="O12" s="7" t="s">
        <v>15</v>
      </c>
      <c r="P12" s="7" t="s">
        <v>15</v>
      </c>
      <c r="Q12" s="7" t="s">
        <v>15</v>
      </c>
      <c r="R12" s="7" t="s">
        <v>15</v>
      </c>
      <c r="S12" s="7" t="s">
        <v>15</v>
      </c>
      <c r="T12" s="9" t="s">
        <v>23</v>
      </c>
      <c r="U12" s="9" t="s">
        <v>17</v>
      </c>
    </row>
    <row r="13" customFormat="false" ht="15" hidden="false" customHeight="false" outlineLevel="0" collapsed="false">
      <c r="A13" s="6" t="s">
        <v>31</v>
      </c>
      <c r="B13" s="6" t="s">
        <v>14</v>
      </c>
      <c r="C13" s="7" t="s">
        <v>15</v>
      </c>
      <c r="D13" s="8" t="n">
        <v>0.01007</v>
      </c>
      <c r="E13" s="8" t="n">
        <v>0.0986530305079207</v>
      </c>
      <c r="F13" s="8" t="n">
        <v>0.0297283858995437</v>
      </c>
      <c r="G13" s="8" t="n">
        <v>0.0084896531554053</v>
      </c>
      <c r="H13" s="8" t="n">
        <v>0.0822868959009628</v>
      </c>
      <c r="I13" s="8" t="n">
        <v>0.00458398942996162</v>
      </c>
      <c r="J13" s="8" t="n">
        <v>0.316319143605814</v>
      </c>
      <c r="K13" s="8" t="n">
        <v>0.484322921610153</v>
      </c>
      <c r="L13" s="7" t="s">
        <v>15</v>
      </c>
      <c r="M13" s="7" t="s">
        <v>15</v>
      </c>
      <c r="N13" s="7" t="s">
        <v>15</v>
      </c>
      <c r="O13" s="7" t="s">
        <v>15</v>
      </c>
      <c r="P13" s="7" t="s">
        <v>15</v>
      </c>
      <c r="Q13" s="7" t="s">
        <v>15</v>
      </c>
      <c r="R13" s="7" t="s">
        <v>15</v>
      </c>
      <c r="S13" s="7" t="s">
        <v>15</v>
      </c>
      <c r="T13" s="9" t="s">
        <v>23</v>
      </c>
      <c r="U13" s="9" t="s">
        <v>17</v>
      </c>
    </row>
    <row r="14" customFormat="false" ht="15" hidden="false" customHeight="false" outlineLevel="0" collapsed="false">
      <c r="A14" s="6" t="s">
        <v>32</v>
      </c>
      <c r="B14" s="6" t="s">
        <v>14</v>
      </c>
      <c r="C14" s="7" t="s">
        <v>15</v>
      </c>
      <c r="D14" s="8" t="n">
        <v>0.009863</v>
      </c>
      <c r="E14" s="8" t="n">
        <v>0.100971239302209</v>
      </c>
      <c r="F14" s="8" t="n">
        <v>0.0298085572033523</v>
      </c>
      <c r="G14" s="8" t="n">
        <v>0.0106444744830939</v>
      </c>
      <c r="H14" s="8" t="n">
        <v>0.0924456515288938</v>
      </c>
      <c r="I14" s="8" t="n">
        <v>0.00717553105107954</v>
      </c>
      <c r="J14" s="8" t="n">
        <v>0.486100229858999</v>
      </c>
      <c r="K14" s="8" t="n">
        <v>0.478825958138141</v>
      </c>
      <c r="L14" s="7" t="s">
        <v>15</v>
      </c>
      <c r="M14" s="7" t="s">
        <v>15</v>
      </c>
      <c r="N14" s="7" t="s">
        <v>15</v>
      </c>
      <c r="O14" s="7" t="s">
        <v>15</v>
      </c>
      <c r="P14" s="7" t="s">
        <v>15</v>
      </c>
      <c r="Q14" s="7" t="s">
        <v>15</v>
      </c>
      <c r="R14" s="7" t="s">
        <v>15</v>
      </c>
      <c r="S14" s="7" t="s">
        <v>15</v>
      </c>
      <c r="T14" s="9" t="s">
        <v>33</v>
      </c>
      <c r="U14" s="9" t="s">
        <v>17</v>
      </c>
    </row>
    <row r="15" customFormat="false" ht="15" hidden="false" customHeight="false" outlineLevel="0" collapsed="false">
      <c r="A15" s="6" t="s">
        <v>34</v>
      </c>
      <c r="B15" s="6" t="s">
        <v>14</v>
      </c>
      <c r="C15" s="7" t="s">
        <v>15</v>
      </c>
      <c r="D15" s="8" t="n">
        <v>0.008805</v>
      </c>
      <c r="E15" s="8" t="n">
        <v>0.140695109847061</v>
      </c>
      <c r="F15" s="8" t="n">
        <v>0.0298415379837414</v>
      </c>
      <c r="G15" s="8" t="n">
        <v>0.0116885833357373</v>
      </c>
      <c r="H15" s="8" t="n">
        <v>0.106272069963532</v>
      </c>
      <c r="I15" s="8" t="n">
        <v>0.00766610377092544</v>
      </c>
      <c r="J15" s="8" t="n">
        <v>0.513449977212334</v>
      </c>
      <c r="K15" s="8" t="n">
        <v>0.47297289225689</v>
      </c>
      <c r="L15" s="7" t="s">
        <v>15</v>
      </c>
      <c r="M15" s="7" t="s">
        <v>15</v>
      </c>
      <c r="N15" s="7" t="s">
        <v>15</v>
      </c>
      <c r="O15" s="7" t="s">
        <v>15</v>
      </c>
      <c r="P15" s="7" t="s">
        <v>15</v>
      </c>
      <c r="Q15" s="7" t="s">
        <v>15</v>
      </c>
      <c r="R15" s="7" t="s">
        <v>15</v>
      </c>
      <c r="S15" s="7" t="s">
        <v>15</v>
      </c>
      <c r="T15" s="9" t="s">
        <v>33</v>
      </c>
      <c r="U15" s="9" t="s">
        <v>17</v>
      </c>
    </row>
    <row r="16" customFormat="false" ht="15" hidden="false" customHeight="false" outlineLevel="0" collapsed="false">
      <c r="A16" s="6" t="s">
        <v>35</v>
      </c>
      <c r="B16" s="6" t="s">
        <v>14</v>
      </c>
      <c r="C16" s="7" t="s">
        <v>15</v>
      </c>
      <c r="D16" s="8" t="n">
        <v>0.007139</v>
      </c>
      <c r="E16" s="8" t="n">
        <v>0.138370642245772</v>
      </c>
      <c r="F16" s="8" t="n">
        <v>0.0298083222056108</v>
      </c>
      <c r="G16" s="8" t="n">
        <v>0.0136159781455085</v>
      </c>
      <c r="H16" s="8" t="n">
        <v>0.0844658566277947</v>
      </c>
      <c r="I16" s="8" t="n">
        <v>0.0093696922114737</v>
      </c>
      <c r="J16" s="8" t="n">
        <v>0.471275446421516</v>
      </c>
      <c r="K16" s="8" t="n">
        <v>0.475128179369649</v>
      </c>
      <c r="L16" s="7" t="s">
        <v>15</v>
      </c>
      <c r="M16" s="7" t="s">
        <v>15</v>
      </c>
      <c r="N16" s="7" t="s">
        <v>15</v>
      </c>
      <c r="O16" s="7" t="s">
        <v>15</v>
      </c>
      <c r="P16" s="7" t="s">
        <v>15</v>
      </c>
      <c r="Q16" s="7" t="s">
        <v>15</v>
      </c>
      <c r="R16" s="7" t="s">
        <v>15</v>
      </c>
      <c r="S16" s="7" t="s">
        <v>15</v>
      </c>
      <c r="T16" s="9" t="s">
        <v>33</v>
      </c>
      <c r="U16" s="9" t="s">
        <v>17</v>
      </c>
    </row>
    <row r="17" customFormat="false" ht="15" hidden="false" customHeight="false" outlineLevel="0" collapsed="false">
      <c r="A17" s="6" t="s">
        <v>36</v>
      </c>
      <c r="B17" s="6" t="s">
        <v>14</v>
      </c>
      <c r="C17" s="7" t="s">
        <v>15</v>
      </c>
      <c r="D17" s="8" t="n">
        <v>0.009581</v>
      </c>
      <c r="E17" s="8" t="n">
        <v>0.0531711521621072</v>
      </c>
      <c r="F17" s="8" t="n">
        <v>0.0297459511784852</v>
      </c>
      <c r="G17" s="8" t="n">
        <v>0.0163761916844957</v>
      </c>
      <c r="H17" s="8" t="n">
        <v>0.0484790415695296</v>
      </c>
      <c r="I17" s="8" t="n">
        <v>0.0085930579716773</v>
      </c>
      <c r="J17" s="8" t="n">
        <v>0.317263176495327</v>
      </c>
      <c r="K17" s="8" t="n">
        <v>0.477022204054718</v>
      </c>
      <c r="L17" s="7" t="s">
        <v>15</v>
      </c>
      <c r="M17" s="7" t="s">
        <v>15</v>
      </c>
      <c r="N17" s="7" t="s">
        <v>15</v>
      </c>
      <c r="O17" s="7" t="s">
        <v>15</v>
      </c>
      <c r="P17" s="7" t="s">
        <v>15</v>
      </c>
      <c r="Q17" s="7" t="s">
        <v>15</v>
      </c>
      <c r="R17" s="7" t="s">
        <v>15</v>
      </c>
      <c r="S17" s="7" t="s">
        <v>15</v>
      </c>
      <c r="T17" s="9" t="s">
        <v>33</v>
      </c>
      <c r="U17" s="9" t="s">
        <v>17</v>
      </c>
    </row>
    <row r="18" customFormat="false" ht="15" hidden="false" customHeight="false" outlineLevel="0" collapsed="false">
      <c r="A18" s="6" t="s">
        <v>37</v>
      </c>
      <c r="B18" s="6" t="s">
        <v>14</v>
      </c>
      <c r="C18" s="7" t="s">
        <v>15</v>
      </c>
      <c r="D18" s="8" t="n">
        <v>0.01117</v>
      </c>
      <c r="E18" s="8" t="n">
        <v>0.0489672411803584</v>
      </c>
      <c r="F18" s="8" t="n">
        <v>0.0298339275561925</v>
      </c>
      <c r="G18" s="8" t="n">
        <v>0.00840032271283926</v>
      </c>
      <c r="H18" s="8" t="n">
        <v>0.0343428874844395</v>
      </c>
      <c r="I18" s="8" t="n">
        <v>0.0058503719567236</v>
      </c>
      <c r="J18" s="8" t="n">
        <v>0.412675681308745</v>
      </c>
      <c r="K18" s="8" t="n">
        <v>0.47254283290668</v>
      </c>
      <c r="L18" s="7" t="s">
        <v>15</v>
      </c>
      <c r="M18" s="7" t="s">
        <v>15</v>
      </c>
      <c r="N18" s="7" t="s">
        <v>15</v>
      </c>
      <c r="O18" s="7" t="s">
        <v>15</v>
      </c>
      <c r="P18" s="7" t="s">
        <v>15</v>
      </c>
      <c r="Q18" s="7" t="s">
        <v>15</v>
      </c>
      <c r="R18" s="7" t="s">
        <v>15</v>
      </c>
      <c r="S18" s="7" t="s">
        <v>15</v>
      </c>
      <c r="T18" s="9" t="s">
        <v>33</v>
      </c>
      <c r="U18" s="9" t="s">
        <v>17</v>
      </c>
    </row>
    <row r="19" customFormat="false" ht="15" hidden="false" customHeight="false" outlineLevel="0" collapsed="false">
      <c r="A19" s="6" t="s">
        <v>38</v>
      </c>
      <c r="B19" s="6" t="s">
        <v>14</v>
      </c>
      <c r="C19" s="7" t="s">
        <v>15</v>
      </c>
      <c r="D19" s="8" t="n">
        <v>0.007559</v>
      </c>
      <c r="E19" s="8" t="n">
        <v>0.044383432503176</v>
      </c>
      <c r="F19" s="8" t="n">
        <v>0.0297795731479484</v>
      </c>
      <c r="G19" s="8" t="n">
        <v>0.0111339089507811</v>
      </c>
      <c r="H19" s="8" t="n">
        <v>0.0379953698618744</v>
      </c>
      <c r="I19" s="8" t="n">
        <v>0.00426764347818218</v>
      </c>
      <c r="J19" s="8" t="n">
        <v>0.41863824828826</v>
      </c>
      <c r="K19" s="8" t="n">
        <v>0.474586675791551</v>
      </c>
      <c r="L19" s="7" t="s">
        <v>15</v>
      </c>
      <c r="M19" s="7" t="s">
        <v>15</v>
      </c>
      <c r="N19" s="7" t="s">
        <v>15</v>
      </c>
      <c r="O19" s="7" t="s">
        <v>15</v>
      </c>
      <c r="P19" s="7" t="s">
        <v>15</v>
      </c>
      <c r="Q19" s="7" t="s">
        <v>15</v>
      </c>
      <c r="R19" s="7" t="s">
        <v>15</v>
      </c>
      <c r="S19" s="7" t="s">
        <v>15</v>
      </c>
      <c r="T19" s="9" t="s">
        <v>23</v>
      </c>
      <c r="U19" s="9" t="s">
        <v>17</v>
      </c>
    </row>
    <row r="20" customFormat="false" ht="15" hidden="false" customHeight="false" outlineLevel="0" collapsed="false">
      <c r="A20" s="6" t="s">
        <v>39</v>
      </c>
      <c r="B20" s="6" t="s">
        <v>14</v>
      </c>
      <c r="C20" s="7" t="s">
        <v>15</v>
      </c>
      <c r="D20" s="8" t="n">
        <v>0.01027</v>
      </c>
      <c r="E20" s="8" t="n">
        <v>0.0832583927370245</v>
      </c>
      <c r="F20" s="8" t="n">
        <v>0.0297783652328883</v>
      </c>
      <c r="G20" s="8" t="n">
        <v>0.00655306206500747</v>
      </c>
      <c r="H20" s="8" t="n">
        <v>0.0525955927205632</v>
      </c>
      <c r="I20" s="8" t="n">
        <v>0.00183293980167933</v>
      </c>
      <c r="J20" s="8" t="n">
        <v>0.376076645131729</v>
      </c>
      <c r="K20" s="8" t="n">
        <v>0.476390593169329</v>
      </c>
      <c r="L20" s="7" t="s">
        <v>15</v>
      </c>
      <c r="M20" s="7" t="s">
        <v>15</v>
      </c>
      <c r="N20" s="7" t="s">
        <v>15</v>
      </c>
      <c r="O20" s="7" t="s">
        <v>15</v>
      </c>
      <c r="P20" s="7" t="s">
        <v>15</v>
      </c>
      <c r="Q20" s="7" t="s">
        <v>15</v>
      </c>
      <c r="R20" s="7" t="s">
        <v>15</v>
      </c>
      <c r="S20" s="7" t="s">
        <v>15</v>
      </c>
      <c r="T20" s="9" t="s">
        <v>23</v>
      </c>
      <c r="U20" s="9" t="s">
        <v>17</v>
      </c>
    </row>
    <row r="21" customFormat="false" ht="15" hidden="false" customHeight="false" outlineLevel="0" collapsed="false">
      <c r="A21" s="6" t="s">
        <v>40</v>
      </c>
      <c r="B21" s="6" t="s">
        <v>14</v>
      </c>
      <c r="C21" s="7" t="s">
        <v>15</v>
      </c>
      <c r="D21" s="8" t="n">
        <v>0.01404</v>
      </c>
      <c r="E21" s="8" t="n">
        <v>0.0678033299740571</v>
      </c>
      <c r="F21" s="8" t="n">
        <v>0.0297669436789835</v>
      </c>
      <c r="G21" s="8" t="n">
        <v>0.00822502666461726</v>
      </c>
      <c r="H21" s="8" t="n">
        <v>0.0474144142154176</v>
      </c>
      <c r="I21" s="8" t="n">
        <v>0.00367218505954792</v>
      </c>
      <c r="J21" s="8" t="n">
        <v>0.421363145499552</v>
      </c>
      <c r="K21" s="8" t="n">
        <v>0.478296872872464</v>
      </c>
      <c r="L21" s="7" t="s">
        <v>15</v>
      </c>
      <c r="M21" s="7" t="s">
        <v>15</v>
      </c>
      <c r="N21" s="7" t="s">
        <v>15</v>
      </c>
      <c r="O21" s="7" t="s">
        <v>15</v>
      </c>
      <c r="P21" s="7" t="s">
        <v>15</v>
      </c>
      <c r="Q21" s="7" t="s">
        <v>15</v>
      </c>
      <c r="R21" s="7" t="s">
        <v>15</v>
      </c>
      <c r="S21" s="7" t="s">
        <v>15</v>
      </c>
      <c r="T21" s="9" t="s">
        <v>23</v>
      </c>
      <c r="U21" s="9" t="s">
        <v>17</v>
      </c>
    </row>
    <row r="22" customFormat="false" ht="15" hidden="false" customHeight="false" outlineLevel="0" collapsed="false">
      <c r="A22" s="6" t="s">
        <v>41</v>
      </c>
      <c r="B22" s="6" t="s">
        <v>14</v>
      </c>
      <c r="C22" s="7" t="s">
        <v>15</v>
      </c>
      <c r="D22" s="8" t="n">
        <v>0.007705</v>
      </c>
      <c r="E22" s="8" t="n">
        <v>0.0327234351255313</v>
      </c>
      <c r="F22" s="8" t="n">
        <v>0.0297774779331324</v>
      </c>
      <c r="G22" s="8" t="n">
        <v>0.00852325944143203</v>
      </c>
      <c r="H22" s="8" t="n">
        <v>0.0302184177732245</v>
      </c>
      <c r="I22" s="8" t="n">
        <v>0.00390345749628514</v>
      </c>
      <c r="J22" s="8" t="n">
        <v>0.344452075166456</v>
      </c>
      <c r="K22" s="8" t="n">
        <v>0.488988253832058</v>
      </c>
      <c r="L22" s="7" t="s">
        <v>15</v>
      </c>
      <c r="M22" s="7" t="s">
        <v>15</v>
      </c>
      <c r="N22" s="7" t="s">
        <v>15</v>
      </c>
      <c r="O22" s="7" t="s">
        <v>15</v>
      </c>
      <c r="P22" s="7" t="s">
        <v>15</v>
      </c>
      <c r="Q22" s="7" t="s">
        <v>15</v>
      </c>
      <c r="R22" s="7" t="s">
        <v>15</v>
      </c>
      <c r="S22" s="7" t="s">
        <v>15</v>
      </c>
      <c r="T22" s="9" t="s">
        <v>33</v>
      </c>
      <c r="U22" s="9" t="s">
        <v>17</v>
      </c>
    </row>
    <row r="23" customFormat="false" ht="15" hidden="false" customHeight="false" outlineLevel="0" collapsed="false">
      <c r="A23" s="6" t="s">
        <v>42</v>
      </c>
      <c r="B23" s="6" t="s">
        <v>14</v>
      </c>
      <c r="C23" s="7" t="s">
        <v>15</v>
      </c>
      <c r="D23" s="8" t="n">
        <v>0</v>
      </c>
      <c r="E23" s="8" t="n">
        <v>0.086338968528164</v>
      </c>
      <c r="F23" s="8" t="n">
        <v>0.0298301886656364</v>
      </c>
      <c r="G23" s="8" t="n">
        <v>0.00857438634103036</v>
      </c>
      <c r="H23" s="8" t="n">
        <v>0.0584989999303588</v>
      </c>
      <c r="I23" s="8" t="n">
        <v>0.00570257185100529</v>
      </c>
      <c r="J23" s="8" t="n">
        <v>0.45280173704127</v>
      </c>
      <c r="K23" s="8" t="n">
        <v>0.483161128061361</v>
      </c>
      <c r="L23" s="7" t="s">
        <v>15</v>
      </c>
      <c r="M23" s="7" t="s">
        <v>15</v>
      </c>
      <c r="N23" s="7" t="s">
        <v>15</v>
      </c>
      <c r="O23" s="7" t="s">
        <v>15</v>
      </c>
      <c r="P23" s="7" t="s">
        <v>15</v>
      </c>
      <c r="Q23" s="7" t="s">
        <v>15</v>
      </c>
      <c r="R23" s="7" t="s">
        <v>15</v>
      </c>
      <c r="S23" s="7" t="s">
        <v>15</v>
      </c>
      <c r="T23" s="9" t="s">
        <v>33</v>
      </c>
      <c r="U23" s="9" t="s">
        <v>17</v>
      </c>
    </row>
    <row r="24" customFormat="false" ht="15" hidden="false" customHeight="false" outlineLevel="0" collapsed="false">
      <c r="A24" s="6" t="s">
        <v>43</v>
      </c>
      <c r="B24" s="6" t="s">
        <v>14</v>
      </c>
      <c r="C24" s="7" t="s">
        <v>15</v>
      </c>
      <c r="D24" s="8" t="n">
        <v>0.01545</v>
      </c>
      <c r="E24" s="8" t="n">
        <v>0.10250986457186</v>
      </c>
      <c r="F24" s="8" t="n">
        <v>0.0297871317430044</v>
      </c>
      <c r="G24" s="8" t="n">
        <v>0.013422271715205</v>
      </c>
      <c r="H24" s="8" t="n">
        <v>0.0634946958228319</v>
      </c>
      <c r="I24" s="8" t="n">
        <v>0.00682922793420146</v>
      </c>
      <c r="J24" s="8" t="n">
        <v>0.497363441580738</v>
      </c>
      <c r="K24" s="8" t="n">
        <v>0.48239009916373</v>
      </c>
      <c r="L24" s="7" t="s">
        <v>15</v>
      </c>
      <c r="M24" s="7" t="s">
        <v>15</v>
      </c>
      <c r="N24" s="7" t="s">
        <v>15</v>
      </c>
      <c r="O24" s="7" t="s">
        <v>15</v>
      </c>
      <c r="P24" s="7" t="s">
        <v>15</v>
      </c>
      <c r="Q24" s="7" t="s">
        <v>15</v>
      </c>
      <c r="R24" s="7" t="s">
        <v>15</v>
      </c>
      <c r="S24" s="7" t="s">
        <v>15</v>
      </c>
      <c r="T24" s="9" t="s">
        <v>33</v>
      </c>
      <c r="U24" s="9" t="s">
        <v>17</v>
      </c>
    </row>
    <row r="25" customFormat="false" ht="15" hidden="false" customHeight="false" outlineLevel="0" collapsed="false">
      <c r="A25" s="6" t="s">
        <v>44</v>
      </c>
      <c r="B25" s="6" t="s">
        <v>14</v>
      </c>
      <c r="C25" s="10" t="s">
        <v>15</v>
      </c>
      <c r="D25" s="8" t="n">
        <v>0.01427</v>
      </c>
      <c r="E25" s="8" t="n">
        <v>0.109417659526221</v>
      </c>
      <c r="F25" s="8" t="n">
        <v>0.0297772647551847</v>
      </c>
      <c r="G25" s="8" t="n">
        <v>0.0103962498842858</v>
      </c>
      <c r="H25" s="8" t="n">
        <v>0.0973270082848845</v>
      </c>
      <c r="I25" s="8" t="n">
        <v>0.00682803514345897</v>
      </c>
      <c r="J25" s="8" t="n">
        <v>0.477107157777167</v>
      </c>
      <c r="K25" s="8" t="n">
        <v>0.470282008316985</v>
      </c>
      <c r="L25" s="7" t="s">
        <v>15</v>
      </c>
      <c r="M25" s="7" t="s">
        <v>15</v>
      </c>
      <c r="N25" s="7" t="s">
        <v>15</v>
      </c>
      <c r="O25" s="7" t="s">
        <v>15</v>
      </c>
      <c r="P25" s="7" t="s">
        <v>15</v>
      </c>
      <c r="Q25" s="7" t="s">
        <v>15</v>
      </c>
      <c r="R25" s="7" t="s">
        <v>15</v>
      </c>
      <c r="S25" s="7" t="s">
        <v>15</v>
      </c>
      <c r="T25" s="9" t="s">
        <v>45</v>
      </c>
      <c r="U25" s="9" t="s">
        <v>17</v>
      </c>
    </row>
    <row r="26" customFormat="false" ht="15" hidden="false" customHeight="false" outlineLevel="0" collapsed="false">
      <c r="A26" s="6" t="s">
        <v>46</v>
      </c>
      <c r="B26" s="6" t="s">
        <v>14</v>
      </c>
      <c r="C26" s="10" t="s">
        <v>15</v>
      </c>
      <c r="D26" s="8" t="n">
        <v>0.01055</v>
      </c>
      <c r="E26" s="8" t="n">
        <v>0.0827611220491892</v>
      </c>
      <c r="F26" s="8" t="n">
        <v>0.0297235035765625</v>
      </c>
      <c r="G26" s="8" t="n">
        <v>0.0130834636947178</v>
      </c>
      <c r="H26" s="8" t="n">
        <v>0.0613541303878662</v>
      </c>
      <c r="I26" s="8" t="n">
        <v>0.00667414438658907</v>
      </c>
      <c r="J26" s="8" t="n">
        <v>0.366269609367015</v>
      </c>
      <c r="K26" s="8" t="n">
        <v>0.483150762159031</v>
      </c>
      <c r="L26" s="7" t="s">
        <v>15</v>
      </c>
      <c r="M26" s="7" t="s">
        <v>15</v>
      </c>
      <c r="N26" s="7" t="s">
        <v>15</v>
      </c>
      <c r="O26" s="7" t="s">
        <v>15</v>
      </c>
      <c r="P26" s="7" t="s">
        <v>15</v>
      </c>
      <c r="Q26" s="7" t="s">
        <v>15</v>
      </c>
      <c r="R26" s="7" t="s">
        <v>15</v>
      </c>
      <c r="S26" s="7" t="s">
        <v>15</v>
      </c>
      <c r="T26" s="9" t="s">
        <v>45</v>
      </c>
      <c r="U26" s="9" t="s">
        <v>17</v>
      </c>
    </row>
    <row r="27" customFormat="false" ht="15" hidden="false" customHeight="false" outlineLevel="0" collapsed="false">
      <c r="A27" s="6" t="s">
        <v>47</v>
      </c>
      <c r="B27" s="6" t="s">
        <v>14</v>
      </c>
      <c r="C27" s="10" t="s">
        <v>15</v>
      </c>
      <c r="D27" s="8" t="n">
        <v>0</v>
      </c>
      <c r="E27" s="8" t="n">
        <v>0.0611732045616539</v>
      </c>
      <c r="F27" s="8" t="n">
        <v>0.0296841238711745</v>
      </c>
      <c r="G27" s="8" t="n">
        <v>0.00903947751131493</v>
      </c>
      <c r="H27" s="8" t="n">
        <v>0.0530336048376164</v>
      </c>
      <c r="I27" s="8" t="n">
        <v>0.00393172414049399</v>
      </c>
      <c r="J27" s="8" t="n">
        <v>0.363123725089441</v>
      </c>
      <c r="K27" s="8" t="n">
        <v>0.47930141205295</v>
      </c>
      <c r="L27" s="7" t="s">
        <v>15</v>
      </c>
      <c r="M27" s="7" t="s">
        <v>15</v>
      </c>
      <c r="N27" s="7" t="s">
        <v>15</v>
      </c>
      <c r="O27" s="7" t="s">
        <v>15</v>
      </c>
      <c r="P27" s="7" t="s">
        <v>15</v>
      </c>
      <c r="Q27" s="7" t="s">
        <v>15</v>
      </c>
      <c r="R27" s="7" t="s">
        <v>15</v>
      </c>
      <c r="S27" s="7" t="s">
        <v>15</v>
      </c>
      <c r="T27" s="9" t="s">
        <v>45</v>
      </c>
      <c r="U27" s="9" t="s">
        <v>17</v>
      </c>
    </row>
    <row r="28" customFormat="false" ht="15" hidden="false" customHeight="false" outlineLevel="0" collapsed="false">
      <c r="A28" s="6" t="s">
        <v>48</v>
      </c>
      <c r="B28" s="6" t="s">
        <v>14</v>
      </c>
      <c r="C28" s="10" t="s">
        <v>15</v>
      </c>
      <c r="D28" s="8" t="n">
        <v>0.006654</v>
      </c>
      <c r="E28" s="8" t="n">
        <v>0.0882249880616739</v>
      </c>
      <c r="F28" s="8" t="n">
        <v>0.0297866837123757</v>
      </c>
      <c r="G28" s="8" t="n">
        <v>0.00704268181109358</v>
      </c>
      <c r="H28" s="8" t="n">
        <v>0.0677966112650501</v>
      </c>
      <c r="I28" s="8" t="n">
        <v>0.00183792705667424</v>
      </c>
      <c r="J28" s="8" t="n">
        <v>0.36898038924376</v>
      </c>
      <c r="K28" s="8" t="n">
        <v>0.485700138969376</v>
      </c>
      <c r="L28" s="7" t="s">
        <v>15</v>
      </c>
      <c r="M28" s="7" t="s">
        <v>15</v>
      </c>
      <c r="N28" s="7" t="s">
        <v>15</v>
      </c>
      <c r="O28" s="7" t="s">
        <v>15</v>
      </c>
      <c r="P28" s="7" t="s">
        <v>15</v>
      </c>
      <c r="Q28" s="7" t="s">
        <v>15</v>
      </c>
      <c r="R28" s="7" t="s">
        <v>15</v>
      </c>
      <c r="S28" s="7" t="s">
        <v>15</v>
      </c>
      <c r="T28" s="9" t="s">
        <v>45</v>
      </c>
      <c r="U28" s="9" t="s">
        <v>17</v>
      </c>
    </row>
    <row r="29" customFormat="false" ht="15" hidden="false" customHeight="false" outlineLevel="0" collapsed="false">
      <c r="A29" s="6" t="s">
        <v>49</v>
      </c>
      <c r="B29" s="6" t="s">
        <v>14</v>
      </c>
      <c r="C29" s="10" t="s">
        <v>15</v>
      </c>
      <c r="D29" s="8" t="n">
        <v>0</v>
      </c>
      <c r="E29" s="8" t="n">
        <v>0.0975704217930398</v>
      </c>
      <c r="F29" s="8" t="n">
        <v>0.029774439311869</v>
      </c>
      <c r="G29" s="8" t="n">
        <v>0.0141242967984087</v>
      </c>
      <c r="H29" s="8" t="n">
        <v>0.0887791469386957</v>
      </c>
      <c r="I29" s="8" t="n">
        <v>0.00707929444251624</v>
      </c>
      <c r="J29" s="8" t="n">
        <v>0.479784324474421</v>
      </c>
      <c r="K29" s="8" t="n">
        <v>0.473498906373161</v>
      </c>
      <c r="L29" s="7" t="s">
        <v>15</v>
      </c>
      <c r="M29" s="7" t="s">
        <v>15</v>
      </c>
      <c r="N29" s="7" t="s">
        <v>15</v>
      </c>
      <c r="O29" s="7" t="s">
        <v>15</v>
      </c>
      <c r="P29" s="7" t="s">
        <v>15</v>
      </c>
      <c r="Q29" s="7" t="s">
        <v>15</v>
      </c>
      <c r="R29" s="7" t="s">
        <v>15</v>
      </c>
      <c r="S29" s="7" t="s">
        <v>15</v>
      </c>
      <c r="T29" s="9" t="s">
        <v>45</v>
      </c>
      <c r="U29" s="9" t="s">
        <v>17</v>
      </c>
    </row>
    <row r="30" customFormat="false" ht="15" hidden="false" customHeight="false" outlineLevel="0" collapsed="false">
      <c r="A30" s="6" t="s">
        <v>50</v>
      </c>
      <c r="B30" s="6" t="s">
        <v>14</v>
      </c>
      <c r="C30" s="10" t="s">
        <v>15</v>
      </c>
      <c r="D30" s="8" t="n">
        <v>0.008841</v>
      </c>
      <c r="E30" s="8" t="n">
        <v>0.0659691462911182</v>
      </c>
      <c r="F30" s="8" t="n">
        <v>0.0297512420271544</v>
      </c>
      <c r="G30" s="8" t="n">
        <v>0.0164774054816608</v>
      </c>
      <c r="H30" s="8" t="n">
        <v>0.0748434738193277</v>
      </c>
      <c r="I30" s="8" t="n">
        <v>0.00633086484067596</v>
      </c>
      <c r="J30" s="8" t="n">
        <v>0.436688592522856</v>
      </c>
      <c r="K30" s="8" t="n">
        <v>0.467515564152264</v>
      </c>
      <c r="L30" s="7" t="s">
        <v>15</v>
      </c>
      <c r="M30" s="7" t="s">
        <v>15</v>
      </c>
      <c r="N30" s="7" t="s">
        <v>15</v>
      </c>
      <c r="O30" s="7" t="s">
        <v>15</v>
      </c>
      <c r="P30" s="7" t="s">
        <v>15</v>
      </c>
      <c r="Q30" s="7" t="s">
        <v>15</v>
      </c>
      <c r="R30" s="7" t="s">
        <v>15</v>
      </c>
      <c r="S30" s="7" t="s">
        <v>15</v>
      </c>
      <c r="T30" s="9" t="s">
        <v>45</v>
      </c>
      <c r="U30" s="9" t="s">
        <v>17</v>
      </c>
    </row>
    <row r="31" customFormat="false" ht="15" hidden="false" customHeight="false" outlineLevel="0" collapsed="false">
      <c r="A31" s="6" t="s">
        <v>51</v>
      </c>
      <c r="B31" s="6" t="s">
        <v>14</v>
      </c>
      <c r="C31" s="10" t="s">
        <v>15</v>
      </c>
      <c r="D31" s="8" t="n">
        <v>0.0104</v>
      </c>
      <c r="E31" s="8" t="n">
        <v>0.13773045724902</v>
      </c>
      <c r="F31" s="8" t="n">
        <v>0.029708176911893</v>
      </c>
      <c r="G31" s="8" t="n">
        <v>0.0135623173155322</v>
      </c>
      <c r="H31" s="8" t="n">
        <v>0.106103292404582</v>
      </c>
      <c r="I31" s="8" t="n">
        <v>0.00617686012141998</v>
      </c>
      <c r="J31" s="8" t="n">
        <v>0.205259679095381</v>
      </c>
      <c r="K31" s="8" t="n">
        <v>0.493444039060863</v>
      </c>
      <c r="L31" s="7" t="s">
        <v>15</v>
      </c>
      <c r="M31" s="7" t="s">
        <v>15</v>
      </c>
      <c r="N31" s="7" t="s">
        <v>15</v>
      </c>
      <c r="O31" s="7" t="s">
        <v>15</v>
      </c>
      <c r="P31" s="7" t="s">
        <v>15</v>
      </c>
      <c r="Q31" s="7" t="s">
        <v>15</v>
      </c>
      <c r="R31" s="7" t="s">
        <v>15</v>
      </c>
      <c r="S31" s="7" t="s">
        <v>15</v>
      </c>
      <c r="T31" s="9" t="s">
        <v>45</v>
      </c>
      <c r="U31" s="9" t="s">
        <v>17</v>
      </c>
    </row>
    <row r="32" customFormat="false" ht="15" hidden="false" customHeight="false" outlineLevel="0" collapsed="false">
      <c r="A32" s="6" t="s">
        <v>52</v>
      </c>
      <c r="B32" s="6" t="s">
        <v>14</v>
      </c>
      <c r="C32" s="10" t="s">
        <v>15</v>
      </c>
      <c r="D32" s="8" t="n">
        <v>0.01021</v>
      </c>
      <c r="E32" s="8" t="n">
        <v>0.225328046522131</v>
      </c>
      <c r="F32" s="8" t="n">
        <v>0.02968819896856</v>
      </c>
      <c r="G32" s="8" t="n">
        <v>0.0174663892973306</v>
      </c>
      <c r="H32" s="8" t="n">
        <v>0.169762016986773</v>
      </c>
      <c r="I32" s="8" t="n">
        <v>0.0125431160228304</v>
      </c>
      <c r="J32" s="8" t="n">
        <v>0.100512113945118</v>
      </c>
      <c r="K32" s="8" t="n">
        <v>0.498811191579516</v>
      </c>
      <c r="L32" s="7" t="s">
        <v>15</v>
      </c>
      <c r="M32" s="7" t="s">
        <v>15</v>
      </c>
      <c r="N32" s="7" t="s">
        <v>15</v>
      </c>
      <c r="O32" s="7" t="s">
        <v>15</v>
      </c>
      <c r="P32" s="7" t="s">
        <v>15</v>
      </c>
      <c r="Q32" s="7" t="s">
        <v>15</v>
      </c>
      <c r="R32" s="7" t="s">
        <v>15</v>
      </c>
      <c r="S32" s="7" t="s">
        <v>15</v>
      </c>
      <c r="T32" s="9" t="s">
        <v>45</v>
      </c>
      <c r="U32" s="9" t="s">
        <v>17</v>
      </c>
    </row>
    <row r="33" customFormat="false" ht="15" hidden="false" customHeight="false" outlineLevel="0" collapsed="false">
      <c r="A33" s="6" t="s">
        <v>53</v>
      </c>
      <c r="B33" s="6" t="s">
        <v>14</v>
      </c>
      <c r="C33" s="10" t="s">
        <v>15</v>
      </c>
      <c r="D33" s="8" t="n">
        <v>0.009194</v>
      </c>
      <c r="E33" s="8" t="n">
        <v>0.093062082506913</v>
      </c>
      <c r="F33" s="8" t="n">
        <v>0.0297289396442234</v>
      </c>
      <c r="G33" s="8" t="n">
        <v>0.0085182170107975</v>
      </c>
      <c r="H33" s="8" t="n">
        <v>0.0578122368572073</v>
      </c>
      <c r="I33" s="8" t="n">
        <v>0.00420029378137811</v>
      </c>
      <c r="J33" s="8" t="n">
        <v>0.292344464477601</v>
      </c>
      <c r="K33" s="8" t="n">
        <v>0.490498849068084</v>
      </c>
      <c r="L33" s="7" t="s">
        <v>15</v>
      </c>
      <c r="M33" s="7" t="s">
        <v>15</v>
      </c>
      <c r="N33" s="7" t="s">
        <v>15</v>
      </c>
      <c r="O33" s="7" t="s">
        <v>15</v>
      </c>
      <c r="P33" s="7" t="s">
        <v>15</v>
      </c>
      <c r="Q33" s="7" t="s">
        <v>15</v>
      </c>
      <c r="R33" s="7" t="s">
        <v>15</v>
      </c>
      <c r="S33" s="7" t="s">
        <v>15</v>
      </c>
      <c r="T33" s="9" t="s">
        <v>45</v>
      </c>
      <c r="U33" s="9" t="s">
        <v>17</v>
      </c>
    </row>
    <row r="34" customFormat="false" ht="15" hidden="false" customHeight="false" outlineLevel="0" collapsed="false">
      <c r="A34" s="6" t="s">
        <v>54</v>
      </c>
      <c r="B34" s="6" t="s">
        <v>14</v>
      </c>
      <c r="C34" s="10" t="s">
        <v>15</v>
      </c>
      <c r="D34" s="8" t="n">
        <v>0.01291</v>
      </c>
      <c r="E34" s="8" t="n">
        <v>0.0924828539284212</v>
      </c>
      <c r="F34" s="8" t="n">
        <v>0.0297312813750044</v>
      </c>
      <c r="G34" s="8" t="n">
        <v>0.00785627625701029</v>
      </c>
      <c r="H34" s="8" t="n">
        <v>0.049648834736967</v>
      </c>
      <c r="I34" s="8" t="n">
        <v>0.00357253105046976</v>
      </c>
      <c r="J34" s="8" t="n">
        <v>0.294362629623762</v>
      </c>
      <c r="K34" s="8" t="n">
        <v>0.498728968922683</v>
      </c>
      <c r="L34" s="7" t="s">
        <v>15</v>
      </c>
      <c r="M34" s="7" t="s">
        <v>15</v>
      </c>
      <c r="N34" s="7" t="s">
        <v>15</v>
      </c>
      <c r="O34" s="7" t="s">
        <v>15</v>
      </c>
      <c r="P34" s="7" t="s">
        <v>15</v>
      </c>
      <c r="Q34" s="7" t="s">
        <v>15</v>
      </c>
      <c r="R34" s="7" t="s">
        <v>15</v>
      </c>
      <c r="S34" s="7" t="s">
        <v>15</v>
      </c>
      <c r="T34" s="9" t="s">
        <v>45</v>
      </c>
      <c r="U34" s="9" t="s">
        <v>17</v>
      </c>
    </row>
    <row r="35" customFormat="false" ht="15" hidden="false" customHeight="false" outlineLevel="0" collapsed="false">
      <c r="A35" s="11" t="s">
        <v>55</v>
      </c>
      <c r="B35" s="6" t="s">
        <v>56</v>
      </c>
      <c r="C35" s="7" t="s">
        <v>15</v>
      </c>
      <c r="D35" s="8" t="n">
        <v>0.01087</v>
      </c>
      <c r="E35" s="8" t="n">
        <v>0.0441765779567292</v>
      </c>
      <c r="F35" s="8" t="n">
        <v>0.029806321988639</v>
      </c>
      <c r="G35" s="8" t="n">
        <v>0.00587916535751634</v>
      </c>
      <c r="H35" s="8" t="n">
        <v>0.0403397298287742</v>
      </c>
      <c r="I35" s="8" t="n">
        <v>0.00980156415714736</v>
      </c>
      <c r="J35" s="8" t="n">
        <v>0.382108079598698</v>
      </c>
      <c r="K35" s="8" t="n">
        <v>0.485087955890431</v>
      </c>
      <c r="L35" s="7" t="s">
        <v>15</v>
      </c>
      <c r="M35" s="7" t="s">
        <v>15</v>
      </c>
      <c r="N35" s="7" t="s">
        <v>15</v>
      </c>
      <c r="O35" s="7" t="s">
        <v>15</v>
      </c>
      <c r="P35" s="7" t="s">
        <v>15</v>
      </c>
      <c r="Q35" s="7" t="s">
        <v>15</v>
      </c>
      <c r="R35" s="7" t="s">
        <v>15</v>
      </c>
      <c r="S35" s="7" t="s">
        <v>15</v>
      </c>
      <c r="T35" s="12" t="s">
        <v>57</v>
      </c>
      <c r="U35" s="9" t="s">
        <v>17</v>
      </c>
    </row>
    <row r="36" customFormat="false" ht="15" hidden="false" customHeight="false" outlineLevel="0" collapsed="false">
      <c r="A36" s="11" t="s">
        <v>58</v>
      </c>
      <c r="B36" s="6" t="s">
        <v>56</v>
      </c>
      <c r="C36" s="7" t="s">
        <v>59</v>
      </c>
      <c r="D36" s="8" t="n">
        <v>0.01282</v>
      </c>
      <c r="E36" s="8" t="n">
        <v>0.146205746430212</v>
      </c>
      <c r="F36" s="8" t="n">
        <v>0.0298505381297215</v>
      </c>
      <c r="G36" s="8" t="n">
        <v>0.0122780260330165</v>
      </c>
      <c r="H36" s="8" t="n">
        <v>0.090284065608591</v>
      </c>
      <c r="I36" s="8" t="n">
        <v>0.0033915683229198</v>
      </c>
      <c r="J36" s="8" t="n">
        <v>0.478525688795464</v>
      </c>
      <c r="K36" s="8" t="n">
        <v>0.424044588625072</v>
      </c>
      <c r="L36" s="7" t="s">
        <v>15</v>
      </c>
      <c r="M36" s="7" t="s">
        <v>15</v>
      </c>
      <c r="N36" s="7" t="s">
        <v>60</v>
      </c>
      <c r="O36" s="7" t="s">
        <v>15</v>
      </c>
      <c r="P36" s="7" t="s">
        <v>15</v>
      </c>
      <c r="Q36" s="7" t="s">
        <v>15</v>
      </c>
      <c r="R36" s="7" t="s">
        <v>15</v>
      </c>
      <c r="S36" s="7" t="s">
        <v>15</v>
      </c>
      <c r="T36" s="12" t="s">
        <v>57</v>
      </c>
      <c r="U36" s="9" t="s">
        <v>17</v>
      </c>
    </row>
    <row r="37" customFormat="false" ht="15" hidden="false" customHeight="false" outlineLevel="0" collapsed="false">
      <c r="A37" s="11" t="s">
        <v>61</v>
      </c>
      <c r="B37" s="6" t="s">
        <v>56</v>
      </c>
      <c r="C37" s="7" t="s">
        <v>60</v>
      </c>
      <c r="D37" s="8" t="n">
        <v>0.01323</v>
      </c>
      <c r="E37" s="8" t="n">
        <v>0.0436027882971972</v>
      </c>
      <c r="F37" s="8" t="n">
        <v>0.0298107345938398</v>
      </c>
      <c r="G37" s="8" t="n">
        <v>0.0121577212424674</v>
      </c>
      <c r="H37" s="8" t="n">
        <v>0.0530917413122957</v>
      </c>
      <c r="I37" s="8" t="n">
        <v>0.00672804879146633</v>
      </c>
      <c r="J37" s="8" t="n">
        <v>0.401868701084997</v>
      </c>
      <c r="K37" s="8" t="n">
        <v>0.465032437371532</v>
      </c>
      <c r="L37" s="7" t="s">
        <v>15</v>
      </c>
      <c r="M37" s="7" t="s">
        <v>15</v>
      </c>
      <c r="N37" s="7" t="s">
        <v>15</v>
      </c>
      <c r="O37" s="7" t="s">
        <v>15</v>
      </c>
      <c r="P37" s="7" t="s">
        <v>15</v>
      </c>
      <c r="Q37" s="7" t="s">
        <v>15</v>
      </c>
      <c r="R37" s="7" t="s">
        <v>15</v>
      </c>
      <c r="S37" s="7" t="s">
        <v>15</v>
      </c>
      <c r="T37" s="12" t="s">
        <v>57</v>
      </c>
      <c r="U37" s="9" t="s">
        <v>17</v>
      </c>
    </row>
    <row r="38" customFormat="false" ht="15" hidden="false" customHeight="false" outlineLevel="0" collapsed="false">
      <c r="A38" s="6" t="s">
        <v>62</v>
      </c>
      <c r="B38" s="6" t="s">
        <v>56</v>
      </c>
      <c r="C38" s="7" t="s">
        <v>60</v>
      </c>
      <c r="D38" s="8" t="n">
        <v>0.005912</v>
      </c>
      <c r="E38" s="8" t="n">
        <v>0.241095342353339</v>
      </c>
      <c r="F38" s="8" t="n">
        <v>0.029812416608877</v>
      </c>
      <c r="G38" s="8" t="n">
        <v>0.0151587865578442</v>
      </c>
      <c r="H38" s="8" t="n">
        <v>0.137150786709487</v>
      </c>
      <c r="I38" s="8" t="n">
        <v>0.00288706132574763</v>
      </c>
      <c r="J38" s="8" t="n">
        <v>0.577573448768485</v>
      </c>
      <c r="K38" s="8" t="n">
        <v>0.472196023523732</v>
      </c>
      <c r="L38" s="7" t="s">
        <v>15</v>
      </c>
      <c r="M38" s="7" t="s">
        <v>60</v>
      </c>
      <c r="N38" s="7" t="s">
        <v>15</v>
      </c>
      <c r="O38" s="7" t="s">
        <v>15</v>
      </c>
      <c r="P38" s="7" t="s">
        <v>15</v>
      </c>
      <c r="Q38" s="7" t="s">
        <v>15</v>
      </c>
      <c r="R38" s="7" t="s">
        <v>60</v>
      </c>
      <c r="S38" s="7" t="s">
        <v>15</v>
      </c>
      <c r="T38" s="9" t="s">
        <v>63</v>
      </c>
      <c r="U38" s="9" t="s">
        <v>17</v>
      </c>
    </row>
    <row r="39" customFormat="false" ht="15" hidden="false" customHeight="false" outlineLevel="0" collapsed="false">
      <c r="A39" s="6" t="s">
        <v>64</v>
      </c>
      <c r="B39" s="6" t="s">
        <v>56</v>
      </c>
      <c r="C39" s="7" t="s">
        <v>60</v>
      </c>
      <c r="D39" s="8" t="n">
        <v>0.02248</v>
      </c>
      <c r="E39" s="8" t="n">
        <v>0.0973203599143681</v>
      </c>
      <c r="F39" s="8" t="n">
        <v>0.0297303477033605</v>
      </c>
      <c r="G39" s="8" t="n">
        <v>0.0167159406405715</v>
      </c>
      <c r="H39" s="8" t="n">
        <v>0.0751375741923613</v>
      </c>
      <c r="I39" s="8" t="n">
        <v>0.00757596755967591</v>
      </c>
      <c r="J39" s="8" t="n">
        <v>0.46469154896448</v>
      </c>
      <c r="K39" s="8" t="n">
        <v>0.471572409175947</v>
      </c>
      <c r="L39" s="7" t="s">
        <v>60</v>
      </c>
      <c r="M39" s="7" t="s">
        <v>15</v>
      </c>
      <c r="N39" s="7" t="s">
        <v>15</v>
      </c>
      <c r="O39" s="7" t="s">
        <v>15</v>
      </c>
      <c r="P39" s="7" t="s">
        <v>15</v>
      </c>
      <c r="Q39" s="7" t="s">
        <v>15</v>
      </c>
      <c r="R39" s="7" t="s">
        <v>15</v>
      </c>
      <c r="S39" s="7" t="s">
        <v>15</v>
      </c>
      <c r="T39" s="9" t="s">
        <v>63</v>
      </c>
      <c r="U39" s="9" t="s">
        <v>17</v>
      </c>
    </row>
    <row r="40" customFormat="false" ht="15" hidden="false" customHeight="false" outlineLevel="0" collapsed="false">
      <c r="A40" s="6" t="s">
        <v>65</v>
      </c>
      <c r="B40" s="6" t="s">
        <v>56</v>
      </c>
      <c r="C40" s="7" t="s">
        <v>60</v>
      </c>
      <c r="D40" s="8" t="n">
        <v>0.01606</v>
      </c>
      <c r="E40" s="8" t="n">
        <v>0.0698503484564769</v>
      </c>
      <c r="F40" s="8" t="n">
        <v>0.0297311805161189</v>
      </c>
      <c r="G40" s="8" t="n">
        <v>0.00954915417106351</v>
      </c>
      <c r="H40" s="8" t="n">
        <v>0.0582136948810946</v>
      </c>
      <c r="I40" s="8" t="n">
        <v>0.00248712474025954</v>
      </c>
      <c r="J40" s="8" t="n">
        <v>0.292011040358647</v>
      </c>
      <c r="K40" s="8" t="n">
        <v>0.491452043348637</v>
      </c>
      <c r="L40" s="7" t="s">
        <v>15</v>
      </c>
      <c r="M40" s="7" t="s">
        <v>15</v>
      </c>
      <c r="N40" s="7" t="s">
        <v>15</v>
      </c>
      <c r="O40" s="7" t="s">
        <v>15</v>
      </c>
      <c r="P40" s="7" t="s">
        <v>15</v>
      </c>
      <c r="Q40" s="7" t="s">
        <v>15</v>
      </c>
      <c r="R40" s="7" t="s">
        <v>15</v>
      </c>
      <c r="S40" s="7" t="s">
        <v>15</v>
      </c>
      <c r="T40" s="9" t="s">
        <v>63</v>
      </c>
      <c r="U40" s="9" t="s">
        <v>17</v>
      </c>
    </row>
    <row r="41" customFormat="false" ht="15" hidden="false" customHeight="false" outlineLevel="0" collapsed="false">
      <c r="A41" s="6" t="s">
        <v>66</v>
      </c>
      <c r="B41" s="6" t="s">
        <v>56</v>
      </c>
      <c r="C41" s="7" t="s">
        <v>60</v>
      </c>
      <c r="D41" s="8" t="n">
        <v>0.01048</v>
      </c>
      <c r="E41" s="8" t="n">
        <v>0.250259824277726</v>
      </c>
      <c r="F41" s="8" t="n">
        <v>0.0298361352097054</v>
      </c>
      <c r="G41" s="8" t="n">
        <v>0.0240439882025195</v>
      </c>
      <c r="H41" s="8" t="n">
        <v>0.211384008024087</v>
      </c>
      <c r="I41" s="8" t="n">
        <v>0.0102415379896224</v>
      </c>
      <c r="J41" s="8" t="n">
        <v>0.661656030780281</v>
      </c>
      <c r="K41" s="8" t="n">
        <v>0.456156238221962</v>
      </c>
      <c r="L41" s="7" t="s">
        <v>15</v>
      </c>
      <c r="M41" s="7" t="s">
        <v>60</v>
      </c>
      <c r="N41" s="7" t="s">
        <v>15</v>
      </c>
      <c r="O41" s="7" t="s">
        <v>60</v>
      </c>
      <c r="P41" s="7" t="s">
        <v>60</v>
      </c>
      <c r="Q41" s="7" t="s">
        <v>15</v>
      </c>
      <c r="R41" s="7" t="s">
        <v>60</v>
      </c>
      <c r="S41" s="7" t="s">
        <v>15</v>
      </c>
      <c r="T41" s="9" t="s">
        <v>63</v>
      </c>
      <c r="U41" s="9" t="s">
        <v>17</v>
      </c>
    </row>
    <row r="42" customFormat="false" ht="15" hidden="false" customHeight="false" outlineLevel="0" collapsed="false">
      <c r="A42" s="6" t="s">
        <v>67</v>
      </c>
      <c r="B42" s="6" t="s">
        <v>56</v>
      </c>
      <c r="C42" s="7" t="s">
        <v>60</v>
      </c>
      <c r="D42" s="8" t="n">
        <v>0.01072</v>
      </c>
      <c r="E42" s="8" t="n">
        <v>0.0387426619683037</v>
      </c>
      <c r="F42" s="8" t="n">
        <v>0.0297839890235408</v>
      </c>
      <c r="G42" s="8" t="n">
        <v>0.0116114215675503</v>
      </c>
      <c r="H42" s="8" t="n">
        <v>0.0377150616535738</v>
      </c>
      <c r="I42" s="8" t="n">
        <v>0.00487450645206663</v>
      </c>
      <c r="J42" s="8" t="n">
        <v>0.41277783463252</v>
      </c>
      <c r="K42" s="8" t="n">
        <v>0.479133576866443</v>
      </c>
      <c r="L42" s="7" t="s">
        <v>15</v>
      </c>
      <c r="M42" s="7" t="s">
        <v>15</v>
      </c>
      <c r="N42" s="7" t="s">
        <v>15</v>
      </c>
      <c r="O42" s="7" t="s">
        <v>15</v>
      </c>
      <c r="P42" s="7" t="s">
        <v>15</v>
      </c>
      <c r="Q42" s="7" t="s">
        <v>15</v>
      </c>
      <c r="R42" s="7" t="s">
        <v>15</v>
      </c>
      <c r="S42" s="7" t="s">
        <v>15</v>
      </c>
      <c r="T42" s="9" t="s">
        <v>63</v>
      </c>
      <c r="U42" s="9" t="s">
        <v>17</v>
      </c>
    </row>
    <row r="43" customFormat="false" ht="15" hidden="false" customHeight="false" outlineLevel="0" collapsed="false">
      <c r="A43" s="6" t="s">
        <v>68</v>
      </c>
      <c r="B43" s="6" t="s">
        <v>56</v>
      </c>
      <c r="C43" s="7" t="s">
        <v>60</v>
      </c>
      <c r="D43" s="8" t="n">
        <v>0.008446</v>
      </c>
      <c r="E43" s="8" t="n">
        <v>0.124703263665242</v>
      </c>
      <c r="F43" s="8" t="n">
        <v>0.0297231488266015</v>
      </c>
      <c r="G43" s="8" t="n">
        <v>0.0110903079102014</v>
      </c>
      <c r="H43" s="8" t="n">
        <v>0.0922321632155689</v>
      </c>
      <c r="I43" s="8" t="n">
        <v>0.00968288372880535</v>
      </c>
      <c r="J43" s="8" t="n">
        <v>0.230455901651033</v>
      </c>
      <c r="K43" s="8" t="n">
        <v>0.490939436466226</v>
      </c>
      <c r="L43" s="7" t="s">
        <v>15</v>
      </c>
      <c r="M43" s="7" t="s">
        <v>15</v>
      </c>
      <c r="N43" s="7" t="s">
        <v>15</v>
      </c>
      <c r="O43" s="7" t="s">
        <v>15</v>
      </c>
      <c r="P43" s="7" t="s">
        <v>15</v>
      </c>
      <c r="Q43" s="7" t="s">
        <v>15</v>
      </c>
      <c r="R43" s="7" t="s">
        <v>15</v>
      </c>
      <c r="S43" s="7" t="s">
        <v>15</v>
      </c>
      <c r="T43" s="9" t="s">
        <v>63</v>
      </c>
      <c r="U43" s="9" t="s">
        <v>17</v>
      </c>
    </row>
    <row r="44" customFormat="false" ht="15" hidden="false" customHeight="false" outlineLevel="0" collapsed="false">
      <c r="A44" s="6" t="s">
        <v>69</v>
      </c>
      <c r="B44" s="6" t="s">
        <v>56</v>
      </c>
      <c r="C44" s="7" t="s">
        <v>60</v>
      </c>
      <c r="D44" s="8" t="n">
        <v>0.005428</v>
      </c>
      <c r="E44" s="8" t="n">
        <v>0.0635477863570955</v>
      </c>
      <c r="F44" s="8" t="n">
        <v>0.0297553412965468</v>
      </c>
      <c r="G44" s="8" t="n">
        <v>0.00652622940435816</v>
      </c>
      <c r="H44" s="8" t="n">
        <v>0.0482560892537009</v>
      </c>
      <c r="I44" s="8" t="n">
        <v>0.00226783417610221</v>
      </c>
      <c r="J44" s="8" t="n">
        <v>0.301195249520229</v>
      </c>
      <c r="K44" s="8" t="n">
        <v>0.483790998746665</v>
      </c>
      <c r="L44" s="7" t="s">
        <v>15</v>
      </c>
      <c r="M44" s="7" t="s">
        <v>15</v>
      </c>
      <c r="N44" s="7" t="s">
        <v>15</v>
      </c>
      <c r="O44" s="7" t="s">
        <v>15</v>
      </c>
      <c r="P44" s="7" t="s">
        <v>15</v>
      </c>
      <c r="Q44" s="7" t="s">
        <v>15</v>
      </c>
      <c r="R44" s="7" t="s">
        <v>15</v>
      </c>
      <c r="S44" s="7" t="s">
        <v>15</v>
      </c>
      <c r="T44" s="9" t="s">
        <v>63</v>
      </c>
      <c r="U44" s="9" t="s">
        <v>17</v>
      </c>
    </row>
    <row r="45" customFormat="false" ht="15" hidden="false" customHeight="false" outlineLevel="0" collapsed="false">
      <c r="A45" s="6" t="s">
        <v>70</v>
      </c>
      <c r="B45" s="6" t="s">
        <v>56</v>
      </c>
      <c r="C45" s="7" t="s">
        <v>60</v>
      </c>
      <c r="D45" s="8" t="n">
        <v>0.008522</v>
      </c>
      <c r="E45" s="8" t="n">
        <v>0.0368793705888275</v>
      </c>
      <c r="F45" s="8" t="n">
        <v>0.0297881935092916</v>
      </c>
      <c r="G45" s="8" t="n">
        <v>0.00716802246568172</v>
      </c>
      <c r="H45" s="8" t="n">
        <v>0.0301584709965449</v>
      </c>
      <c r="I45" s="8" t="n">
        <v>0.0242137209283263</v>
      </c>
      <c r="J45" s="8" t="n">
        <v>0.394071373149393</v>
      </c>
      <c r="K45" s="8" t="n">
        <v>0.479335416061336</v>
      </c>
      <c r="L45" s="7" t="s">
        <v>15</v>
      </c>
      <c r="M45" s="7" t="s">
        <v>15</v>
      </c>
      <c r="N45" s="7" t="s">
        <v>15</v>
      </c>
      <c r="O45" s="7" t="s">
        <v>15</v>
      </c>
      <c r="P45" s="7" t="s">
        <v>15</v>
      </c>
      <c r="Q45" s="7" t="s">
        <v>60</v>
      </c>
      <c r="R45" s="7" t="s">
        <v>15</v>
      </c>
      <c r="S45" s="7" t="s">
        <v>15</v>
      </c>
      <c r="T45" s="9" t="s">
        <v>63</v>
      </c>
      <c r="U45" s="9" t="s">
        <v>17</v>
      </c>
    </row>
    <row r="46" customFormat="false" ht="15" hidden="false" customHeight="false" outlineLevel="0" collapsed="false">
      <c r="A46" s="6" t="s">
        <v>71</v>
      </c>
      <c r="B46" s="6" t="s">
        <v>56</v>
      </c>
      <c r="C46" s="7" t="s">
        <v>60</v>
      </c>
      <c r="D46" s="8" t="n">
        <v>0.3726</v>
      </c>
      <c r="E46" s="8" t="n">
        <v>0.441074553518152</v>
      </c>
      <c r="F46" s="8" t="n">
        <v>0.0300069036477034</v>
      </c>
      <c r="G46" s="8" t="n">
        <v>0.0479725162719524</v>
      </c>
      <c r="H46" s="8" t="n">
        <v>0.299441976715366</v>
      </c>
      <c r="I46" s="8" t="n">
        <v>0.00267535978186565</v>
      </c>
      <c r="J46" s="8" t="n">
        <v>0.900003363556004</v>
      </c>
      <c r="K46" s="8" t="n">
        <v>0.431926164463792</v>
      </c>
      <c r="L46" s="7" t="s">
        <v>60</v>
      </c>
      <c r="M46" s="7" t="s">
        <v>60</v>
      </c>
      <c r="N46" s="7" t="s">
        <v>60</v>
      </c>
      <c r="O46" s="7" t="s">
        <v>60</v>
      </c>
      <c r="P46" s="7" t="s">
        <v>60</v>
      </c>
      <c r="Q46" s="7" t="s">
        <v>15</v>
      </c>
      <c r="R46" s="7" t="s">
        <v>60</v>
      </c>
      <c r="S46" s="7" t="s">
        <v>15</v>
      </c>
      <c r="T46" s="9" t="s">
        <v>63</v>
      </c>
      <c r="U46" s="9" t="s">
        <v>17</v>
      </c>
    </row>
    <row r="47" customFormat="false" ht="15" hidden="false" customHeight="false" outlineLevel="0" collapsed="false">
      <c r="A47" s="6" t="s">
        <v>72</v>
      </c>
      <c r="B47" s="6" t="s">
        <v>56</v>
      </c>
      <c r="C47" s="7" t="s">
        <v>15</v>
      </c>
      <c r="D47" s="8" t="n">
        <v>0.006573</v>
      </c>
      <c r="E47" s="8" t="n">
        <v>0.0516592766643696</v>
      </c>
      <c r="F47" s="8" t="n">
        <v>0.029748312547833</v>
      </c>
      <c r="G47" s="8" t="n">
        <v>0.00724144546035213</v>
      </c>
      <c r="H47" s="8" t="n">
        <v>0.039011509393797</v>
      </c>
      <c r="I47" s="8" t="n">
        <v>0.00235041558191829</v>
      </c>
      <c r="J47" s="8" t="n">
        <v>0.325909740436882</v>
      </c>
      <c r="K47" s="8" t="n">
        <v>0.471873003479113</v>
      </c>
      <c r="L47" s="7" t="s">
        <v>15</v>
      </c>
      <c r="M47" s="7" t="s">
        <v>15</v>
      </c>
      <c r="N47" s="7" t="s">
        <v>15</v>
      </c>
      <c r="O47" s="7" t="s">
        <v>15</v>
      </c>
      <c r="P47" s="7" t="s">
        <v>15</v>
      </c>
      <c r="Q47" s="7" t="s">
        <v>15</v>
      </c>
      <c r="R47" s="7" t="s">
        <v>15</v>
      </c>
      <c r="S47" s="7" t="s">
        <v>15</v>
      </c>
      <c r="T47" s="9" t="s">
        <v>63</v>
      </c>
      <c r="U47" s="9" t="s">
        <v>17</v>
      </c>
    </row>
    <row r="48" customFormat="false" ht="15" hidden="false" customHeight="false" outlineLevel="0" collapsed="false">
      <c r="A48" s="6" t="s">
        <v>73</v>
      </c>
      <c r="B48" s="6" t="s">
        <v>56</v>
      </c>
      <c r="C48" s="7" t="s">
        <v>60</v>
      </c>
      <c r="D48" s="8" t="n">
        <v>0.007417</v>
      </c>
      <c r="E48" s="8" t="n">
        <v>0.0763118711781056</v>
      </c>
      <c r="F48" s="8" t="n">
        <v>0.0297147698438366</v>
      </c>
      <c r="G48" s="8" t="n">
        <v>0.0184373200539943</v>
      </c>
      <c r="H48" s="8" t="n">
        <v>0.0928297290871996</v>
      </c>
      <c r="I48" s="8" t="n">
        <v>0.0132305365042974</v>
      </c>
      <c r="J48" s="8" t="n">
        <v>0.305768174865724</v>
      </c>
      <c r="K48" s="8" t="n">
        <v>0.488433960722522</v>
      </c>
      <c r="L48" s="7" t="s">
        <v>15</v>
      </c>
      <c r="M48" s="7" t="s">
        <v>15</v>
      </c>
      <c r="N48" s="7" t="s">
        <v>15</v>
      </c>
      <c r="O48" s="7" t="s">
        <v>15</v>
      </c>
      <c r="P48" s="7" t="s">
        <v>15</v>
      </c>
      <c r="Q48" s="7" t="s">
        <v>15</v>
      </c>
      <c r="R48" s="7" t="s">
        <v>15</v>
      </c>
      <c r="S48" s="7" t="s">
        <v>15</v>
      </c>
      <c r="T48" s="9" t="s">
        <v>63</v>
      </c>
      <c r="U48" s="9" t="s">
        <v>17</v>
      </c>
    </row>
    <row r="49" customFormat="false" ht="15" hidden="false" customHeight="false" outlineLevel="0" collapsed="false">
      <c r="A49" s="6" t="s">
        <v>74</v>
      </c>
      <c r="B49" s="6" t="s">
        <v>56</v>
      </c>
      <c r="C49" s="7" t="s">
        <v>60</v>
      </c>
      <c r="D49" s="8" t="n">
        <v>0.03711</v>
      </c>
      <c r="E49" s="8" t="n">
        <v>0.0928655298400461</v>
      </c>
      <c r="F49" s="8" t="n">
        <v>0.0297830293877474</v>
      </c>
      <c r="G49" s="8" t="n">
        <v>0.0188169074862912</v>
      </c>
      <c r="H49" s="8" t="n">
        <v>0.0919559419911654</v>
      </c>
      <c r="I49" s="8" t="n">
        <v>0.00870859578823856</v>
      </c>
      <c r="J49" s="8" t="n">
        <v>0.474679258155673</v>
      </c>
      <c r="K49" s="8" t="n">
        <v>0.470107669357675</v>
      </c>
      <c r="L49" s="7" t="s">
        <v>60</v>
      </c>
      <c r="M49" s="7" t="s">
        <v>15</v>
      </c>
      <c r="N49" s="7" t="s">
        <v>15</v>
      </c>
      <c r="O49" s="7" t="s">
        <v>15</v>
      </c>
      <c r="P49" s="7" t="s">
        <v>15</v>
      </c>
      <c r="Q49" s="7" t="s">
        <v>15</v>
      </c>
      <c r="R49" s="7" t="s">
        <v>15</v>
      </c>
      <c r="S49" s="7" t="s">
        <v>15</v>
      </c>
      <c r="T49" s="9" t="s">
        <v>63</v>
      </c>
      <c r="U49" s="9" t="s">
        <v>17</v>
      </c>
    </row>
    <row r="50" customFormat="false" ht="15" hidden="false" customHeight="false" outlineLevel="0" collapsed="false">
      <c r="A50" s="6" t="s">
        <v>75</v>
      </c>
      <c r="B50" s="6" t="s">
        <v>56</v>
      </c>
      <c r="C50" s="7" t="s">
        <v>15</v>
      </c>
      <c r="D50" s="8" t="n">
        <v>0</v>
      </c>
      <c r="E50" s="8" t="n">
        <v>0.0980974289865587</v>
      </c>
      <c r="F50" s="8" t="n">
        <v>0.0297694851722377</v>
      </c>
      <c r="G50" s="8" t="n">
        <v>0.0142585607425101</v>
      </c>
      <c r="H50" s="8" t="n">
        <v>0.0829926319273943</v>
      </c>
      <c r="I50" s="8" t="n">
        <v>0.00705723612884302</v>
      </c>
      <c r="J50" s="8" t="n">
        <v>0.490993395880521</v>
      </c>
      <c r="K50" s="8" t="n">
        <v>0.461224364229545</v>
      </c>
      <c r="L50" s="7" t="s">
        <v>15</v>
      </c>
      <c r="M50" s="7" t="s">
        <v>15</v>
      </c>
      <c r="N50" s="7" t="s">
        <v>15</v>
      </c>
      <c r="O50" s="7" t="s">
        <v>15</v>
      </c>
      <c r="P50" s="7" t="s">
        <v>15</v>
      </c>
      <c r="Q50" s="7" t="s">
        <v>15</v>
      </c>
      <c r="R50" s="7" t="s">
        <v>15</v>
      </c>
      <c r="S50" s="7" t="s">
        <v>15</v>
      </c>
      <c r="T50" s="9" t="s">
        <v>63</v>
      </c>
      <c r="U50" s="9" t="s">
        <v>17</v>
      </c>
    </row>
    <row r="51" customFormat="false" ht="15" hidden="false" customHeight="false" outlineLevel="0" collapsed="false">
      <c r="A51" s="6" t="s">
        <v>76</v>
      </c>
      <c r="B51" s="6" t="s">
        <v>56</v>
      </c>
      <c r="C51" s="7" t="s">
        <v>60</v>
      </c>
      <c r="D51" s="8" t="n">
        <v>0.009934</v>
      </c>
      <c r="E51" s="8" t="n">
        <v>0.0624563032693827</v>
      </c>
      <c r="F51" s="8" t="n">
        <v>0.0297345223571449</v>
      </c>
      <c r="G51" s="8" t="n">
        <v>0.00645129287180421</v>
      </c>
      <c r="H51" s="8" t="n">
        <v>0.0554801948311322</v>
      </c>
      <c r="I51" s="8" t="n">
        <v>0.00266521552878928</v>
      </c>
      <c r="J51" s="8" t="n">
        <v>0.31754329298523</v>
      </c>
      <c r="K51" s="8" t="n">
        <v>0.487460290529992</v>
      </c>
      <c r="L51" s="7" t="s">
        <v>15</v>
      </c>
      <c r="M51" s="7" t="s">
        <v>15</v>
      </c>
      <c r="N51" s="7" t="s">
        <v>15</v>
      </c>
      <c r="O51" s="7" t="s">
        <v>15</v>
      </c>
      <c r="P51" s="7" t="s">
        <v>15</v>
      </c>
      <c r="Q51" s="7" t="s">
        <v>15</v>
      </c>
      <c r="R51" s="7" t="s">
        <v>15</v>
      </c>
      <c r="S51" s="7" t="s">
        <v>15</v>
      </c>
      <c r="T51" s="9" t="s">
        <v>63</v>
      </c>
      <c r="U51" s="9" t="s">
        <v>17</v>
      </c>
    </row>
    <row r="52" customFormat="false" ht="15" hidden="false" customHeight="false" outlineLevel="0" collapsed="false">
      <c r="A52" s="6" t="s">
        <v>77</v>
      </c>
      <c r="B52" s="6" t="s">
        <v>56</v>
      </c>
      <c r="C52" s="7" t="s">
        <v>60</v>
      </c>
      <c r="D52" s="8" t="n">
        <v>0.01081</v>
      </c>
      <c r="E52" s="8" t="n">
        <v>0.110025926223912</v>
      </c>
      <c r="F52" s="8" t="n">
        <v>0.0298093595772266</v>
      </c>
      <c r="G52" s="8" t="n">
        <v>0.0102417150633929</v>
      </c>
      <c r="H52" s="8" t="n">
        <v>0.0702055539078249</v>
      </c>
      <c r="I52" s="8" t="n">
        <v>0.0168262229654619</v>
      </c>
      <c r="J52" s="8" t="n">
        <v>0.45902523007283</v>
      </c>
      <c r="K52" s="8" t="n">
        <v>0.475304407530976</v>
      </c>
      <c r="L52" s="7" t="s">
        <v>15</v>
      </c>
      <c r="M52" s="7" t="s">
        <v>15</v>
      </c>
      <c r="N52" s="7" t="s">
        <v>15</v>
      </c>
      <c r="O52" s="7" t="s">
        <v>15</v>
      </c>
      <c r="P52" s="7" t="s">
        <v>15</v>
      </c>
      <c r="Q52" s="7" t="s">
        <v>15</v>
      </c>
      <c r="R52" s="7" t="s">
        <v>15</v>
      </c>
      <c r="S52" s="7" t="s">
        <v>15</v>
      </c>
      <c r="T52" s="9" t="s">
        <v>63</v>
      </c>
      <c r="U52" s="9" t="s">
        <v>17</v>
      </c>
    </row>
    <row r="53" customFormat="false" ht="15" hidden="false" customHeight="false" outlineLevel="0" collapsed="false">
      <c r="A53" s="6" t="s">
        <v>78</v>
      </c>
      <c r="B53" s="6" t="s">
        <v>56</v>
      </c>
      <c r="C53" s="7" t="s">
        <v>60</v>
      </c>
      <c r="D53" s="8" t="n">
        <v>0.01023</v>
      </c>
      <c r="E53" s="8" t="n">
        <v>0.049907906302915</v>
      </c>
      <c r="F53" s="8" t="n">
        <v>0.0298013142430707</v>
      </c>
      <c r="G53" s="8" t="n">
        <v>0.00712238708975178</v>
      </c>
      <c r="H53" s="8" t="n">
        <v>0.047733266300198</v>
      </c>
      <c r="I53" s="8" t="n">
        <v>0.00334264360089037</v>
      </c>
      <c r="J53" s="8" t="n">
        <v>0.409398916416478</v>
      </c>
      <c r="K53" s="8" t="n">
        <v>0.472829418801387</v>
      </c>
      <c r="L53" s="7" t="s">
        <v>15</v>
      </c>
      <c r="M53" s="7" t="s">
        <v>15</v>
      </c>
      <c r="N53" s="7" t="s">
        <v>15</v>
      </c>
      <c r="O53" s="7" t="s">
        <v>15</v>
      </c>
      <c r="P53" s="7" t="s">
        <v>15</v>
      </c>
      <c r="Q53" s="7" t="s">
        <v>15</v>
      </c>
      <c r="R53" s="7" t="s">
        <v>15</v>
      </c>
      <c r="S53" s="7" t="s">
        <v>15</v>
      </c>
      <c r="T53" s="12" t="s">
        <v>79</v>
      </c>
      <c r="U53" s="9" t="s">
        <v>17</v>
      </c>
    </row>
    <row r="54" customFormat="false" ht="15" hidden="false" customHeight="false" outlineLevel="0" collapsed="false">
      <c r="A54" s="6" t="s">
        <v>80</v>
      </c>
      <c r="B54" s="6" t="s">
        <v>56</v>
      </c>
      <c r="C54" s="7" t="s">
        <v>60</v>
      </c>
      <c r="D54" s="8" t="n">
        <v>0.06853</v>
      </c>
      <c r="E54" s="8" t="n">
        <v>0.085427122566474</v>
      </c>
      <c r="F54" s="8" t="n">
        <v>0.0298095865899931</v>
      </c>
      <c r="G54" s="8" t="n">
        <v>0.014103547928908</v>
      </c>
      <c r="H54" s="8" t="n">
        <v>0.0807889365389346</v>
      </c>
      <c r="I54" s="8" t="n">
        <v>0.00595443985111939</v>
      </c>
      <c r="J54" s="8" t="n">
        <v>0.455809891928352</v>
      </c>
      <c r="K54" s="8" t="n">
        <v>0.471251957306106</v>
      </c>
      <c r="L54" s="7" t="s">
        <v>60</v>
      </c>
      <c r="M54" s="7" t="s">
        <v>15</v>
      </c>
      <c r="N54" s="7" t="s">
        <v>15</v>
      </c>
      <c r="O54" s="7" t="s">
        <v>15</v>
      </c>
      <c r="P54" s="7" t="s">
        <v>15</v>
      </c>
      <c r="Q54" s="7" t="s">
        <v>15</v>
      </c>
      <c r="R54" s="7" t="s">
        <v>15</v>
      </c>
      <c r="S54" s="7" t="s">
        <v>15</v>
      </c>
      <c r="T54" s="12" t="s">
        <v>79</v>
      </c>
      <c r="U54" s="9" t="s">
        <v>17</v>
      </c>
    </row>
    <row r="55" customFormat="false" ht="15" hidden="false" customHeight="false" outlineLevel="0" collapsed="false">
      <c r="A55" s="6" t="s">
        <v>81</v>
      </c>
      <c r="B55" s="6" t="s">
        <v>56</v>
      </c>
      <c r="C55" s="10" t="s">
        <v>15</v>
      </c>
      <c r="D55" s="8" t="n">
        <v>0</v>
      </c>
      <c r="E55" s="8" t="n">
        <v>0.198880228374578</v>
      </c>
      <c r="F55" s="8" t="n">
        <v>0.0299587199659098</v>
      </c>
      <c r="G55" s="8" t="n">
        <v>0.0151068287434624</v>
      </c>
      <c r="H55" s="8" t="n">
        <v>0.112380633078875</v>
      </c>
      <c r="I55" s="8" t="n">
        <v>0.010671866872079</v>
      </c>
      <c r="J55" s="8" t="n">
        <v>0.589637877900242</v>
      </c>
      <c r="K55" s="8" t="n">
        <v>0.465924736109728</v>
      </c>
      <c r="L55" s="7" t="s">
        <v>15</v>
      </c>
      <c r="M55" s="7" t="s">
        <v>15</v>
      </c>
      <c r="N55" s="10" t="s">
        <v>60</v>
      </c>
      <c r="O55" s="7" t="s">
        <v>15</v>
      </c>
      <c r="P55" s="7" t="s">
        <v>15</v>
      </c>
      <c r="Q55" s="7" t="s">
        <v>15</v>
      </c>
      <c r="R55" s="7" t="s">
        <v>60</v>
      </c>
      <c r="S55" s="7" t="s">
        <v>15</v>
      </c>
      <c r="T55" s="12" t="s">
        <v>79</v>
      </c>
      <c r="U55" s="9" t="s">
        <v>17</v>
      </c>
    </row>
    <row r="56" customFormat="false" ht="15" hidden="false" customHeight="false" outlineLevel="0" collapsed="false">
      <c r="A56" s="6" t="s">
        <v>82</v>
      </c>
      <c r="B56" s="6" t="s">
        <v>56</v>
      </c>
      <c r="C56" s="7" t="s">
        <v>60</v>
      </c>
      <c r="D56" s="8" t="n">
        <v>0.09142</v>
      </c>
      <c r="E56" s="8" t="n">
        <v>0.0738002197661756</v>
      </c>
      <c r="F56" s="8" t="n">
        <v>0.0297415287171444</v>
      </c>
      <c r="G56" s="8" t="n">
        <v>0.0112197695151894</v>
      </c>
      <c r="H56" s="8" t="n">
        <v>0.0473422606143062</v>
      </c>
      <c r="I56" s="8" t="n">
        <v>0.00599091055789404</v>
      </c>
      <c r="J56" s="8" t="n">
        <v>0.286995415586936</v>
      </c>
      <c r="K56" s="8" t="n">
        <v>0.484992070587737</v>
      </c>
      <c r="L56" s="7" t="s">
        <v>60</v>
      </c>
      <c r="M56" s="7" t="s">
        <v>15</v>
      </c>
      <c r="N56" s="7" t="s">
        <v>15</v>
      </c>
      <c r="O56" s="7" t="s">
        <v>15</v>
      </c>
      <c r="P56" s="7" t="s">
        <v>15</v>
      </c>
      <c r="Q56" s="7" t="s">
        <v>15</v>
      </c>
      <c r="R56" s="7" t="s">
        <v>15</v>
      </c>
      <c r="S56" s="7" t="s">
        <v>15</v>
      </c>
      <c r="T56" s="9" t="s">
        <v>83</v>
      </c>
      <c r="U56" s="9" t="s">
        <v>17</v>
      </c>
    </row>
    <row r="57" customFormat="false" ht="15" hidden="false" customHeight="false" outlineLevel="0" collapsed="false">
      <c r="A57" s="6" t="s">
        <v>84</v>
      </c>
      <c r="B57" s="6" t="s">
        <v>56</v>
      </c>
      <c r="C57" s="7" t="s">
        <v>60</v>
      </c>
      <c r="D57" s="8" t="n">
        <v>0.1093</v>
      </c>
      <c r="E57" s="8" t="n">
        <v>0.148794739366672</v>
      </c>
      <c r="F57" s="8" t="n">
        <v>0.0298415742182446</v>
      </c>
      <c r="G57" s="8" t="n">
        <v>0.0126924543724054</v>
      </c>
      <c r="H57" s="8" t="n">
        <v>0.0923366925916888</v>
      </c>
      <c r="I57" s="8" t="n">
        <v>0.00666986635554094</v>
      </c>
      <c r="J57" s="8" t="n">
        <v>0.524497606441724</v>
      </c>
      <c r="K57" s="8" t="n">
        <v>0.476303257033591</v>
      </c>
      <c r="L57" s="7" t="s">
        <v>60</v>
      </c>
      <c r="M57" s="7" t="s">
        <v>15</v>
      </c>
      <c r="N57" s="10" t="s">
        <v>60</v>
      </c>
      <c r="O57" s="7" t="s">
        <v>15</v>
      </c>
      <c r="P57" s="7" t="s">
        <v>15</v>
      </c>
      <c r="Q57" s="7" t="s">
        <v>15</v>
      </c>
      <c r="R57" s="7" t="s">
        <v>60</v>
      </c>
      <c r="S57" s="7" t="s">
        <v>15</v>
      </c>
      <c r="T57" s="9" t="s">
        <v>83</v>
      </c>
      <c r="U57" s="9" t="s">
        <v>17</v>
      </c>
    </row>
    <row r="58" customFormat="false" ht="15" hidden="false" customHeight="false" outlineLevel="0" collapsed="false">
      <c r="A58" s="11" t="s">
        <v>85</v>
      </c>
      <c r="B58" s="11" t="s">
        <v>56</v>
      </c>
      <c r="C58" s="7" t="s">
        <v>60</v>
      </c>
      <c r="D58" s="8" t="n">
        <v>0.6829</v>
      </c>
      <c r="E58" s="8" t="n">
        <v>0.44949146146106</v>
      </c>
      <c r="F58" s="8" t="n">
        <v>0.0299272876025334</v>
      </c>
      <c r="G58" s="8" t="n">
        <v>0.0573301597572726</v>
      </c>
      <c r="H58" s="8" t="n">
        <v>0.283875955966168</v>
      </c>
      <c r="I58" s="8" t="n">
        <v>0.0325178611378404</v>
      </c>
      <c r="J58" s="8" t="n">
        <v>0.912789543790359</v>
      </c>
      <c r="K58" s="8" t="n">
        <v>0.423301022129234</v>
      </c>
      <c r="L58" s="7" t="s">
        <v>60</v>
      </c>
      <c r="M58" s="7" t="s">
        <v>60</v>
      </c>
      <c r="N58" s="10" t="s">
        <v>60</v>
      </c>
      <c r="O58" s="7" t="s">
        <v>60</v>
      </c>
      <c r="P58" s="7" t="s">
        <v>60</v>
      </c>
      <c r="Q58" s="7" t="s">
        <v>60</v>
      </c>
      <c r="R58" s="7" t="s">
        <v>60</v>
      </c>
      <c r="S58" s="7" t="s">
        <v>15</v>
      </c>
      <c r="T58" s="9" t="s">
        <v>86</v>
      </c>
      <c r="U58" s="9" t="s">
        <v>17</v>
      </c>
    </row>
    <row r="59" customFormat="false" ht="15" hidden="false" customHeight="false" outlineLevel="0" collapsed="false">
      <c r="A59" s="6" t="s">
        <v>87</v>
      </c>
      <c r="B59" s="6" t="s">
        <v>56</v>
      </c>
      <c r="C59" s="10" t="s">
        <v>60</v>
      </c>
      <c r="D59" s="8" t="n">
        <v>0.03266</v>
      </c>
      <c r="E59" s="8" t="n">
        <v>0.0942727950317359</v>
      </c>
      <c r="F59" s="8" t="n">
        <v>0.029778965835075</v>
      </c>
      <c r="G59" s="8" t="n">
        <v>0.0158729030651318</v>
      </c>
      <c r="H59" s="8" t="n">
        <v>0.0755094942935643</v>
      </c>
      <c r="I59" s="8" t="n">
        <v>0.00240477019538161</v>
      </c>
      <c r="J59" s="8" t="n">
        <v>0.471639750118599</v>
      </c>
      <c r="K59" s="8" t="n">
        <v>0.482902772044101</v>
      </c>
      <c r="L59" s="7" t="s">
        <v>60</v>
      </c>
      <c r="M59" s="7" t="s">
        <v>15</v>
      </c>
      <c r="N59" s="7" t="s">
        <v>15</v>
      </c>
      <c r="O59" s="7" t="s">
        <v>15</v>
      </c>
      <c r="P59" s="7" t="s">
        <v>15</v>
      </c>
      <c r="Q59" s="7" t="s">
        <v>15</v>
      </c>
      <c r="R59" s="7" t="s">
        <v>15</v>
      </c>
      <c r="S59" s="7" t="s">
        <v>15</v>
      </c>
      <c r="T59" s="9" t="s">
        <v>88</v>
      </c>
      <c r="U59" s="9" t="s">
        <v>17</v>
      </c>
    </row>
    <row r="60" customFormat="false" ht="15" hidden="false" customHeight="false" outlineLevel="0" collapsed="false">
      <c r="A60" s="6" t="s">
        <v>89</v>
      </c>
      <c r="B60" s="6" t="s">
        <v>56</v>
      </c>
      <c r="C60" s="10" t="s">
        <v>60</v>
      </c>
      <c r="D60" s="8" t="n">
        <v>0.01202</v>
      </c>
      <c r="E60" s="8" t="n">
        <v>0.205518859640445</v>
      </c>
      <c r="F60" s="8" t="n">
        <v>0.0298249684714988</v>
      </c>
      <c r="G60" s="8" t="n">
        <v>0.0168611078459057</v>
      </c>
      <c r="H60" s="8" t="n">
        <v>0.159143739696684</v>
      </c>
      <c r="I60" s="8" t="n">
        <v>0.0128254698409172</v>
      </c>
      <c r="J60" s="8" t="n">
        <v>0.579030529393324</v>
      </c>
      <c r="K60" s="8" t="n">
        <v>0.473049951768927</v>
      </c>
      <c r="L60" s="7" t="s">
        <v>15</v>
      </c>
      <c r="M60" s="7" t="s">
        <v>15</v>
      </c>
      <c r="N60" s="7" t="s">
        <v>15</v>
      </c>
      <c r="O60" s="7" t="s">
        <v>15</v>
      </c>
      <c r="P60" s="7" t="s">
        <v>15</v>
      </c>
      <c r="Q60" s="7" t="s">
        <v>15</v>
      </c>
      <c r="R60" s="7" t="s">
        <v>60</v>
      </c>
      <c r="S60" s="7" t="s">
        <v>15</v>
      </c>
      <c r="T60" s="9" t="s">
        <v>88</v>
      </c>
      <c r="U60" s="9" t="s">
        <v>17</v>
      </c>
    </row>
    <row r="61" customFormat="false" ht="15" hidden="false" customHeight="false" outlineLevel="0" collapsed="false">
      <c r="A61" s="6" t="s">
        <v>90</v>
      </c>
      <c r="B61" s="6" t="s">
        <v>56</v>
      </c>
      <c r="C61" s="10" t="s">
        <v>60</v>
      </c>
      <c r="D61" s="8" t="n">
        <v>0</v>
      </c>
      <c r="E61" s="8" t="n">
        <v>0.0835364646067981</v>
      </c>
      <c r="F61" s="8" t="n">
        <v>0.029734724240165</v>
      </c>
      <c r="G61" s="8" t="n">
        <v>0.0100390266195747</v>
      </c>
      <c r="H61" s="8" t="n">
        <v>0.0587431086659879</v>
      </c>
      <c r="I61" s="8" t="n">
        <v>0.00643111433370247</v>
      </c>
      <c r="J61" s="8" t="n">
        <v>0.289526524709586</v>
      </c>
      <c r="K61" s="8" t="n">
        <v>0.485133169240954</v>
      </c>
      <c r="L61" s="7" t="s">
        <v>15</v>
      </c>
      <c r="M61" s="7" t="s">
        <v>15</v>
      </c>
      <c r="N61" s="7" t="s">
        <v>15</v>
      </c>
      <c r="O61" s="7" t="s">
        <v>15</v>
      </c>
      <c r="P61" s="7" t="s">
        <v>15</v>
      </c>
      <c r="Q61" s="7" t="s">
        <v>15</v>
      </c>
      <c r="R61" s="7" t="s">
        <v>15</v>
      </c>
      <c r="S61" s="7" t="s">
        <v>15</v>
      </c>
      <c r="T61" s="9" t="s">
        <v>88</v>
      </c>
      <c r="U61" s="9" t="s">
        <v>17</v>
      </c>
    </row>
    <row r="62" customFormat="false" ht="15" hidden="false" customHeight="false" outlineLevel="0" collapsed="false">
      <c r="A62" s="6" t="s">
        <v>91</v>
      </c>
      <c r="B62" s="6" t="s">
        <v>56</v>
      </c>
      <c r="C62" s="7" t="s">
        <v>60</v>
      </c>
      <c r="D62" s="8" t="n">
        <v>0.007871</v>
      </c>
      <c r="E62" s="8" t="n">
        <v>0.0532555212800602</v>
      </c>
      <c r="F62" s="8" t="n">
        <v>0.0297487528320553</v>
      </c>
      <c r="G62" s="8" t="n">
        <v>0.00802010927267042</v>
      </c>
      <c r="H62" s="8" t="n">
        <v>0.0374402171576291</v>
      </c>
      <c r="I62" s="8" t="n">
        <v>0.00269604525390832</v>
      </c>
      <c r="J62" s="8" t="n">
        <v>0.436698163967349</v>
      </c>
      <c r="K62" s="8" t="n">
        <v>0.477593324596426</v>
      </c>
      <c r="L62" s="7" t="s">
        <v>15</v>
      </c>
      <c r="M62" s="7" t="s">
        <v>15</v>
      </c>
      <c r="N62" s="7" t="s">
        <v>15</v>
      </c>
      <c r="O62" s="7" t="s">
        <v>15</v>
      </c>
      <c r="P62" s="7" t="s">
        <v>15</v>
      </c>
      <c r="Q62" s="7" t="s">
        <v>15</v>
      </c>
      <c r="R62" s="7" t="s">
        <v>15</v>
      </c>
      <c r="S62" s="7" t="s">
        <v>15</v>
      </c>
      <c r="T62" s="9" t="s">
        <v>88</v>
      </c>
      <c r="U62" s="9" t="s">
        <v>17</v>
      </c>
    </row>
    <row r="63" customFormat="false" ht="15" hidden="false" customHeight="false" outlineLevel="0" collapsed="false">
      <c r="A63" s="6" t="s">
        <v>92</v>
      </c>
      <c r="B63" s="6" t="s">
        <v>56</v>
      </c>
      <c r="C63" s="7" t="s">
        <v>60</v>
      </c>
      <c r="D63" s="8" t="n">
        <v>0.006822</v>
      </c>
      <c r="E63" s="8" t="n">
        <v>0.040123965005407</v>
      </c>
      <c r="F63" s="8" t="n">
        <v>0.0297541273234705</v>
      </c>
      <c r="G63" s="8" t="n">
        <v>0.00634286369687911</v>
      </c>
      <c r="H63" s="8" t="n">
        <v>0.030383820820232</v>
      </c>
      <c r="I63" s="8" t="n">
        <v>0.00918136287303146</v>
      </c>
      <c r="J63" s="8" t="n">
        <v>0.342384005097201</v>
      </c>
      <c r="K63" s="8" t="n">
        <v>0.483567239371264</v>
      </c>
      <c r="L63" s="7" t="s">
        <v>15</v>
      </c>
      <c r="M63" s="7" t="s">
        <v>15</v>
      </c>
      <c r="N63" s="7" t="s">
        <v>15</v>
      </c>
      <c r="O63" s="7" t="s">
        <v>15</v>
      </c>
      <c r="P63" s="7" t="s">
        <v>15</v>
      </c>
      <c r="Q63" s="7" t="s">
        <v>15</v>
      </c>
      <c r="R63" s="7" t="s">
        <v>15</v>
      </c>
      <c r="S63" s="7" t="s">
        <v>15</v>
      </c>
      <c r="T63" s="9" t="s">
        <v>88</v>
      </c>
      <c r="U63" s="9" t="s">
        <v>17</v>
      </c>
    </row>
    <row r="64" customFormat="false" ht="15" hidden="false" customHeight="false" outlineLevel="0" collapsed="false">
      <c r="A64" s="6" t="s">
        <v>93</v>
      </c>
      <c r="B64" s="6" t="s">
        <v>56</v>
      </c>
      <c r="C64" s="7" t="s">
        <v>60</v>
      </c>
      <c r="D64" s="8" t="n">
        <v>0</v>
      </c>
      <c r="E64" s="8" t="n">
        <v>0.0404466468549549</v>
      </c>
      <c r="F64" s="8" t="n">
        <v>0.0297761109008048</v>
      </c>
      <c r="G64" s="8" t="n">
        <v>0.00789172899727274</v>
      </c>
      <c r="H64" s="8" t="n">
        <v>0.0423269319380722</v>
      </c>
      <c r="I64" s="8" t="n">
        <v>0.00432140862163229</v>
      </c>
      <c r="J64" s="8" t="n">
        <v>0.40930509632514</v>
      </c>
      <c r="K64" s="8" t="n">
        <v>0.479544498981728</v>
      </c>
      <c r="L64" s="7" t="s">
        <v>15</v>
      </c>
      <c r="M64" s="7" t="s">
        <v>15</v>
      </c>
      <c r="N64" s="7" t="s">
        <v>15</v>
      </c>
      <c r="O64" s="7" t="s">
        <v>15</v>
      </c>
      <c r="P64" s="7" t="s">
        <v>15</v>
      </c>
      <c r="Q64" s="7" t="s">
        <v>15</v>
      </c>
      <c r="R64" s="7" t="s">
        <v>15</v>
      </c>
      <c r="S64" s="7" t="s">
        <v>15</v>
      </c>
      <c r="T64" s="9" t="s">
        <v>88</v>
      </c>
      <c r="U64" s="9" t="s">
        <v>17</v>
      </c>
    </row>
    <row r="65" customFormat="false" ht="15" hidden="false" customHeight="false" outlineLevel="0" collapsed="false">
      <c r="A65" s="6" t="s">
        <v>94</v>
      </c>
      <c r="B65" s="6" t="s">
        <v>95</v>
      </c>
      <c r="C65" s="7" t="s">
        <v>60</v>
      </c>
      <c r="D65" s="8" t="n">
        <v>0.006499</v>
      </c>
      <c r="E65" s="8" t="n">
        <v>0.170839367037037</v>
      </c>
      <c r="F65" s="8" t="n">
        <v>0.0298282665577655</v>
      </c>
      <c r="G65" s="8" t="n">
        <v>0.0286755208480577</v>
      </c>
      <c r="H65" s="8" t="n">
        <v>0.118660334994664</v>
      </c>
      <c r="I65" s="8" t="n">
        <v>0.00778045929490614</v>
      </c>
      <c r="J65" s="8" t="n">
        <v>0.546114337630287</v>
      </c>
      <c r="K65" s="8" t="n">
        <v>0.462424946096404</v>
      </c>
      <c r="L65" s="7" t="s">
        <v>15</v>
      </c>
      <c r="M65" s="7" t="s">
        <v>15</v>
      </c>
      <c r="N65" s="7" t="s">
        <v>15</v>
      </c>
      <c r="O65" s="7" t="s">
        <v>60</v>
      </c>
      <c r="P65" s="7" t="s">
        <v>15</v>
      </c>
      <c r="Q65" s="7" t="s">
        <v>15</v>
      </c>
      <c r="R65" s="7" t="s">
        <v>60</v>
      </c>
      <c r="S65" s="7" t="s">
        <v>15</v>
      </c>
      <c r="T65" s="9" t="s">
        <v>96</v>
      </c>
      <c r="U65" s="9" t="s">
        <v>17</v>
      </c>
    </row>
    <row r="66" customFormat="false" ht="15" hidden="false" customHeight="false" outlineLevel="0" collapsed="false">
      <c r="A66" s="6" t="s">
        <v>97</v>
      </c>
      <c r="B66" s="6" t="s">
        <v>95</v>
      </c>
      <c r="C66" s="7" t="s">
        <v>60</v>
      </c>
      <c r="D66" s="8" t="n">
        <v>0.01116</v>
      </c>
      <c r="E66" s="8" t="n">
        <v>0.0516823914343184</v>
      </c>
      <c r="F66" s="8" t="n">
        <v>0.0298161845275964</v>
      </c>
      <c r="G66" s="8" t="n">
        <v>0.0122996895434993</v>
      </c>
      <c r="H66" s="8" t="n">
        <v>0.0391263638186983</v>
      </c>
      <c r="I66" s="8" t="n">
        <v>0.0052468705671912</v>
      </c>
      <c r="J66" s="8" t="n">
        <v>0.350967268412838</v>
      </c>
      <c r="K66" s="8" t="n">
        <v>0.480881148807739</v>
      </c>
      <c r="L66" s="7" t="s">
        <v>15</v>
      </c>
      <c r="M66" s="7" t="s">
        <v>15</v>
      </c>
      <c r="N66" s="7" t="s">
        <v>15</v>
      </c>
      <c r="O66" s="7" t="s">
        <v>15</v>
      </c>
      <c r="P66" s="7" t="s">
        <v>15</v>
      </c>
      <c r="Q66" s="7" t="s">
        <v>15</v>
      </c>
      <c r="R66" s="7" t="s">
        <v>15</v>
      </c>
      <c r="S66" s="7" t="s">
        <v>15</v>
      </c>
      <c r="T66" s="9" t="s">
        <v>96</v>
      </c>
      <c r="U66" s="9" t="s">
        <v>17</v>
      </c>
    </row>
    <row r="67" customFormat="false" ht="15" hidden="false" customHeight="false" outlineLevel="0" collapsed="false">
      <c r="A67" s="6" t="s">
        <v>98</v>
      </c>
      <c r="B67" s="6" t="s">
        <v>95</v>
      </c>
      <c r="C67" s="7" t="s">
        <v>60</v>
      </c>
      <c r="D67" s="8" t="n">
        <v>0.01272</v>
      </c>
      <c r="E67" s="8" t="n">
        <v>0.0250582872584231</v>
      </c>
      <c r="F67" s="8" t="n">
        <v>0.0297803465225972</v>
      </c>
      <c r="G67" s="8" t="n">
        <v>0.00797713938010759</v>
      </c>
      <c r="H67" s="8" t="n">
        <v>0.0111172786209785</v>
      </c>
      <c r="I67" s="8" t="n">
        <v>0.00240530421092491</v>
      </c>
      <c r="J67" s="8" t="n">
        <v>0.391069508180672</v>
      </c>
      <c r="K67" s="8" t="n">
        <v>0.478518917017165</v>
      </c>
      <c r="L67" s="7" t="s">
        <v>15</v>
      </c>
      <c r="M67" s="7" t="s">
        <v>15</v>
      </c>
      <c r="N67" s="7" t="s">
        <v>15</v>
      </c>
      <c r="O67" s="7" t="s">
        <v>15</v>
      </c>
      <c r="P67" s="7" t="s">
        <v>15</v>
      </c>
      <c r="Q67" s="7" t="s">
        <v>15</v>
      </c>
      <c r="R67" s="7" t="s">
        <v>15</v>
      </c>
      <c r="S67" s="7" t="s">
        <v>15</v>
      </c>
      <c r="T67" s="9" t="s">
        <v>96</v>
      </c>
      <c r="U67" s="9" t="s">
        <v>17</v>
      </c>
    </row>
    <row r="68" customFormat="false" ht="15" hidden="false" customHeight="false" outlineLevel="0" collapsed="false">
      <c r="A68" s="6" t="s">
        <v>99</v>
      </c>
      <c r="B68" s="6" t="s">
        <v>95</v>
      </c>
      <c r="C68" s="7" t="s">
        <v>60</v>
      </c>
      <c r="D68" s="8" t="n">
        <v>0.01088</v>
      </c>
      <c r="E68" s="8" t="n">
        <v>0.104283867088522</v>
      </c>
      <c r="F68" s="8" t="n">
        <v>0.0297903761871714</v>
      </c>
      <c r="G68" s="8" t="n">
        <v>0.00955380607137232</v>
      </c>
      <c r="H68" s="8" t="n">
        <v>0.0898763198061404</v>
      </c>
      <c r="I68" s="8" t="n">
        <v>0.00515405408496492</v>
      </c>
      <c r="J68" s="8" t="n">
        <v>0.493966496632936</v>
      </c>
      <c r="K68" s="8" t="n">
        <v>0.477585028538685</v>
      </c>
      <c r="L68" s="7" t="s">
        <v>15</v>
      </c>
      <c r="M68" s="7" t="s">
        <v>15</v>
      </c>
      <c r="N68" s="7" t="s">
        <v>15</v>
      </c>
      <c r="O68" s="7" t="s">
        <v>15</v>
      </c>
      <c r="P68" s="7" t="s">
        <v>15</v>
      </c>
      <c r="Q68" s="7" t="s">
        <v>15</v>
      </c>
      <c r="R68" s="7" t="s">
        <v>15</v>
      </c>
      <c r="S68" s="7" t="s">
        <v>15</v>
      </c>
      <c r="T68" s="9" t="s">
        <v>96</v>
      </c>
      <c r="U68" s="9" t="s">
        <v>17</v>
      </c>
    </row>
    <row r="69" customFormat="false" ht="15" hidden="false" customHeight="false" outlineLevel="0" collapsed="false">
      <c r="A69" s="6" t="s">
        <v>100</v>
      </c>
      <c r="B69" s="6" t="s">
        <v>95</v>
      </c>
      <c r="C69" s="7" t="s">
        <v>60</v>
      </c>
      <c r="D69" s="8" t="n">
        <v>0.01029</v>
      </c>
      <c r="E69" s="8" t="n">
        <v>0.0526003454097757</v>
      </c>
      <c r="F69" s="8" t="n">
        <v>0.0297883504232571</v>
      </c>
      <c r="G69" s="8" t="n">
        <v>0.00772508148068099</v>
      </c>
      <c r="H69" s="8" t="n">
        <v>0.0297677214420296</v>
      </c>
      <c r="I69" s="8" t="n">
        <v>0.0054283755118405</v>
      </c>
      <c r="J69" s="8" t="n">
        <v>0.318038665737888</v>
      </c>
      <c r="K69" s="8" t="n">
        <v>0.483533681596879</v>
      </c>
      <c r="L69" s="7" t="s">
        <v>15</v>
      </c>
      <c r="M69" s="7" t="s">
        <v>15</v>
      </c>
      <c r="N69" s="7" t="s">
        <v>15</v>
      </c>
      <c r="O69" s="7" t="s">
        <v>15</v>
      </c>
      <c r="P69" s="7" t="s">
        <v>15</v>
      </c>
      <c r="Q69" s="7" t="s">
        <v>15</v>
      </c>
      <c r="R69" s="7" t="s">
        <v>15</v>
      </c>
      <c r="S69" s="7" t="s">
        <v>15</v>
      </c>
      <c r="T69" s="9" t="s">
        <v>96</v>
      </c>
      <c r="U69" s="9" t="s">
        <v>17</v>
      </c>
    </row>
    <row r="70" customFormat="false" ht="15" hidden="false" customHeight="false" outlineLevel="0" collapsed="false">
      <c r="A70" s="6" t="s">
        <v>101</v>
      </c>
      <c r="B70" s="6" t="s">
        <v>95</v>
      </c>
      <c r="C70" s="7" t="s">
        <v>60</v>
      </c>
      <c r="D70" s="8" t="n">
        <v>0.007582</v>
      </c>
      <c r="E70" s="8" t="n">
        <v>0.0651602465121148</v>
      </c>
      <c r="F70" s="8" t="n">
        <v>0.0298042159112698</v>
      </c>
      <c r="G70" s="8" t="n">
        <v>0.00982621024023413</v>
      </c>
      <c r="H70" s="8" t="n">
        <v>0.0430304965246424</v>
      </c>
      <c r="I70" s="8" t="n">
        <v>0.0133992673606786</v>
      </c>
      <c r="J70" s="8" t="n">
        <v>0.442771664283396</v>
      </c>
      <c r="K70" s="8" t="n">
        <v>0.481094193550302</v>
      </c>
      <c r="L70" s="7" t="s">
        <v>15</v>
      </c>
      <c r="M70" s="7" t="s">
        <v>15</v>
      </c>
      <c r="N70" s="7" t="s">
        <v>15</v>
      </c>
      <c r="O70" s="7" t="s">
        <v>15</v>
      </c>
      <c r="P70" s="7" t="s">
        <v>15</v>
      </c>
      <c r="Q70" s="7" t="s">
        <v>15</v>
      </c>
      <c r="R70" s="7" t="s">
        <v>15</v>
      </c>
      <c r="S70" s="7" t="s">
        <v>15</v>
      </c>
      <c r="T70" s="9" t="s">
        <v>96</v>
      </c>
      <c r="U70" s="9" t="s">
        <v>17</v>
      </c>
    </row>
    <row r="71" customFormat="false" ht="15" hidden="false" customHeight="false" outlineLevel="0" collapsed="false">
      <c r="A71" s="6" t="s">
        <v>102</v>
      </c>
      <c r="B71" s="6" t="s">
        <v>95</v>
      </c>
      <c r="C71" s="7" t="s">
        <v>60</v>
      </c>
      <c r="D71" s="8" t="n">
        <v>0.01998</v>
      </c>
      <c r="E71" s="8" t="n">
        <v>0.223626477836643</v>
      </c>
      <c r="F71" s="8" t="n">
        <v>0.0298457887855349</v>
      </c>
      <c r="G71" s="8" t="n">
        <v>0.0162753417365639</v>
      </c>
      <c r="H71" s="8" t="n">
        <v>0.140379835321367</v>
      </c>
      <c r="I71" s="8" t="n">
        <v>0.0118031177497239</v>
      </c>
      <c r="J71" s="8" t="n">
        <v>0.609353483037288</v>
      </c>
      <c r="K71" s="8" t="n">
        <v>0.470656426162926</v>
      </c>
      <c r="L71" s="7" t="s">
        <v>15</v>
      </c>
      <c r="M71" s="7" t="s">
        <v>15</v>
      </c>
      <c r="N71" s="10" t="s">
        <v>60</v>
      </c>
      <c r="O71" s="7" t="s">
        <v>15</v>
      </c>
      <c r="P71" s="7" t="s">
        <v>15</v>
      </c>
      <c r="Q71" s="7" t="s">
        <v>15</v>
      </c>
      <c r="R71" s="7" t="s">
        <v>60</v>
      </c>
      <c r="S71" s="7" t="s">
        <v>15</v>
      </c>
      <c r="T71" s="9" t="s">
        <v>96</v>
      </c>
      <c r="U71" s="9" t="s">
        <v>17</v>
      </c>
    </row>
    <row r="72" customFormat="false" ht="15" hidden="false" customHeight="false" outlineLevel="0" collapsed="false">
      <c r="A72" s="6" t="s">
        <v>103</v>
      </c>
      <c r="B72" s="6" t="s">
        <v>95</v>
      </c>
      <c r="C72" s="7" t="s">
        <v>60</v>
      </c>
      <c r="D72" s="8" t="n">
        <v>0.3417</v>
      </c>
      <c r="E72" s="8" t="n">
        <v>0.792531254635925</v>
      </c>
      <c r="F72" s="8" t="n">
        <v>0.0301532958728847</v>
      </c>
      <c r="G72" s="8" t="n">
        <v>0.0849755035703642</v>
      </c>
      <c r="H72" s="8" t="n">
        <v>0.641475060630433</v>
      </c>
      <c r="I72" s="8" t="n">
        <v>0.0380348687046008</v>
      </c>
      <c r="J72" s="8" t="n">
        <v>0.999999995661925</v>
      </c>
      <c r="K72" s="8" t="n">
        <v>0.382540908652743</v>
      </c>
      <c r="L72" s="7" t="s">
        <v>60</v>
      </c>
      <c r="M72" s="7" t="s">
        <v>60</v>
      </c>
      <c r="N72" s="10" t="s">
        <v>60</v>
      </c>
      <c r="O72" s="7" t="s">
        <v>60</v>
      </c>
      <c r="P72" s="7" t="s">
        <v>60</v>
      </c>
      <c r="Q72" s="7" t="s">
        <v>60</v>
      </c>
      <c r="R72" s="7" t="s">
        <v>60</v>
      </c>
      <c r="S72" s="7" t="s">
        <v>15</v>
      </c>
      <c r="T72" s="9" t="s">
        <v>96</v>
      </c>
      <c r="U72" s="9" t="s">
        <v>17</v>
      </c>
    </row>
    <row r="73" customFormat="false" ht="15" hidden="false" customHeight="false" outlineLevel="0" collapsed="false">
      <c r="A73" s="6" t="s">
        <v>104</v>
      </c>
      <c r="B73" s="6" t="s">
        <v>95</v>
      </c>
      <c r="C73" s="7" t="s">
        <v>59</v>
      </c>
      <c r="D73" s="8" t="n">
        <v>0.005893</v>
      </c>
      <c r="E73" s="8" t="n">
        <v>0.123233703513845</v>
      </c>
      <c r="F73" s="8" t="n">
        <v>0.0298370422238925</v>
      </c>
      <c r="G73" s="8" t="n">
        <v>0.0160076280045219</v>
      </c>
      <c r="H73" s="8" t="n">
        <v>0.116304450581332</v>
      </c>
      <c r="I73" s="8" t="n">
        <v>0.00774952201511074</v>
      </c>
      <c r="J73" s="8" t="n">
        <v>0.506002680686821</v>
      </c>
      <c r="K73" s="8" t="n">
        <v>0.469216026945787</v>
      </c>
      <c r="L73" s="7" t="s">
        <v>15</v>
      </c>
      <c r="M73" s="7" t="s">
        <v>15</v>
      </c>
      <c r="N73" s="7" t="s">
        <v>15</v>
      </c>
      <c r="O73" s="7" t="s">
        <v>15</v>
      </c>
      <c r="P73" s="7" t="s">
        <v>15</v>
      </c>
      <c r="Q73" s="7" t="s">
        <v>15</v>
      </c>
      <c r="R73" s="7" t="s">
        <v>15</v>
      </c>
      <c r="S73" s="7" t="s">
        <v>15</v>
      </c>
      <c r="T73" s="9" t="s">
        <v>96</v>
      </c>
      <c r="U73" s="9" t="s">
        <v>17</v>
      </c>
    </row>
    <row r="74" customFormat="false" ht="15" hidden="false" customHeight="false" outlineLevel="0" collapsed="false">
      <c r="A74" s="6" t="s">
        <v>105</v>
      </c>
      <c r="B74" s="6" t="s">
        <v>95</v>
      </c>
      <c r="C74" s="7" t="s">
        <v>60</v>
      </c>
      <c r="D74" s="8" t="n">
        <v>0.00905</v>
      </c>
      <c r="E74" s="8" t="n">
        <v>0.200439769143192</v>
      </c>
      <c r="F74" s="8" t="n">
        <v>0.0298612023679035</v>
      </c>
      <c r="G74" s="8" t="n">
        <v>0.0170911331993439</v>
      </c>
      <c r="H74" s="8" t="n">
        <v>0.151314401606169</v>
      </c>
      <c r="I74" s="8" t="n">
        <v>0.010715679684575</v>
      </c>
      <c r="J74" s="8" t="n">
        <v>0.56787987777121</v>
      </c>
      <c r="K74" s="8" t="n">
        <v>0.460161787791718</v>
      </c>
      <c r="L74" s="7" t="s">
        <v>15</v>
      </c>
      <c r="M74" s="7" t="s">
        <v>15</v>
      </c>
      <c r="N74" s="10" t="s">
        <v>60</v>
      </c>
      <c r="O74" s="7" t="s">
        <v>15</v>
      </c>
      <c r="P74" s="7" t="s">
        <v>15</v>
      </c>
      <c r="Q74" s="7" t="s">
        <v>15</v>
      </c>
      <c r="R74" s="7" t="s">
        <v>60</v>
      </c>
      <c r="S74" s="7" t="s">
        <v>15</v>
      </c>
      <c r="T74" s="9" t="s">
        <v>96</v>
      </c>
      <c r="U74" s="9" t="s">
        <v>17</v>
      </c>
    </row>
    <row r="75" customFormat="false" ht="15" hidden="false" customHeight="false" outlineLevel="0" collapsed="false">
      <c r="A75" s="6" t="s">
        <v>106</v>
      </c>
      <c r="B75" s="6" t="s">
        <v>95</v>
      </c>
      <c r="C75" s="7" t="s">
        <v>60</v>
      </c>
      <c r="D75" s="8" t="n">
        <v>0.008677</v>
      </c>
      <c r="E75" s="8" t="n">
        <v>0.0949034288094298</v>
      </c>
      <c r="F75" s="8" t="n">
        <v>0.0298313551041756</v>
      </c>
      <c r="G75" s="8" t="n">
        <v>0.0102354177041133</v>
      </c>
      <c r="H75" s="8" t="n">
        <v>0.0751177959714563</v>
      </c>
      <c r="I75" s="8" t="n">
        <v>0.00712782639705158</v>
      </c>
      <c r="J75" s="8" t="n">
        <v>0.471544122251788</v>
      </c>
      <c r="K75" s="8" t="n">
        <v>0.47153722287066</v>
      </c>
      <c r="L75" s="7" t="s">
        <v>15</v>
      </c>
      <c r="M75" s="7" t="s">
        <v>15</v>
      </c>
      <c r="N75" s="7" t="s">
        <v>15</v>
      </c>
      <c r="O75" s="7" t="s">
        <v>15</v>
      </c>
      <c r="P75" s="7" t="s">
        <v>15</v>
      </c>
      <c r="Q75" s="7" t="s">
        <v>15</v>
      </c>
      <c r="R75" s="7" t="s">
        <v>15</v>
      </c>
      <c r="S75" s="7" t="s">
        <v>15</v>
      </c>
      <c r="T75" s="9" t="s">
        <v>96</v>
      </c>
      <c r="U75" s="9" t="s">
        <v>17</v>
      </c>
    </row>
    <row r="76" customFormat="false" ht="15" hidden="false" customHeight="false" outlineLevel="0" collapsed="false">
      <c r="A76" s="6" t="s">
        <v>107</v>
      </c>
      <c r="B76" s="6" t="s">
        <v>95</v>
      </c>
      <c r="C76" s="7" t="s">
        <v>60</v>
      </c>
      <c r="D76" s="8" t="n">
        <v>0.01116</v>
      </c>
      <c r="E76" s="8" t="n">
        <v>0.157126609636534</v>
      </c>
      <c r="F76" s="8" t="n">
        <v>0.02983438052074</v>
      </c>
      <c r="G76" s="8" t="n">
        <v>0.0152891649277084</v>
      </c>
      <c r="H76" s="8" t="n">
        <v>0.141572206475795</v>
      </c>
      <c r="I76" s="8" t="n">
        <v>0.00588825981291293</v>
      </c>
      <c r="J76" s="8" t="n">
        <v>0.548359984076636</v>
      </c>
      <c r="K76" s="8" t="n">
        <v>0.463294651742845</v>
      </c>
      <c r="L76" s="7" t="s">
        <v>15</v>
      </c>
      <c r="M76" s="7" t="s">
        <v>15</v>
      </c>
      <c r="N76" s="7" t="s">
        <v>15</v>
      </c>
      <c r="O76" s="7" t="s">
        <v>15</v>
      </c>
      <c r="P76" s="7" t="s">
        <v>15</v>
      </c>
      <c r="Q76" s="7" t="s">
        <v>15</v>
      </c>
      <c r="R76" s="7" t="s">
        <v>60</v>
      </c>
      <c r="S76" s="7" t="s">
        <v>15</v>
      </c>
      <c r="T76" s="9" t="s">
        <v>96</v>
      </c>
      <c r="U76" s="9" t="s">
        <v>17</v>
      </c>
    </row>
    <row r="77" customFormat="false" ht="15" hidden="false" customHeight="false" outlineLevel="0" collapsed="false">
      <c r="A77" s="6" t="s">
        <v>108</v>
      </c>
      <c r="B77" s="6" t="s">
        <v>95</v>
      </c>
      <c r="C77" s="7" t="s">
        <v>60</v>
      </c>
      <c r="D77" s="8" t="n">
        <v>0.03832</v>
      </c>
      <c r="E77" s="8" t="n">
        <v>0.0888448373372366</v>
      </c>
      <c r="F77" s="8" t="n">
        <v>0.0298291355174536</v>
      </c>
      <c r="G77" s="8" t="n">
        <v>0.00997851469690884</v>
      </c>
      <c r="H77" s="8" t="n">
        <v>0.0562749005931457</v>
      </c>
      <c r="I77" s="8" t="n">
        <v>0.006890712269013</v>
      </c>
      <c r="J77" s="8" t="n">
        <v>0.433181769727296</v>
      </c>
      <c r="K77" s="8" t="n">
        <v>0.473957313172496</v>
      </c>
      <c r="L77" s="7" t="s">
        <v>60</v>
      </c>
      <c r="M77" s="7" t="s">
        <v>15</v>
      </c>
      <c r="N77" s="7" t="s">
        <v>15</v>
      </c>
      <c r="O77" s="7" t="s">
        <v>15</v>
      </c>
      <c r="P77" s="7" t="s">
        <v>15</v>
      </c>
      <c r="Q77" s="7" t="s">
        <v>15</v>
      </c>
      <c r="R77" s="7" t="s">
        <v>15</v>
      </c>
      <c r="S77" s="7" t="s">
        <v>15</v>
      </c>
      <c r="T77" s="9" t="s">
        <v>96</v>
      </c>
      <c r="U77" s="9" t="s">
        <v>17</v>
      </c>
    </row>
    <row r="78" customFormat="false" ht="15" hidden="false" customHeight="false" outlineLevel="0" collapsed="false">
      <c r="A78" s="6" t="s">
        <v>109</v>
      </c>
      <c r="B78" s="6" t="s">
        <v>95</v>
      </c>
      <c r="C78" s="7" t="s">
        <v>60</v>
      </c>
      <c r="D78" s="8" t="n">
        <v>0.004421</v>
      </c>
      <c r="E78" s="8" t="n">
        <v>0.133963779250364</v>
      </c>
      <c r="F78" s="8" t="n">
        <v>0.0298316965178093</v>
      </c>
      <c r="G78" s="8" t="n">
        <v>0.0124610792407414</v>
      </c>
      <c r="H78" s="8" t="n">
        <v>0.0992297853617657</v>
      </c>
      <c r="I78" s="8" t="n">
        <v>0.00593539154043362</v>
      </c>
      <c r="J78" s="8" t="n">
        <v>0.507018598753479</v>
      </c>
      <c r="K78" s="8" t="n">
        <v>0.47273340570334</v>
      </c>
      <c r="L78" s="7" t="s">
        <v>15</v>
      </c>
      <c r="M78" s="7" t="s">
        <v>15</v>
      </c>
      <c r="N78" s="7" t="s">
        <v>15</v>
      </c>
      <c r="O78" s="7" t="s">
        <v>15</v>
      </c>
      <c r="P78" s="7" t="s">
        <v>15</v>
      </c>
      <c r="Q78" s="7" t="s">
        <v>15</v>
      </c>
      <c r="R78" s="7" t="s">
        <v>15</v>
      </c>
      <c r="S78" s="7" t="s">
        <v>15</v>
      </c>
      <c r="T78" s="9" t="s">
        <v>96</v>
      </c>
      <c r="U78" s="9" t="s">
        <v>17</v>
      </c>
    </row>
    <row r="79" customFormat="false" ht="15" hidden="false" customHeight="false" outlineLevel="0" collapsed="false">
      <c r="A79" s="6" t="s">
        <v>110</v>
      </c>
      <c r="B79" s="6" t="s">
        <v>95</v>
      </c>
      <c r="C79" s="7" t="s">
        <v>60</v>
      </c>
      <c r="D79" s="8" t="n">
        <v>0.01221</v>
      </c>
      <c r="E79" s="8" t="n">
        <v>0.0926367916356428</v>
      </c>
      <c r="F79" s="8" t="n">
        <v>0.0298000906009296</v>
      </c>
      <c r="G79" s="8" t="n">
        <v>0.00938641376500159</v>
      </c>
      <c r="H79" s="8" t="n">
        <v>0.0590450655181925</v>
      </c>
      <c r="I79" s="8" t="n">
        <v>0.00686046748779296</v>
      </c>
      <c r="J79" s="8" t="n">
        <v>0.41876399772712</v>
      </c>
      <c r="K79" s="8" t="n">
        <v>0.474911713667968</v>
      </c>
      <c r="L79" s="7" t="s">
        <v>15</v>
      </c>
      <c r="M79" s="7" t="s">
        <v>15</v>
      </c>
      <c r="N79" s="7" t="s">
        <v>15</v>
      </c>
      <c r="O79" s="7" t="s">
        <v>15</v>
      </c>
      <c r="P79" s="7" t="s">
        <v>15</v>
      </c>
      <c r="Q79" s="7" t="s">
        <v>15</v>
      </c>
      <c r="R79" s="7" t="s">
        <v>15</v>
      </c>
      <c r="S79" s="7" t="s">
        <v>15</v>
      </c>
      <c r="T79" s="9" t="s">
        <v>96</v>
      </c>
      <c r="U79" s="9" t="s">
        <v>17</v>
      </c>
    </row>
    <row r="80" customFormat="false" ht="15" hidden="false" customHeight="false" outlineLevel="0" collapsed="false">
      <c r="A80" s="6" t="s">
        <v>111</v>
      </c>
      <c r="B80" s="6" t="s">
        <v>95</v>
      </c>
      <c r="C80" s="7" t="s">
        <v>60</v>
      </c>
      <c r="D80" s="8" t="n">
        <v>0.008121</v>
      </c>
      <c r="E80" s="8" t="n">
        <v>0.0737818184365199</v>
      </c>
      <c r="F80" s="8" t="n">
        <v>0.029809764916439</v>
      </c>
      <c r="G80" s="8" t="n">
        <v>0.00892732656064805</v>
      </c>
      <c r="H80" s="8" t="n">
        <v>0.047482302049182</v>
      </c>
      <c r="I80" s="8" t="n">
        <v>0.00962029726434827</v>
      </c>
      <c r="J80" s="8" t="n">
        <v>0.413480377871412</v>
      </c>
      <c r="K80" s="8" t="n">
        <v>0.496387412819184</v>
      </c>
      <c r="L80" s="7" t="s">
        <v>15</v>
      </c>
      <c r="M80" s="7" t="s">
        <v>15</v>
      </c>
      <c r="N80" s="7" t="s">
        <v>15</v>
      </c>
      <c r="O80" s="7" t="s">
        <v>15</v>
      </c>
      <c r="P80" s="7" t="s">
        <v>15</v>
      </c>
      <c r="Q80" s="7" t="s">
        <v>15</v>
      </c>
      <c r="R80" s="7" t="s">
        <v>15</v>
      </c>
      <c r="S80" s="7" t="s">
        <v>15</v>
      </c>
      <c r="T80" s="9" t="s">
        <v>96</v>
      </c>
      <c r="U80" s="9" t="s">
        <v>17</v>
      </c>
    </row>
    <row r="81" customFormat="false" ht="15" hidden="false" customHeight="false" outlineLevel="0" collapsed="false">
      <c r="A81" s="6" t="s">
        <v>112</v>
      </c>
      <c r="B81" s="6" t="s">
        <v>95</v>
      </c>
      <c r="C81" s="7" t="s">
        <v>60</v>
      </c>
      <c r="D81" s="8" t="n">
        <v>0.3245</v>
      </c>
      <c r="E81" s="8" t="n">
        <v>0.243585309506592</v>
      </c>
      <c r="F81" s="8" t="n">
        <v>0.0298958712818794</v>
      </c>
      <c r="G81" s="8" t="n">
        <v>0.047764009397646</v>
      </c>
      <c r="H81" s="8" t="n">
        <v>0.215371971915992</v>
      </c>
      <c r="I81" s="8" t="n">
        <v>0.0247801871170778</v>
      </c>
      <c r="J81" s="8" t="n">
        <v>0.632715773466094</v>
      </c>
      <c r="K81" s="8" t="n">
        <v>0.441563226590482</v>
      </c>
      <c r="L81" s="7" t="s">
        <v>60</v>
      </c>
      <c r="M81" s="7" t="s">
        <v>60</v>
      </c>
      <c r="N81" s="10" t="s">
        <v>60</v>
      </c>
      <c r="O81" s="7" t="s">
        <v>60</v>
      </c>
      <c r="P81" s="7" t="s">
        <v>60</v>
      </c>
      <c r="Q81" s="7" t="s">
        <v>60</v>
      </c>
      <c r="R81" s="7" t="s">
        <v>60</v>
      </c>
      <c r="S81" s="7" t="s">
        <v>15</v>
      </c>
      <c r="T81" s="12" t="s">
        <v>113</v>
      </c>
      <c r="U81" s="9" t="s">
        <v>17</v>
      </c>
    </row>
    <row r="82" customFormat="false" ht="15" hidden="false" customHeight="false" outlineLevel="0" collapsed="false">
      <c r="A82" s="6" t="s">
        <v>114</v>
      </c>
      <c r="B82" s="6" t="s">
        <v>95</v>
      </c>
      <c r="C82" s="7" t="s">
        <v>60</v>
      </c>
      <c r="D82" s="8" t="n">
        <v>0.135</v>
      </c>
      <c r="E82" s="8" t="n">
        <v>0.140086141202799</v>
      </c>
      <c r="F82" s="8" t="n">
        <v>0.029852273519122</v>
      </c>
      <c r="G82" s="8" t="n">
        <v>0.0166761878665612</v>
      </c>
      <c r="H82" s="8" t="n">
        <v>0.0969330608406947</v>
      </c>
      <c r="I82" s="8" t="n">
        <v>0.00794082814111559</v>
      </c>
      <c r="J82" s="8" t="n">
        <v>0.513091544622875</v>
      </c>
      <c r="K82" s="8" t="n">
        <v>0.446117828851734</v>
      </c>
      <c r="L82" s="7" t="s">
        <v>60</v>
      </c>
      <c r="M82" s="7" t="s">
        <v>15</v>
      </c>
      <c r="N82" s="10" t="s">
        <v>60</v>
      </c>
      <c r="O82" s="7" t="s">
        <v>15</v>
      </c>
      <c r="P82" s="7" t="s">
        <v>15</v>
      </c>
      <c r="Q82" s="7" t="s">
        <v>15</v>
      </c>
      <c r="R82" s="7" t="s">
        <v>15</v>
      </c>
      <c r="S82" s="7" t="s">
        <v>15</v>
      </c>
      <c r="T82" s="12" t="s">
        <v>113</v>
      </c>
      <c r="U82" s="9" t="s">
        <v>17</v>
      </c>
    </row>
    <row r="83" customFormat="false" ht="15" hidden="false" customHeight="false" outlineLevel="0" collapsed="false">
      <c r="A83" s="6" t="s">
        <v>115</v>
      </c>
      <c r="B83" s="6" t="s">
        <v>95</v>
      </c>
      <c r="C83" s="7" t="s">
        <v>60</v>
      </c>
      <c r="D83" s="8" t="n">
        <v>0.067</v>
      </c>
      <c r="E83" s="8" t="n">
        <v>0.0538800833863552</v>
      </c>
      <c r="F83" s="8" t="n">
        <v>0.0297893928183453</v>
      </c>
      <c r="G83" s="8" t="n">
        <v>0.0072417141287232</v>
      </c>
      <c r="H83" s="8" t="n">
        <v>0.0532134269011275</v>
      </c>
      <c r="I83" s="8" t="n">
        <v>0.00578116240977555</v>
      </c>
      <c r="J83" s="8" t="n">
        <v>0.422524527665483</v>
      </c>
      <c r="K83" s="8" t="n">
        <v>0.476720612834626</v>
      </c>
      <c r="L83" s="7" t="s">
        <v>60</v>
      </c>
      <c r="M83" s="7" t="s">
        <v>15</v>
      </c>
      <c r="N83" s="7" t="s">
        <v>15</v>
      </c>
      <c r="O83" s="7" t="s">
        <v>15</v>
      </c>
      <c r="P83" s="7" t="s">
        <v>15</v>
      </c>
      <c r="Q83" s="7" t="s">
        <v>15</v>
      </c>
      <c r="R83" s="7" t="s">
        <v>15</v>
      </c>
      <c r="S83" s="7" t="s">
        <v>15</v>
      </c>
      <c r="T83" s="12" t="s">
        <v>113</v>
      </c>
      <c r="U83" s="9" t="s">
        <v>17</v>
      </c>
    </row>
    <row r="84" customFormat="false" ht="15" hidden="false" customHeight="false" outlineLevel="0" collapsed="false">
      <c r="A84" s="6" t="s">
        <v>116</v>
      </c>
      <c r="B84" s="6" t="s">
        <v>95</v>
      </c>
      <c r="C84" s="7" t="s">
        <v>60</v>
      </c>
      <c r="D84" s="8" t="n">
        <v>0.02836</v>
      </c>
      <c r="E84" s="8" t="n">
        <v>0.196208648090046</v>
      </c>
      <c r="F84" s="8" t="n">
        <v>0.0298920582282734</v>
      </c>
      <c r="G84" s="8" t="n">
        <v>0.0206485492778823</v>
      </c>
      <c r="H84" s="8" t="n">
        <v>0.129482293063457</v>
      </c>
      <c r="I84" s="8" t="n">
        <v>0.00917353511172246</v>
      </c>
      <c r="J84" s="8" t="n">
        <v>0.601909925162516</v>
      </c>
      <c r="K84" s="8" t="n">
        <v>0.459430788959971</v>
      </c>
      <c r="L84" s="7" t="s">
        <v>60</v>
      </c>
      <c r="M84" s="7" t="s">
        <v>15</v>
      </c>
      <c r="N84" s="10" t="s">
        <v>60</v>
      </c>
      <c r="O84" s="7" t="s">
        <v>60</v>
      </c>
      <c r="P84" s="7" t="s">
        <v>15</v>
      </c>
      <c r="Q84" s="7" t="s">
        <v>15</v>
      </c>
      <c r="R84" s="7" t="s">
        <v>60</v>
      </c>
      <c r="S84" s="7" t="s">
        <v>15</v>
      </c>
      <c r="T84" s="12" t="s">
        <v>113</v>
      </c>
      <c r="U84" s="9" t="s">
        <v>17</v>
      </c>
    </row>
    <row r="85" customFormat="false" ht="15" hidden="false" customHeight="false" outlineLevel="0" collapsed="false">
      <c r="A85" s="6" t="s">
        <v>117</v>
      </c>
      <c r="B85" s="6" t="s">
        <v>95</v>
      </c>
      <c r="C85" s="7" t="s">
        <v>60</v>
      </c>
      <c r="D85" s="8" t="n">
        <v>0.01306</v>
      </c>
      <c r="E85" s="8" t="n">
        <v>0.254227580031496</v>
      </c>
      <c r="F85" s="8" t="n">
        <v>0.0298838830745928</v>
      </c>
      <c r="G85" s="8" t="n">
        <v>0.0218596083467134</v>
      </c>
      <c r="H85" s="8" t="n">
        <v>0.178861420627562</v>
      </c>
      <c r="I85" s="8" t="n">
        <v>0.0116016718728791</v>
      </c>
      <c r="J85" s="8" t="n">
        <v>0.641211532664581</v>
      </c>
      <c r="K85" s="8" t="n">
        <v>0.449479040162276</v>
      </c>
      <c r="L85" s="7" t="s">
        <v>15</v>
      </c>
      <c r="M85" s="7" t="s">
        <v>60</v>
      </c>
      <c r="N85" s="10" t="s">
        <v>60</v>
      </c>
      <c r="O85" s="7" t="s">
        <v>60</v>
      </c>
      <c r="P85" s="7" t="s">
        <v>15</v>
      </c>
      <c r="Q85" s="7" t="s">
        <v>15</v>
      </c>
      <c r="R85" s="7" t="s">
        <v>60</v>
      </c>
      <c r="S85" s="7" t="s">
        <v>15</v>
      </c>
      <c r="T85" s="12" t="s">
        <v>113</v>
      </c>
      <c r="U85" s="9" t="s">
        <v>17</v>
      </c>
    </row>
    <row r="86" customFormat="false" ht="15" hidden="false" customHeight="false" outlineLevel="0" collapsed="false">
      <c r="A86" s="6" t="s">
        <v>118</v>
      </c>
      <c r="B86" s="6" t="s">
        <v>95</v>
      </c>
      <c r="C86" s="7" t="s">
        <v>60</v>
      </c>
      <c r="D86" s="8" t="n">
        <v>0.01193</v>
      </c>
      <c r="E86" s="8" t="n">
        <v>0.0869162524648965</v>
      </c>
      <c r="F86" s="8" t="n">
        <v>0.0298050802383373</v>
      </c>
      <c r="G86" s="8" t="n">
        <v>0.0123429204491857</v>
      </c>
      <c r="H86" s="8" t="n">
        <v>0.0831198172327369</v>
      </c>
      <c r="I86" s="8" t="n">
        <v>0.00571872814784078</v>
      </c>
      <c r="J86" s="8" t="n">
        <v>0.46736118120398</v>
      </c>
      <c r="K86" s="8" t="n">
        <v>0.468157236321365</v>
      </c>
      <c r="L86" s="7" t="s">
        <v>15</v>
      </c>
      <c r="M86" s="7" t="s">
        <v>15</v>
      </c>
      <c r="N86" s="7" t="s">
        <v>15</v>
      </c>
      <c r="O86" s="7" t="s">
        <v>15</v>
      </c>
      <c r="P86" s="7" t="s">
        <v>15</v>
      </c>
      <c r="Q86" s="7" t="s">
        <v>15</v>
      </c>
      <c r="R86" s="7" t="s">
        <v>15</v>
      </c>
      <c r="S86" s="7" t="s">
        <v>15</v>
      </c>
      <c r="T86" s="12" t="s">
        <v>113</v>
      </c>
      <c r="U86" s="9" t="s">
        <v>17</v>
      </c>
    </row>
    <row r="87" customFormat="false" ht="15" hidden="false" customHeight="false" outlineLevel="0" collapsed="false">
      <c r="A87" s="6" t="s">
        <v>119</v>
      </c>
      <c r="B87" s="6" t="s">
        <v>95</v>
      </c>
      <c r="C87" s="7" t="s">
        <v>60</v>
      </c>
      <c r="D87" s="8" t="n">
        <v>0.01045</v>
      </c>
      <c r="E87" s="8" t="n">
        <v>0.294478114502904</v>
      </c>
      <c r="F87" s="8" t="n">
        <v>0.02988468709299</v>
      </c>
      <c r="G87" s="8" t="n">
        <v>0.0240491052970276</v>
      </c>
      <c r="H87" s="8" t="n">
        <v>0.246798090712035</v>
      </c>
      <c r="I87" s="8" t="n">
        <v>0.00802640850247815</v>
      </c>
      <c r="J87" s="8" t="n">
        <v>0.693511286063308</v>
      </c>
      <c r="K87" s="8" t="n">
        <v>0.447521963857922</v>
      </c>
      <c r="L87" s="7" t="s">
        <v>15</v>
      </c>
      <c r="M87" s="7" t="s">
        <v>60</v>
      </c>
      <c r="N87" s="10" t="s">
        <v>60</v>
      </c>
      <c r="O87" s="7" t="s">
        <v>60</v>
      </c>
      <c r="P87" s="7" t="s">
        <v>60</v>
      </c>
      <c r="Q87" s="7" t="s">
        <v>15</v>
      </c>
      <c r="R87" s="7" t="s">
        <v>60</v>
      </c>
      <c r="S87" s="7" t="s">
        <v>15</v>
      </c>
      <c r="T87" s="12" t="s">
        <v>113</v>
      </c>
      <c r="U87" s="9" t="s">
        <v>17</v>
      </c>
    </row>
    <row r="88" customFormat="false" ht="15" hidden="false" customHeight="false" outlineLevel="0" collapsed="false">
      <c r="A88" s="6" t="s">
        <v>120</v>
      </c>
      <c r="B88" s="6" t="s">
        <v>95</v>
      </c>
      <c r="C88" s="7" t="s">
        <v>60</v>
      </c>
      <c r="D88" s="8" t="n">
        <v>0</v>
      </c>
      <c r="E88" s="8" t="n">
        <v>0.0559521325293372</v>
      </c>
      <c r="F88" s="8" t="n">
        <v>0.0297467076537378</v>
      </c>
      <c r="G88" s="8" t="n">
        <v>0.00883500833284129</v>
      </c>
      <c r="H88" s="8" t="n">
        <v>0.0442926182422674</v>
      </c>
      <c r="I88" s="8" t="n">
        <v>0.0044878709339539</v>
      </c>
      <c r="J88" s="8" t="n">
        <v>0.366107206854962</v>
      </c>
      <c r="K88" s="8" t="n">
        <v>0.487988115722396</v>
      </c>
      <c r="L88" s="7" t="s">
        <v>15</v>
      </c>
      <c r="M88" s="7" t="s">
        <v>15</v>
      </c>
      <c r="N88" s="7" t="s">
        <v>15</v>
      </c>
      <c r="O88" s="7" t="s">
        <v>15</v>
      </c>
      <c r="P88" s="7" t="s">
        <v>15</v>
      </c>
      <c r="Q88" s="7" t="s">
        <v>15</v>
      </c>
      <c r="R88" s="7" t="s">
        <v>15</v>
      </c>
      <c r="S88" s="7" t="s">
        <v>15</v>
      </c>
      <c r="T88" s="12" t="s">
        <v>113</v>
      </c>
      <c r="U88" s="9" t="s">
        <v>17</v>
      </c>
    </row>
    <row r="89" customFormat="false" ht="15" hidden="false" customHeight="false" outlineLevel="0" collapsed="false">
      <c r="A89" s="6" t="s">
        <v>121</v>
      </c>
      <c r="B89" s="6" t="s">
        <v>95</v>
      </c>
      <c r="C89" s="7" t="s">
        <v>60</v>
      </c>
      <c r="D89" s="8" t="n">
        <v>0.008864</v>
      </c>
      <c r="E89" s="8" t="n">
        <v>0.114024437970512</v>
      </c>
      <c r="F89" s="8" t="n">
        <v>0.0297991257419235</v>
      </c>
      <c r="G89" s="8" t="n">
        <v>0.00955498013327794</v>
      </c>
      <c r="H89" s="8" t="n">
        <v>0.0742385474593127</v>
      </c>
      <c r="I89" s="8" t="n">
        <v>0.0045853633684036</v>
      </c>
      <c r="J89" s="8" t="n">
        <v>0.479287990251498</v>
      </c>
      <c r="K89" s="8" t="n">
        <v>0.468237941126547</v>
      </c>
      <c r="L89" s="7" t="s">
        <v>15</v>
      </c>
      <c r="M89" s="7" t="s">
        <v>15</v>
      </c>
      <c r="N89" s="7" t="s">
        <v>15</v>
      </c>
      <c r="O89" s="7" t="s">
        <v>15</v>
      </c>
      <c r="P89" s="7" t="s">
        <v>15</v>
      </c>
      <c r="Q89" s="7" t="s">
        <v>15</v>
      </c>
      <c r="R89" s="7" t="s">
        <v>15</v>
      </c>
      <c r="S89" s="7" t="s">
        <v>15</v>
      </c>
      <c r="T89" s="12" t="s">
        <v>113</v>
      </c>
      <c r="U89" s="9" t="s">
        <v>17</v>
      </c>
    </row>
    <row r="90" customFormat="false" ht="15" hidden="false" customHeight="false" outlineLevel="0" collapsed="false">
      <c r="A90" s="6" t="s">
        <v>122</v>
      </c>
      <c r="B90" s="6" t="s">
        <v>95</v>
      </c>
      <c r="C90" s="10" t="s">
        <v>60</v>
      </c>
      <c r="D90" s="8" t="n">
        <v>0.0262</v>
      </c>
      <c r="E90" s="8" t="n">
        <v>0.182761892787809</v>
      </c>
      <c r="F90" s="8" t="n">
        <v>0.0298012572763626</v>
      </c>
      <c r="G90" s="8" t="n">
        <v>0.0156106359265514</v>
      </c>
      <c r="H90" s="8" t="n">
        <v>0.122356089932789</v>
      </c>
      <c r="I90" s="8" t="n">
        <v>0.00988297746260118</v>
      </c>
      <c r="J90" s="8" t="n">
        <v>0.576489244767682</v>
      </c>
      <c r="K90" s="8" t="n">
        <v>0.468768150156414</v>
      </c>
      <c r="L90" s="7" t="s">
        <v>60</v>
      </c>
      <c r="M90" s="7" t="s">
        <v>15</v>
      </c>
      <c r="N90" s="7" t="s">
        <v>15</v>
      </c>
      <c r="O90" s="7" t="s">
        <v>15</v>
      </c>
      <c r="P90" s="7" t="s">
        <v>15</v>
      </c>
      <c r="Q90" s="7" t="s">
        <v>15</v>
      </c>
      <c r="R90" s="7" t="s">
        <v>60</v>
      </c>
      <c r="S90" s="7" t="s">
        <v>15</v>
      </c>
      <c r="T90" s="12" t="s">
        <v>113</v>
      </c>
      <c r="U90" s="9" t="s">
        <v>17</v>
      </c>
    </row>
    <row r="91" customFormat="false" ht="15" hidden="false" customHeight="false" outlineLevel="0" collapsed="false">
      <c r="A91" s="6" t="s">
        <v>123</v>
      </c>
      <c r="B91" s="6" t="s">
        <v>95</v>
      </c>
      <c r="C91" s="10" t="s">
        <v>60</v>
      </c>
      <c r="D91" s="8" t="n">
        <v>0.01016</v>
      </c>
      <c r="E91" s="8" t="n">
        <v>0.0347384336422519</v>
      </c>
      <c r="F91" s="8" t="n">
        <v>0.0297768369083731</v>
      </c>
      <c r="G91" s="8" t="n">
        <v>0.00738090546907257</v>
      </c>
      <c r="H91" s="8" t="n">
        <v>0.0174194820347468</v>
      </c>
      <c r="I91" s="8" t="n">
        <v>0.00783903732409337</v>
      </c>
      <c r="J91" s="8" t="n">
        <v>0.347558866595681</v>
      </c>
      <c r="K91" s="8" t="n">
        <v>0.484149490722444</v>
      </c>
      <c r="L91" s="7" t="s">
        <v>15</v>
      </c>
      <c r="M91" s="7" t="s">
        <v>15</v>
      </c>
      <c r="N91" s="7" t="s">
        <v>15</v>
      </c>
      <c r="O91" s="7" t="s">
        <v>15</v>
      </c>
      <c r="P91" s="7" t="s">
        <v>15</v>
      </c>
      <c r="Q91" s="7" t="s">
        <v>15</v>
      </c>
      <c r="R91" s="7" t="s">
        <v>15</v>
      </c>
      <c r="S91" s="7" t="s">
        <v>15</v>
      </c>
      <c r="T91" s="12" t="s">
        <v>113</v>
      </c>
      <c r="U91" s="9" t="s">
        <v>17</v>
      </c>
    </row>
    <row r="92" customFormat="false" ht="15" hidden="false" customHeight="false" outlineLevel="0" collapsed="false">
      <c r="A92" s="6" t="s">
        <v>124</v>
      </c>
      <c r="B92" s="6" t="s">
        <v>95</v>
      </c>
      <c r="C92" s="10" t="s">
        <v>60</v>
      </c>
      <c r="D92" s="8" t="n">
        <v>0.01854</v>
      </c>
      <c r="E92" s="8" t="n">
        <v>0.230221132808969</v>
      </c>
      <c r="F92" s="8" t="n">
        <v>0.0298943872900846</v>
      </c>
      <c r="G92" s="8" t="n">
        <v>0.0218225117325192</v>
      </c>
      <c r="H92" s="8" t="n">
        <v>0.165096515966737</v>
      </c>
      <c r="I92" s="8" t="n">
        <v>0.0106283503328672</v>
      </c>
      <c r="J92" s="8" t="n">
        <v>0.613409273419167</v>
      </c>
      <c r="K92" s="8" t="n">
        <v>0.456347906335525</v>
      </c>
      <c r="L92" s="7" t="s">
        <v>15</v>
      </c>
      <c r="M92" s="7" t="s">
        <v>60</v>
      </c>
      <c r="N92" s="10" t="s">
        <v>60</v>
      </c>
      <c r="O92" s="7" t="s">
        <v>60</v>
      </c>
      <c r="P92" s="7" t="s">
        <v>15</v>
      </c>
      <c r="Q92" s="7" t="s">
        <v>15</v>
      </c>
      <c r="R92" s="7" t="s">
        <v>60</v>
      </c>
      <c r="S92" s="7" t="s">
        <v>15</v>
      </c>
      <c r="T92" s="12" t="s">
        <v>113</v>
      </c>
      <c r="U92" s="9" t="s">
        <v>17</v>
      </c>
    </row>
    <row r="93" customFormat="false" ht="15" hidden="false" customHeight="false" outlineLevel="0" collapsed="false">
      <c r="A93" s="6" t="s">
        <v>125</v>
      </c>
      <c r="B93" s="6" t="s">
        <v>95</v>
      </c>
      <c r="C93" s="7" t="s">
        <v>59</v>
      </c>
      <c r="D93" s="8" t="n">
        <v>0.007813</v>
      </c>
      <c r="E93" s="8" t="n">
        <v>0.19599516141307</v>
      </c>
      <c r="F93" s="8" t="n">
        <v>0.0298131399858588</v>
      </c>
      <c r="G93" s="8" t="n">
        <v>0.0205744060202266</v>
      </c>
      <c r="H93" s="8" t="n">
        <v>0.170553782412407</v>
      </c>
      <c r="I93" s="8" t="n">
        <v>0.0102242848767507</v>
      </c>
      <c r="J93" s="8" t="n">
        <v>0.589627934514275</v>
      </c>
      <c r="K93" s="8" t="n">
        <v>0.463112695151481</v>
      </c>
      <c r="L93" s="7" t="s">
        <v>15</v>
      </c>
      <c r="M93" s="7" t="s">
        <v>15</v>
      </c>
      <c r="N93" s="7" t="s">
        <v>15</v>
      </c>
      <c r="O93" s="7" t="s">
        <v>60</v>
      </c>
      <c r="P93" s="7" t="s">
        <v>15</v>
      </c>
      <c r="Q93" s="7" t="s">
        <v>15</v>
      </c>
      <c r="R93" s="7" t="s">
        <v>60</v>
      </c>
      <c r="S93" s="7" t="s">
        <v>15</v>
      </c>
      <c r="T93" s="9" t="s">
        <v>88</v>
      </c>
      <c r="U93" s="9" t="s">
        <v>17</v>
      </c>
    </row>
    <row r="94" customFormat="false" ht="15" hidden="false" customHeight="false" outlineLevel="0" collapsed="false">
      <c r="A94" s="6" t="s">
        <v>126</v>
      </c>
      <c r="B94" s="6" t="s">
        <v>95</v>
      </c>
      <c r="C94" s="7" t="s">
        <v>60</v>
      </c>
      <c r="D94" s="8" t="n">
        <v>0.01012</v>
      </c>
      <c r="E94" s="8" t="n">
        <v>0.103461551449135</v>
      </c>
      <c r="F94" s="8" t="n">
        <v>0.0297672455659437</v>
      </c>
      <c r="G94" s="8" t="n">
        <v>0.014062888248155</v>
      </c>
      <c r="H94" s="8" t="n">
        <v>0.0905020294056747</v>
      </c>
      <c r="I94" s="8" t="n">
        <v>0.0068911131062273</v>
      </c>
      <c r="J94" s="8" t="n">
        <v>0.491137601736716</v>
      </c>
      <c r="K94" s="8" t="n">
        <v>0.472715494240444</v>
      </c>
      <c r="L94" s="7" t="s">
        <v>15</v>
      </c>
      <c r="M94" s="7" t="s">
        <v>15</v>
      </c>
      <c r="N94" s="7" t="s">
        <v>15</v>
      </c>
      <c r="O94" s="7" t="s">
        <v>15</v>
      </c>
      <c r="P94" s="7" t="s">
        <v>15</v>
      </c>
      <c r="Q94" s="7" t="s">
        <v>15</v>
      </c>
      <c r="R94" s="7" t="s">
        <v>15</v>
      </c>
      <c r="S94" s="7" t="s">
        <v>15</v>
      </c>
      <c r="T94" s="9" t="s">
        <v>88</v>
      </c>
      <c r="U94" s="9" t="s">
        <v>17</v>
      </c>
    </row>
    <row r="95" customFormat="false" ht="15" hidden="false" customHeight="false" outlineLevel="0" collapsed="false">
      <c r="A95" s="6" t="s">
        <v>127</v>
      </c>
      <c r="B95" s="6" t="s">
        <v>95</v>
      </c>
      <c r="C95" s="7" t="s">
        <v>60</v>
      </c>
      <c r="D95" s="8" t="n">
        <v>0.009836</v>
      </c>
      <c r="E95" s="8" t="n">
        <v>0.0458448510792561</v>
      </c>
      <c r="F95" s="8" t="n">
        <v>0.0297671542614876</v>
      </c>
      <c r="G95" s="8" t="n">
        <v>0.0077290197158326</v>
      </c>
      <c r="H95" s="8" t="n">
        <v>0.0482735304741346</v>
      </c>
      <c r="I95" s="8" t="n">
        <v>0.00334084929901607</v>
      </c>
      <c r="J95" s="8" t="n">
        <v>0.400343133902067</v>
      </c>
      <c r="K95" s="8" t="n">
        <v>0.473510826211561</v>
      </c>
      <c r="L95" s="7" t="s">
        <v>15</v>
      </c>
      <c r="M95" s="7" t="s">
        <v>15</v>
      </c>
      <c r="N95" s="7" t="s">
        <v>15</v>
      </c>
      <c r="O95" s="7" t="s">
        <v>15</v>
      </c>
      <c r="P95" s="7" t="s">
        <v>15</v>
      </c>
      <c r="Q95" s="7" t="s">
        <v>15</v>
      </c>
      <c r="R95" s="7" t="s">
        <v>15</v>
      </c>
      <c r="S95" s="7" t="s">
        <v>15</v>
      </c>
      <c r="T95" s="9" t="s">
        <v>86</v>
      </c>
      <c r="U95" s="9" t="s">
        <v>17</v>
      </c>
    </row>
    <row r="96" customFormat="false" ht="15" hidden="false" customHeight="false" outlineLevel="0" collapsed="false">
      <c r="A96" s="6" t="s">
        <v>128</v>
      </c>
      <c r="B96" s="6" t="s">
        <v>95</v>
      </c>
      <c r="C96" s="7" t="s">
        <v>15</v>
      </c>
      <c r="D96" s="8" t="n">
        <v>0.01157</v>
      </c>
      <c r="E96" s="8" t="n">
        <v>0.0632147621091921</v>
      </c>
      <c r="F96" s="8" t="n">
        <v>0.0297692670816491</v>
      </c>
      <c r="G96" s="8" t="n">
        <v>0.0071473259505041</v>
      </c>
      <c r="H96" s="8" t="n">
        <v>0.0370489784665857</v>
      </c>
      <c r="I96" s="8" t="n">
        <v>0.0254784651103422</v>
      </c>
      <c r="J96" s="8" t="n">
        <v>0.360926827583914</v>
      </c>
      <c r="K96" s="8" t="n">
        <v>0.474939595572483</v>
      </c>
      <c r="L96" s="7" t="s">
        <v>15</v>
      </c>
      <c r="M96" s="7" t="s">
        <v>15</v>
      </c>
      <c r="N96" s="7" t="s">
        <v>15</v>
      </c>
      <c r="O96" s="7" t="s">
        <v>15</v>
      </c>
      <c r="P96" s="7" t="s">
        <v>15</v>
      </c>
      <c r="Q96" s="7" t="s">
        <v>60</v>
      </c>
      <c r="R96" s="7" t="s">
        <v>15</v>
      </c>
      <c r="S96" s="7" t="s">
        <v>15</v>
      </c>
      <c r="T96" s="9" t="s">
        <v>88</v>
      </c>
      <c r="U96" s="9" t="s">
        <v>17</v>
      </c>
    </row>
    <row r="97" customFormat="false" ht="15" hidden="false" customHeight="false" outlineLevel="0" collapsed="false">
      <c r="A97" s="6" t="s">
        <v>129</v>
      </c>
      <c r="B97" s="6" t="s">
        <v>95</v>
      </c>
      <c r="C97" s="7" t="s">
        <v>60</v>
      </c>
      <c r="D97" s="8" t="n">
        <v>0.006669</v>
      </c>
      <c r="E97" s="8" t="n">
        <v>0.0254677479461654</v>
      </c>
      <c r="F97" s="8" t="n">
        <v>0.0297536123133444</v>
      </c>
      <c r="G97" s="8" t="n">
        <v>0.0058129127736442</v>
      </c>
      <c r="H97" s="8" t="n">
        <v>0.0123358717175511</v>
      </c>
      <c r="I97" s="8" t="n">
        <v>0.0018216737610222</v>
      </c>
      <c r="J97" s="8" t="n">
        <v>0.355613053650717</v>
      </c>
      <c r="K97" s="8" t="n">
        <v>0.480114773610965</v>
      </c>
      <c r="L97" s="7" t="s">
        <v>15</v>
      </c>
      <c r="M97" s="7" t="s">
        <v>15</v>
      </c>
      <c r="N97" s="7" t="s">
        <v>15</v>
      </c>
      <c r="O97" s="7" t="s">
        <v>15</v>
      </c>
      <c r="P97" s="7" t="s">
        <v>15</v>
      </c>
      <c r="Q97" s="7" t="s">
        <v>15</v>
      </c>
      <c r="R97" s="7" t="s">
        <v>15</v>
      </c>
      <c r="S97" s="7" t="s">
        <v>15</v>
      </c>
      <c r="T97" s="9" t="s">
        <v>88</v>
      </c>
      <c r="U97" s="9" t="s">
        <v>17</v>
      </c>
    </row>
    <row r="98" customFormat="false" ht="15" hidden="false" customHeight="false" outlineLevel="0" collapsed="false">
      <c r="A98" s="6" t="s">
        <v>130</v>
      </c>
      <c r="B98" s="6" t="s">
        <v>95</v>
      </c>
      <c r="C98" s="7" t="s">
        <v>59</v>
      </c>
      <c r="D98" s="8" t="n">
        <v>0.007104</v>
      </c>
      <c r="E98" s="8" t="n">
        <v>0.0255713932956775</v>
      </c>
      <c r="F98" s="8" t="n">
        <v>0.0297667098623485</v>
      </c>
      <c r="G98" s="8" t="n">
        <v>0.00563190668822048</v>
      </c>
      <c r="H98" s="8" t="n">
        <v>0.0154641539377315</v>
      </c>
      <c r="I98" s="8" t="n">
        <v>0.00223235186939094</v>
      </c>
      <c r="J98" s="8" t="n">
        <v>0.357135333860276</v>
      </c>
      <c r="K98" s="8" t="n">
        <v>0.487087821268165</v>
      </c>
      <c r="L98" s="7" t="s">
        <v>15</v>
      </c>
      <c r="M98" s="7" t="s">
        <v>15</v>
      </c>
      <c r="N98" s="7" t="s">
        <v>15</v>
      </c>
      <c r="O98" s="7" t="s">
        <v>15</v>
      </c>
      <c r="P98" s="7" t="s">
        <v>15</v>
      </c>
      <c r="Q98" s="7" t="s">
        <v>15</v>
      </c>
      <c r="R98" s="7" t="s">
        <v>15</v>
      </c>
      <c r="S98" s="7" t="s">
        <v>15</v>
      </c>
      <c r="T98" s="9" t="s">
        <v>88</v>
      </c>
      <c r="U98" s="9" t="s">
        <v>17</v>
      </c>
    </row>
    <row r="99" customFormat="false" ht="15" hidden="false" customHeight="false" outlineLevel="0" collapsed="false">
      <c r="A99" s="6" t="s">
        <v>131</v>
      </c>
      <c r="B99" s="6" t="s">
        <v>95</v>
      </c>
      <c r="C99" s="7" t="s">
        <v>60</v>
      </c>
      <c r="D99" s="8" t="n">
        <v>0.01148</v>
      </c>
      <c r="E99" s="8" t="n">
        <v>0.0376652988655567</v>
      </c>
      <c r="F99" s="8" t="n">
        <v>0.0297492141225361</v>
      </c>
      <c r="G99" s="8" t="n">
        <v>0.0109592481031109</v>
      </c>
      <c r="H99" s="8" t="n">
        <v>0.0222606531573512</v>
      </c>
      <c r="I99" s="8" t="n">
        <v>0.00618332478549413</v>
      </c>
      <c r="J99" s="8" t="n">
        <v>0.335234958580448</v>
      </c>
      <c r="K99" s="8" t="n">
        <v>0.485432439302433</v>
      </c>
      <c r="L99" s="7" t="s">
        <v>15</v>
      </c>
      <c r="M99" s="7" t="s">
        <v>15</v>
      </c>
      <c r="N99" s="7" t="s">
        <v>15</v>
      </c>
      <c r="O99" s="7" t="s">
        <v>15</v>
      </c>
      <c r="P99" s="7" t="s">
        <v>15</v>
      </c>
      <c r="Q99" s="7" t="s">
        <v>15</v>
      </c>
      <c r="R99" s="7" t="s">
        <v>15</v>
      </c>
      <c r="S99" s="7" t="s">
        <v>15</v>
      </c>
      <c r="T99" s="9" t="s">
        <v>88</v>
      </c>
      <c r="U99" s="9" t="s">
        <v>17</v>
      </c>
    </row>
    <row r="100" customFormat="false" ht="15" hidden="false" customHeight="false" outlineLevel="0" collapsed="false">
      <c r="A100" s="6" t="s">
        <v>132</v>
      </c>
      <c r="B100" s="6" t="s">
        <v>95</v>
      </c>
      <c r="C100" s="7" t="s">
        <v>60</v>
      </c>
      <c r="D100" s="8" t="n">
        <v>0.01808</v>
      </c>
      <c r="E100" s="8" t="n">
        <v>0.0623058452617722</v>
      </c>
      <c r="F100" s="8" t="n">
        <v>0.0297695649456145</v>
      </c>
      <c r="G100" s="8" t="n">
        <v>0.0153464848322433</v>
      </c>
      <c r="H100" s="8" t="n">
        <v>0.0421885689501835</v>
      </c>
      <c r="I100" s="8" t="n">
        <v>0.00810902907612353</v>
      </c>
      <c r="J100" s="8" t="n">
        <v>0.410296319584458</v>
      </c>
      <c r="K100" s="8" t="n">
        <v>0.479537322556846</v>
      </c>
      <c r="L100" s="7" t="s">
        <v>15</v>
      </c>
      <c r="M100" s="7" t="s">
        <v>15</v>
      </c>
      <c r="N100" s="7" t="s">
        <v>15</v>
      </c>
      <c r="O100" s="7" t="s">
        <v>15</v>
      </c>
      <c r="P100" s="7" t="s">
        <v>15</v>
      </c>
      <c r="Q100" s="7" t="s">
        <v>15</v>
      </c>
      <c r="R100" s="7" t="s">
        <v>15</v>
      </c>
      <c r="S100" s="7" t="s">
        <v>15</v>
      </c>
      <c r="T100" s="9" t="s">
        <v>88</v>
      </c>
      <c r="U100" s="9" t="s">
        <v>17</v>
      </c>
    </row>
    <row r="101" customFormat="false" ht="15" hidden="false" customHeight="false" outlineLevel="0" collapsed="false">
      <c r="A101" s="6" t="s">
        <v>133</v>
      </c>
      <c r="B101" s="6" t="s">
        <v>95</v>
      </c>
      <c r="C101" s="7" t="s">
        <v>60</v>
      </c>
      <c r="D101" s="8" t="n">
        <v>0.01438</v>
      </c>
      <c r="E101" s="8" t="n">
        <v>0.0841379917135614</v>
      </c>
      <c r="F101" s="8" t="n">
        <v>0.0297373928700473</v>
      </c>
      <c r="G101" s="8" t="n">
        <v>0.00932602887359159</v>
      </c>
      <c r="H101" s="8" t="n">
        <v>0.0546395495770787</v>
      </c>
      <c r="I101" s="8" t="n">
        <v>0.00570749125713641</v>
      </c>
      <c r="J101" s="8" t="n">
        <v>0.315167578130665</v>
      </c>
      <c r="K101" s="8" t="n">
        <v>0.485423899426283</v>
      </c>
      <c r="L101" s="7" t="s">
        <v>15</v>
      </c>
      <c r="M101" s="7" t="s">
        <v>15</v>
      </c>
      <c r="N101" s="7" t="s">
        <v>15</v>
      </c>
      <c r="O101" s="7" t="s">
        <v>15</v>
      </c>
      <c r="P101" s="7" t="s">
        <v>15</v>
      </c>
      <c r="Q101" s="7" t="s">
        <v>15</v>
      </c>
      <c r="R101" s="7" t="s">
        <v>15</v>
      </c>
      <c r="S101" s="7" t="s">
        <v>15</v>
      </c>
      <c r="T101" s="9" t="s">
        <v>88</v>
      </c>
      <c r="U101" s="9" t="s">
        <v>17</v>
      </c>
    </row>
    <row r="102" customFormat="false" ht="15" hidden="false" customHeight="false" outlineLevel="0" collapsed="false">
      <c r="A102" s="6" t="s">
        <v>134</v>
      </c>
      <c r="B102" s="6" t="s">
        <v>95</v>
      </c>
      <c r="C102" s="7" t="s">
        <v>60</v>
      </c>
      <c r="D102" s="8" t="n">
        <v>0.01136</v>
      </c>
      <c r="E102" s="8" t="n">
        <v>0.0392386157875253</v>
      </c>
      <c r="F102" s="8" t="n">
        <v>0.0297666755505876</v>
      </c>
      <c r="G102" s="8" t="n">
        <v>0.0245196361879434</v>
      </c>
      <c r="H102" s="8" t="n">
        <v>0.0300833777246147</v>
      </c>
      <c r="I102" s="8" t="n">
        <v>0.0129494065723995</v>
      </c>
      <c r="J102" s="8" t="n">
        <v>0.390862261169837</v>
      </c>
      <c r="K102" s="8" t="n">
        <v>0.469323950499446</v>
      </c>
      <c r="L102" s="7" t="s">
        <v>15</v>
      </c>
      <c r="M102" s="7" t="s">
        <v>15</v>
      </c>
      <c r="N102" s="7" t="s">
        <v>15</v>
      </c>
      <c r="O102" s="7" t="s">
        <v>60</v>
      </c>
      <c r="P102" s="7" t="s">
        <v>15</v>
      </c>
      <c r="Q102" s="7" t="s">
        <v>15</v>
      </c>
      <c r="R102" s="7" t="s">
        <v>15</v>
      </c>
      <c r="S102" s="7" t="s">
        <v>15</v>
      </c>
      <c r="T102" s="9" t="s">
        <v>83</v>
      </c>
      <c r="U102" s="9" t="s">
        <v>17</v>
      </c>
    </row>
    <row r="103" customFormat="false" ht="15" hidden="false" customHeight="false" outlineLevel="0" collapsed="false">
      <c r="A103" s="11" t="s">
        <v>135</v>
      </c>
      <c r="B103" s="11" t="s">
        <v>95</v>
      </c>
      <c r="C103" s="7" t="s">
        <v>60</v>
      </c>
      <c r="D103" s="8" t="n">
        <v>0.1769</v>
      </c>
      <c r="E103" s="8" t="n">
        <v>0.112544227026295</v>
      </c>
      <c r="F103" s="8" t="n">
        <v>0.0298631364549697</v>
      </c>
      <c r="G103" s="8" t="n">
        <v>0.0169479155972977</v>
      </c>
      <c r="H103" s="8" t="n">
        <v>0.085638377044651</v>
      </c>
      <c r="I103" s="8" t="n">
        <v>0.0363501969821784</v>
      </c>
      <c r="J103" s="8" t="n">
        <v>0.512880927483751</v>
      </c>
      <c r="K103" s="8" t="n">
        <v>0.480337447713552</v>
      </c>
      <c r="L103" s="7" t="s">
        <v>60</v>
      </c>
      <c r="M103" s="7" t="s">
        <v>15</v>
      </c>
      <c r="N103" s="10" t="s">
        <v>60</v>
      </c>
      <c r="O103" s="7" t="s">
        <v>15</v>
      </c>
      <c r="P103" s="7" t="s">
        <v>15</v>
      </c>
      <c r="Q103" s="7" t="s">
        <v>60</v>
      </c>
      <c r="R103" s="7" t="s">
        <v>15</v>
      </c>
      <c r="S103" s="7" t="s">
        <v>15</v>
      </c>
      <c r="T103" s="9" t="s">
        <v>136</v>
      </c>
      <c r="U103" s="9" t="s">
        <v>17</v>
      </c>
    </row>
    <row r="104" customFormat="false" ht="15" hidden="false" customHeight="false" outlineLevel="0" collapsed="false">
      <c r="A104" s="11" t="s">
        <v>137</v>
      </c>
      <c r="B104" s="11" t="s">
        <v>95</v>
      </c>
      <c r="C104" s="7" t="s">
        <v>60</v>
      </c>
      <c r="D104" s="8" t="n">
        <v>0.01741</v>
      </c>
      <c r="E104" s="8" t="n">
        <v>0.169328052292305</v>
      </c>
      <c r="F104" s="8" t="n">
        <v>0.0298276562196468</v>
      </c>
      <c r="G104" s="8" t="n">
        <v>0.0198346588520914</v>
      </c>
      <c r="H104" s="8" t="n">
        <v>0.14107823932842</v>
      </c>
      <c r="I104" s="8" t="n">
        <v>0.0114021495807428</v>
      </c>
      <c r="J104" s="8" t="n">
        <v>0.568674234940837</v>
      </c>
      <c r="K104" s="8" t="n">
        <v>0.463121972618578</v>
      </c>
      <c r="L104" s="7" t="s">
        <v>15</v>
      </c>
      <c r="M104" s="7" t="s">
        <v>15</v>
      </c>
      <c r="N104" s="7" t="s">
        <v>15</v>
      </c>
      <c r="O104" s="7" t="s">
        <v>15</v>
      </c>
      <c r="P104" s="7" t="s">
        <v>15</v>
      </c>
      <c r="Q104" s="7" t="s">
        <v>15</v>
      </c>
      <c r="R104" s="7" t="s">
        <v>60</v>
      </c>
      <c r="S104" s="7" t="s">
        <v>15</v>
      </c>
      <c r="T104" s="9" t="s">
        <v>136</v>
      </c>
      <c r="U104" s="9" t="s">
        <v>17</v>
      </c>
    </row>
    <row r="105" customFormat="false" ht="15" hidden="false" customHeight="false" outlineLevel="0" collapsed="false">
      <c r="A105" s="11" t="s">
        <v>138</v>
      </c>
      <c r="B105" s="11" t="s">
        <v>95</v>
      </c>
      <c r="C105" s="7" t="s">
        <v>60</v>
      </c>
      <c r="D105" s="8" t="n">
        <v>0.4535</v>
      </c>
      <c r="E105" s="8" t="n">
        <v>0.401830161185866</v>
      </c>
      <c r="F105" s="8" t="n">
        <v>0.0299029213400666</v>
      </c>
      <c r="G105" s="8" t="n">
        <v>0.0690586205907777</v>
      </c>
      <c r="H105" s="8" t="n">
        <v>0.362060783956494</v>
      </c>
      <c r="I105" s="8" t="n">
        <v>0.00832059013558851</v>
      </c>
      <c r="J105" s="8" t="n">
        <v>0.774963155780677</v>
      </c>
      <c r="K105" s="8" t="n">
        <v>0.426700870406813</v>
      </c>
      <c r="L105" s="7" t="s">
        <v>60</v>
      </c>
      <c r="M105" s="7" t="s">
        <v>60</v>
      </c>
      <c r="N105" s="10" t="s">
        <v>60</v>
      </c>
      <c r="O105" s="7" t="s">
        <v>60</v>
      </c>
      <c r="P105" s="7" t="s">
        <v>60</v>
      </c>
      <c r="Q105" s="7" t="s">
        <v>15</v>
      </c>
      <c r="R105" s="7" t="s">
        <v>60</v>
      </c>
      <c r="S105" s="7" t="s">
        <v>15</v>
      </c>
      <c r="T105" s="9" t="s">
        <v>136</v>
      </c>
      <c r="U105" s="9" t="s">
        <v>17</v>
      </c>
    </row>
    <row r="106" customFormat="false" ht="15" hidden="false" customHeight="false" outlineLevel="0" collapsed="false">
      <c r="A106" s="11" t="s">
        <v>139</v>
      </c>
      <c r="B106" s="11" t="s">
        <v>95</v>
      </c>
      <c r="C106" s="7" t="s">
        <v>60</v>
      </c>
      <c r="D106" s="8" t="n">
        <v>0.3859</v>
      </c>
      <c r="E106" s="8" t="n">
        <v>0.689523860263548</v>
      </c>
      <c r="F106" s="8" t="n">
        <v>0.0298793982715314</v>
      </c>
      <c r="G106" s="8" t="n">
        <v>0.0908067999001582</v>
      </c>
      <c r="H106" s="8" t="n">
        <v>0.741777594569257</v>
      </c>
      <c r="I106" s="8" t="n">
        <v>0.0438885101805472</v>
      </c>
      <c r="J106" s="8" t="n">
        <v>0.924062851340834</v>
      </c>
      <c r="K106" s="8" t="n">
        <v>0.403868621446622</v>
      </c>
      <c r="L106" s="7" t="s">
        <v>60</v>
      </c>
      <c r="M106" s="7" t="s">
        <v>60</v>
      </c>
      <c r="N106" s="10" t="s">
        <v>60</v>
      </c>
      <c r="O106" s="7" t="s">
        <v>60</v>
      </c>
      <c r="P106" s="7" t="s">
        <v>60</v>
      </c>
      <c r="Q106" s="7" t="s">
        <v>60</v>
      </c>
      <c r="R106" s="7" t="s">
        <v>60</v>
      </c>
      <c r="S106" s="7" t="s">
        <v>15</v>
      </c>
      <c r="T106" s="9" t="s">
        <v>136</v>
      </c>
      <c r="U106" s="9" t="s">
        <v>17</v>
      </c>
    </row>
    <row r="107" customFormat="false" ht="15" hidden="false" customHeight="false" outlineLevel="0" collapsed="false">
      <c r="A107" s="11" t="s">
        <v>140</v>
      </c>
      <c r="B107" s="11" t="s">
        <v>95</v>
      </c>
      <c r="C107" s="7" t="s">
        <v>60</v>
      </c>
      <c r="D107" s="8" t="n">
        <v>0.02177</v>
      </c>
      <c r="E107" s="8" t="n">
        <v>0.325129042952883</v>
      </c>
      <c r="F107" s="8" t="n">
        <v>0.0298510170573971</v>
      </c>
      <c r="G107" s="8" t="n">
        <v>0.0435416373010225</v>
      </c>
      <c r="H107" s="8" t="n">
        <v>0.196277105664629</v>
      </c>
      <c r="I107" s="8" t="n">
        <v>0.022065956253974</v>
      </c>
      <c r="J107" s="8" t="n">
        <v>0.710879471390149</v>
      </c>
      <c r="K107" s="8" t="n">
        <v>0.445305642536703</v>
      </c>
      <c r="L107" s="7" t="s">
        <v>60</v>
      </c>
      <c r="M107" s="7" t="s">
        <v>60</v>
      </c>
      <c r="N107" s="10" t="s">
        <v>60</v>
      </c>
      <c r="O107" s="7" t="s">
        <v>60</v>
      </c>
      <c r="P107" s="7" t="s">
        <v>60</v>
      </c>
      <c r="Q107" s="7" t="s">
        <v>60</v>
      </c>
      <c r="R107" s="7" t="s">
        <v>60</v>
      </c>
      <c r="S107" s="7" t="s">
        <v>15</v>
      </c>
      <c r="T107" s="9" t="s">
        <v>136</v>
      </c>
      <c r="U107" s="9" t="s">
        <v>17</v>
      </c>
    </row>
    <row r="108" customFormat="false" ht="15" hidden="false" customHeight="false" outlineLevel="0" collapsed="false">
      <c r="A108" s="11" t="s">
        <v>141</v>
      </c>
      <c r="B108" s="11" t="s">
        <v>95</v>
      </c>
      <c r="C108" s="7" t="s">
        <v>60</v>
      </c>
      <c r="D108" s="8" t="n">
        <v>0.02332</v>
      </c>
      <c r="E108" s="8" t="n">
        <v>0.0474141573024537</v>
      </c>
      <c r="F108" s="8" t="n">
        <v>0.0297633073842091</v>
      </c>
      <c r="G108" s="8" t="n">
        <v>0.0070736687147174</v>
      </c>
      <c r="H108" s="8" t="n">
        <v>0.0302155157041889</v>
      </c>
      <c r="I108" s="8" t="n">
        <v>0.00174036469255256</v>
      </c>
      <c r="J108" s="8" t="n">
        <v>0.403271127588354</v>
      </c>
      <c r="K108" s="8" t="n">
        <v>0.48019996851867</v>
      </c>
      <c r="L108" s="7" t="s">
        <v>60</v>
      </c>
      <c r="M108" s="7" t="s">
        <v>15</v>
      </c>
      <c r="N108" s="7" t="s">
        <v>15</v>
      </c>
      <c r="O108" s="7" t="s">
        <v>15</v>
      </c>
      <c r="P108" s="7" t="s">
        <v>15</v>
      </c>
      <c r="Q108" s="7" t="s">
        <v>15</v>
      </c>
      <c r="R108" s="7" t="s">
        <v>15</v>
      </c>
      <c r="S108" s="7" t="s">
        <v>15</v>
      </c>
      <c r="T108" s="9" t="s">
        <v>86</v>
      </c>
      <c r="U108" s="9" t="s">
        <v>17</v>
      </c>
    </row>
    <row r="109" customFormat="false" ht="15" hidden="false" customHeight="false" outlineLevel="0" collapsed="false">
      <c r="A109" s="11" t="s">
        <v>142</v>
      </c>
      <c r="B109" s="11" t="s">
        <v>95</v>
      </c>
      <c r="C109" s="7" t="s">
        <v>59</v>
      </c>
      <c r="D109" s="8" t="n">
        <v>0.006357</v>
      </c>
      <c r="E109" s="8" t="n">
        <v>0.0651037031336851</v>
      </c>
      <c r="F109" s="8" t="n">
        <v>0.0298117094245865</v>
      </c>
      <c r="G109" s="8" t="n">
        <v>0.0086204751062352</v>
      </c>
      <c r="H109" s="8" t="n">
        <v>0.0457486478578044</v>
      </c>
      <c r="I109" s="8" t="n">
        <v>0.00299270072042023</v>
      </c>
      <c r="J109" s="8" t="n">
        <v>0.345520618801231</v>
      </c>
      <c r="K109" s="8" t="n">
        <v>0.480342908391751</v>
      </c>
      <c r="L109" s="7" t="s">
        <v>15</v>
      </c>
      <c r="M109" s="7" t="s">
        <v>15</v>
      </c>
      <c r="N109" s="7" t="s">
        <v>15</v>
      </c>
      <c r="O109" s="7" t="s">
        <v>15</v>
      </c>
      <c r="P109" s="7" t="s">
        <v>15</v>
      </c>
      <c r="Q109" s="7" t="s">
        <v>15</v>
      </c>
      <c r="R109" s="7" t="s">
        <v>15</v>
      </c>
      <c r="S109" s="7" t="s">
        <v>15</v>
      </c>
      <c r="T109" s="9" t="s">
        <v>86</v>
      </c>
      <c r="U109" s="9" t="s">
        <v>17</v>
      </c>
    </row>
    <row r="110" customFormat="false" ht="15" hidden="false" customHeight="false" outlineLevel="0" collapsed="false">
      <c r="A110" s="11" t="s">
        <v>143</v>
      </c>
      <c r="B110" s="11" t="s">
        <v>95</v>
      </c>
      <c r="C110" s="7" t="s">
        <v>60</v>
      </c>
      <c r="D110" s="8" t="n">
        <v>0.2263</v>
      </c>
      <c r="E110" s="8" t="n">
        <v>0.564069973586002</v>
      </c>
      <c r="F110" s="8" t="n">
        <v>0.0300065120556701</v>
      </c>
      <c r="G110" s="8" t="n">
        <v>0.0697296660002461</v>
      </c>
      <c r="H110" s="8" t="n">
        <v>0.495087333223565</v>
      </c>
      <c r="I110" s="8" t="n">
        <v>0.0331621371422901</v>
      </c>
      <c r="J110" s="8" t="n">
        <v>0.980692216458023</v>
      </c>
      <c r="K110" s="8" t="n">
        <v>0.421733222001895</v>
      </c>
      <c r="L110" s="7" t="s">
        <v>60</v>
      </c>
      <c r="M110" s="7" t="s">
        <v>60</v>
      </c>
      <c r="N110" s="10" t="s">
        <v>60</v>
      </c>
      <c r="O110" s="7" t="s">
        <v>60</v>
      </c>
      <c r="P110" s="7" t="s">
        <v>60</v>
      </c>
      <c r="Q110" s="7" t="s">
        <v>60</v>
      </c>
      <c r="R110" s="7" t="s">
        <v>60</v>
      </c>
      <c r="S110" s="7" t="s">
        <v>15</v>
      </c>
      <c r="T110" s="9" t="s">
        <v>86</v>
      </c>
      <c r="U110" s="9" t="s">
        <v>17</v>
      </c>
    </row>
    <row r="111" customFormat="false" ht="15" hidden="false" customHeight="false" outlineLevel="0" collapsed="false">
      <c r="A111" s="11" t="s">
        <v>144</v>
      </c>
      <c r="B111" s="11" t="s">
        <v>95</v>
      </c>
      <c r="C111" s="7" t="s">
        <v>60</v>
      </c>
      <c r="D111" s="8" t="n">
        <v>0.1814</v>
      </c>
      <c r="E111" s="8" t="n">
        <v>0.24119219491527</v>
      </c>
      <c r="F111" s="8" t="n">
        <v>0.0297841072783101</v>
      </c>
      <c r="G111" s="8" t="n">
        <v>0.0271288843448011</v>
      </c>
      <c r="H111" s="8" t="n">
        <v>0.206287696755085</v>
      </c>
      <c r="I111" s="8" t="n">
        <v>0.01186468576351</v>
      </c>
      <c r="J111" s="8" t="n">
        <v>0.608707393794911</v>
      </c>
      <c r="K111" s="8" t="n">
        <v>0.456565242624279</v>
      </c>
      <c r="L111" s="7" t="s">
        <v>60</v>
      </c>
      <c r="M111" s="7" t="s">
        <v>60</v>
      </c>
      <c r="N111" s="7" t="s">
        <v>15</v>
      </c>
      <c r="O111" s="7" t="s">
        <v>60</v>
      </c>
      <c r="P111" s="7" t="s">
        <v>60</v>
      </c>
      <c r="Q111" s="7" t="s">
        <v>15</v>
      </c>
      <c r="R111" s="7" t="s">
        <v>60</v>
      </c>
      <c r="S111" s="7" t="s">
        <v>15</v>
      </c>
      <c r="T111" s="9" t="s">
        <v>86</v>
      </c>
      <c r="U111" s="9" t="s">
        <v>17</v>
      </c>
    </row>
    <row r="112" customFormat="false" ht="15" hidden="false" customHeight="false" outlineLevel="0" collapsed="false">
      <c r="A112" s="6" t="s">
        <v>145</v>
      </c>
      <c r="B112" s="6" t="s">
        <v>146</v>
      </c>
      <c r="C112" s="7" t="s">
        <v>60</v>
      </c>
      <c r="D112" s="8" t="n">
        <v>0.03638</v>
      </c>
      <c r="E112" s="8" t="n">
        <v>0.144439629228396</v>
      </c>
      <c r="F112" s="8" t="n">
        <v>0.029879054862136</v>
      </c>
      <c r="G112" s="8" t="n">
        <v>0.0207457910505006</v>
      </c>
      <c r="H112" s="8" t="n">
        <v>0.111760676671736</v>
      </c>
      <c r="I112" s="8" t="n">
        <v>0.0122269775720038</v>
      </c>
      <c r="J112" s="8" t="n">
        <v>0.52408243345377</v>
      </c>
      <c r="K112" s="8" t="n">
        <v>0.460660768123878</v>
      </c>
      <c r="L112" s="7" t="s">
        <v>60</v>
      </c>
      <c r="M112" s="7" t="s">
        <v>15</v>
      </c>
      <c r="N112" s="10" t="s">
        <v>60</v>
      </c>
      <c r="O112" s="7" t="s">
        <v>60</v>
      </c>
      <c r="P112" s="7" t="s">
        <v>15</v>
      </c>
      <c r="Q112" s="7" t="s">
        <v>15</v>
      </c>
      <c r="R112" s="7" t="s">
        <v>60</v>
      </c>
      <c r="S112" s="7" t="s">
        <v>15</v>
      </c>
      <c r="T112" s="12" t="s">
        <v>147</v>
      </c>
      <c r="U112" s="9" t="s">
        <v>17</v>
      </c>
    </row>
    <row r="113" customFormat="false" ht="15" hidden="false" customHeight="false" outlineLevel="0" collapsed="false">
      <c r="A113" s="6" t="s">
        <v>148</v>
      </c>
      <c r="B113" s="6" t="s">
        <v>146</v>
      </c>
      <c r="C113" s="7" t="s">
        <v>60</v>
      </c>
      <c r="D113" s="8" t="n">
        <v>0.01348</v>
      </c>
      <c r="E113" s="8" t="n">
        <v>0.0538800955240671</v>
      </c>
      <c r="F113" s="8" t="n">
        <v>0.0298599291373693</v>
      </c>
      <c r="G113" s="8" t="n">
        <v>0.00713056236102545</v>
      </c>
      <c r="H113" s="8" t="n">
        <v>0.0325541712185968</v>
      </c>
      <c r="I113" s="8" t="n">
        <v>0.00533426514523497</v>
      </c>
      <c r="J113" s="8" t="n">
        <v>0.388046138947955</v>
      </c>
      <c r="K113" s="8" t="n">
        <v>0.478942897882305</v>
      </c>
      <c r="L113" s="7" t="s">
        <v>15</v>
      </c>
      <c r="M113" s="7" t="s">
        <v>15</v>
      </c>
      <c r="N113" s="10" t="s">
        <v>60</v>
      </c>
      <c r="O113" s="7" t="s">
        <v>15</v>
      </c>
      <c r="P113" s="7" t="s">
        <v>15</v>
      </c>
      <c r="Q113" s="7" t="s">
        <v>15</v>
      </c>
      <c r="R113" s="7" t="s">
        <v>15</v>
      </c>
      <c r="S113" s="7" t="s">
        <v>15</v>
      </c>
      <c r="T113" s="12" t="s">
        <v>147</v>
      </c>
      <c r="U113" s="9" t="s">
        <v>17</v>
      </c>
    </row>
    <row r="114" customFormat="false" ht="15" hidden="false" customHeight="false" outlineLevel="0" collapsed="false">
      <c r="A114" s="6" t="s">
        <v>149</v>
      </c>
      <c r="B114" s="6" t="s">
        <v>146</v>
      </c>
      <c r="C114" s="7" t="s">
        <v>60</v>
      </c>
      <c r="D114" s="8" t="n">
        <v>0.01334</v>
      </c>
      <c r="E114" s="8" t="n">
        <v>0.0314407195155838</v>
      </c>
      <c r="F114" s="8" t="n">
        <v>0.0298062258541426</v>
      </c>
      <c r="G114" s="8" t="n">
        <v>0.00667706196266452</v>
      </c>
      <c r="H114" s="8" t="n">
        <v>0.0274036393150339</v>
      </c>
      <c r="I114" s="8" t="n">
        <v>0.00156479518161796</v>
      </c>
      <c r="J114" s="8" t="n">
        <v>0.348604271391041</v>
      </c>
      <c r="K114" s="8" t="n">
        <v>0.486973535657823</v>
      </c>
      <c r="L114" s="7" t="s">
        <v>15</v>
      </c>
      <c r="M114" s="7" t="s">
        <v>15</v>
      </c>
      <c r="N114" s="7" t="s">
        <v>15</v>
      </c>
      <c r="O114" s="7" t="s">
        <v>15</v>
      </c>
      <c r="P114" s="7" t="s">
        <v>15</v>
      </c>
      <c r="Q114" s="7" t="s">
        <v>15</v>
      </c>
      <c r="R114" s="7" t="s">
        <v>15</v>
      </c>
      <c r="S114" s="7" t="s">
        <v>15</v>
      </c>
      <c r="T114" s="12" t="s">
        <v>147</v>
      </c>
      <c r="U114" s="9" t="s">
        <v>17</v>
      </c>
    </row>
    <row r="115" customFormat="false" ht="15" hidden="false" customHeight="false" outlineLevel="0" collapsed="false">
      <c r="A115" s="6" t="s">
        <v>150</v>
      </c>
      <c r="B115" s="6" t="s">
        <v>146</v>
      </c>
      <c r="C115" s="7" t="s">
        <v>60</v>
      </c>
      <c r="D115" s="8" t="n">
        <v>0.007333</v>
      </c>
      <c r="E115" s="8" t="n">
        <v>0.189710138467907</v>
      </c>
      <c r="F115" s="8" t="n">
        <v>0.0298514070023869</v>
      </c>
      <c r="G115" s="8" t="n">
        <v>0.0141490100694014</v>
      </c>
      <c r="H115" s="8" t="n">
        <v>0.107293620455729</v>
      </c>
      <c r="I115" s="8" t="n">
        <v>0.00949608910932091</v>
      </c>
      <c r="J115" s="8" t="n">
        <v>0.547130604086219</v>
      </c>
      <c r="K115" s="8" t="n">
        <v>0.466558940006804</v>
      </c>
      <c r="L115" s="7" t="s">
        <v>15</v>
      </c>
      <c r="M115" s="7" t="s">
        <v>15</v>
      </c>
      <c r="N115" s="10" t="s">
        <v>60</v>
      </c>
      <c r="O115" s="7" t="s">
        <v>15</v>
      </c>
      <c r="P115" s="7" t="s">
        <v>15</v>
      </c>
      <c r="Q115" s="7" t="s">
        <v>15</v>
      </c>
      <c r="R115" s="7" t="s">
        <v>60</v>
      </c>
      <c r="S115" s="7" t="s">
        <v>15</v>
      </c>
      <c r="T115" s="12" t="s">
        <v>147</v>
      </c>
      <c r="U115" s="9" t="s">
        <v>17</v>
      </c>
    </row>
    <row r="116" customFormat="false" ht="15" hidden="false" customHeight="false" outlineLevel="0" collapsed="false">
      <c r="A116" s="6" t="s">
        <v>151</v>
      </c>
      <c r="B116" s="6" t="s">
        <v>146</v>
      </c>
      <c r="C116" s="7" t="s">
        <v>60</v>
      </c>
      <c r="D116" s="8" t="n">
        <v>0.01305</v>
      </c>
      <c r="E116" s="8" t="n">
        <v>0.214116658993408</v>
      </c>
      <c r="F116" s="8" t="n">
        <v>0.0299315647357233</v>
      </c>
      <c r="G116" s="8" t="n">
        <v>0.0137411680489739</v>
      </c>
      <c r="H116" s="8" t="n">
        <v>0.126204480556067</v>
      </c>
      <c r="I116" s="8" t="n">
        <v>0.00700246624072864</v>
      </c>
      <c r="J116" s="8" t="n">
        <v>0.578732981756093</v>
      </c>
      <c r="K116" s="8" t="n">
        <v>0.466590080876904</v>
      </c>
      <c r="L116" s="7" t="s">
        <v>15</v>
      </c>
      <c r="M116" s="7" t="s">
        <v>15</v>
      </c>
      <c r="N116" s="10" t="s">
        <v>60</v>
      </c>
      <c r="O116" s="7" t="s">
        <v>15</v>
      </c>
      <c r="P116" s="7" t="s">
        <v>15</v>
      </c>
      <c r="Q116" s="7" t="s">
        <v>15</v>
      </c>
      <c r="R116" s="7" t="s">
        <v>60</v>
      </c>
      <c r="S116" s="7" t="s">
        <v>15</v>
      </c>
      <c r="T116" s="12" t="s">
        <v>147</v>
      </c>
      <c r="U116" s="9" t="s">
        <v>17</v>
      </c>
    </row>
    <row r="117" customFormat="false" ht="15" hidden="false" customHeight="false" outlineLevel="0" collapsed="false">
      <c r="A117" s="6" t="s">
        <v>152</v>
      </c>
      <c r="B117" s="6" t="s">
        <v>146</v>
      </c>
      <c r="C117" s="10" t="s">
        <v>60</v>
      </c>
      <c r="D117" s="8" t="n">
        <v>0.009918</v>
      </c>
      <c r="E117" s="8" t="n">
        <v>0.311082484545962</v>
      </c>
      <c r="F117" s="8" t="n">
        <v>0.0299306991606284</v>
      </c>
      <c r="G117" s="8" t="n">
        <v>0.0326715906684251</v>
      </c>
      <c r="H117" s="8" t="n">
        <v>0.274573324041628</v>
      </c>
      <c r="I117" s="8" t="n">
        <v>0.00640206853904975</v>
      </c>
      <c r="J117" s="8" t="n">
        <v>0.719085402024844</v>
      </c>
      <c r="K117" s="8" t="n">
        <v>0.441673859642268</v>
      </c>
      <c r="L117" s="7" t="s">
        <v>15</v>
      </c>
      <c r="M117" s="7" t="s">
        <v>60</v>
      </c>
      <c r="N117" s="10" t="s">
        <v>60</v>
      </c>
      <c r="O117" s="7" t="s">
        <v>60</v>
      </c>
      <c r="P117" s="7" t="s">
        <v>60</v>
      </c>
      <c r="Q117" s="7" t="s">
        <v>15</v>
      </c>
      <c r="R117" s="7" t="s">
        <v>60</v>
      </c>
      <c r="S117" s="7" t="s">
        <v>15</v>
      </c>
      <c r="T117" s="12" t="s">
        <v>147</v>
      </c>
      <c r="U117" s="9" t="s">
        <v>17</v>
      </c>
    </row>
    <row r="118" customFormat="false" ht="15" hidden="false" customHeight="false" outlineLevel="0" collapsed="false">
      <c r="A118" s="6" t="s">
        <v>153</v>
      </c>
      <c r="B118" s="6" t="s">
        <v>146</v>
      </c>
      <c r="C118" s="10" t="s">
        <v>60</v>
      </c>
      <c r="D118" s="8" t="n">
        <v>0.009626</v>
      </c>
      <c r="E118" s="8" t="n">
        <v>0.0248014643649694</v>
      </c>
      <c r="F118" s="8" t="n">
        <v>0.029831639412147</v>
      </c>
      <c r="G118" s="8" t="n">
        <v>0.00666989763073389</v>
      </c>
      <c r="H118" s="8" t="n">
        <v>0.0243206760868429</v>
      </c>
      <c r="I118" s="8" t="n">
        <v>0.00268289515560185</v>
      </c>
      <c r="J118" s="8" t="n">
        <v>0.382776771912061</v>
      </c>
      <c r="K118" s="8" t="n">
        <v>0.482610874467957</v>
      </c>
      <c r="L118" s="7" t="s">
        <v>15</v>
      </c>
      <c r="M118" s="7" t="s">
        <v>15</v>
      </c>
      <c r="N118" s="7" t="s">
        <v>15</v>
      </c>
      <c r="O118" s="7" t="s">
        <v>15</v>
      </c>
      <c r="P118" s="7" t="s">
        <v>15</v>
      </c>
      <c r="Q118" s="7" t="s">
        <v>15</v>
      </c>
      <c r="R118" s="7" t="s">
        <v>15</v>
      </c>
      <c r="S118" s="7" t="s">
        <v>15</v>
      </c>
      <c r="T118" s="12" t="s">
        <v>147</v>
      </c>
      <c r="U118" s="9" t="s">
        <v>17</v>
      </c>
    </row>
    <row r="119" customFormat="false" ht="15" hidden="false" customHeight="false" outlineLevel="0" collapsed="false">
      <c r="A119" s="6" t="s">
        <v>154</v>
      </c>
      <c r="B119" s="6" t="s">
        <v>146</v>
      </c>
      <c r="C119" s="10" t="s">
        <v>60</v>
      </c>
      <c r="D119" s="8" t="n">
        <v>0.009187</v>
      </c>
      <c r="E119" s="8" t="n">
        <v>0.0718522134820259</v>
      </c>
      <c r="F119" s="8" t="n">
        <v>0.0297844481042948</v>
      </c>
      <c r="G119" s="8" t="n">
        <v>0.00729665859087137</v>
      </c>
      <c r="H119" s="8" t="n">
        <v>0.0476604565732574</v>
      </c>
      <c r="I119" s="8" t="n">
        <v>0.00537338924495606</v>
      </c>
      <c r="J119" s="8" t="n">
        <v>0.379228300547498</v>
      </c>
      <c r="K119" s="8" t="n">
        <v>0.476192630415718</v>
      </c>
      <c r="L119" s="7" t="s">
        <v>15</v>
      </c>
      <c r="M119" s="7" t="s">
        <v>15</v>
      </c>
      <c r="N119" s="7" t="s">
        <v>15</v>
      </c>
      <c r="O119" s="7" t="s">
        <v>15</v>
      </c>
      <c r="P119" s="7" t="s">
        <v>15</v>
      </c>
      <c r="Q119" s="7" t="s">
        <v>15</v>
      </c>
      <c r="R119" s="7" t="s">
        <v>15</v>
      </c>
      <c r="S119" s="7" t="s">
        <v>15</v>
      </c>
      <c r="T119" s="12" t="s">
        <v>147</v>
      </c>
      <c r="U119" s="9" t="s">
        <v>17</v>
      </c>
    </row>
    <row r="120" customFormat="false" ht="15" hidden="false" customHeight="false" outlineLevel="0" collapsed="false">
      <c r="A120" s="6" t="s">
        <v>155</v>
      </c>
      <c r="B120" s="6" t="s">
        <v>146</v>
      </c>
      <c r="C120" s="10" t="s">
        <v>60</v>
      </c>
      <c r="D120" s="8" t="n">
        <v>0.006109</v>
      </c>
      <c r="E120" s="8" t="n">
        <v>0.233621531642784</v>
      </c>
      <c r="F120" s="8" t="n">
        <v>0.0298903213822003</v>
      </c>
      <c r="G120" s="8" t="n">
        <v>0.0172344581447267</v>
      </c>
      <c r="H120" s="8" t="n">
        <v>0.16075133145331</v>
      </c>
      <c r="I120" s="8" t="n">
        <v>0.0112018019880921</v>
      </c>
      <c r="J120" s="8" t="n">
        <v>0.604909233957587</v>
      </c>
      <c r="K120" s="8" t="n">
        <v>0.470845920500461</v>
      </c>
      <c r="L120" s="7" t="s">
        <v>15</v>
      </c>
      <c r="M120" s="7" t="s">
        <v>60</v>
      </c>
      <c r="N120" s="10" t="s">
        <v>60</v>
      </c>
      <c r="O120" s="7" t="s">
        <v>15</v>
      </c>
      <c r="P120" s="7" t="s">
        <v>15</v>
      </c>
      <c r="Q120" s="7" t="s">
        <v>15</v>
      </c>
      <c r="R120" s="7" t="s">
        <v>60</v>
      </c>
      <c r="S120" s="7" t="s">
        <v>15</v>
      </c>
      <c r="T120" s="12" t="s">
        <v>147</v>
      </c>
      <c r="U120" s="9" t="s">
        <v>17</v>
      </c>
    </row>
    <row r="121" customFormat="false" ht="15" hidden="false" customHeight="false" outlineLevel="0" collapsed="false">
      <c r="A121" s="6" t="s">
        <v>156</v>
      </c>
      <c r="B121" s="6" t="s">
        <v>146</v>
      </c>
      <c r="C121" s="10" t="s">
        <v>60</v>
      </c>
      <c r="D121" s="8" t="n">
        <v>0.008412</v>
      </c>
      <c r="E121" s="8" t="n">
        <v>0.145566486388909</v>
      </c>
      <c r="F121" s="8" t="n">
        <v>0.0298442900332046</v>
      </c>
      <c r="G121" s="8" t="n">
        <v>0.0232327768114392</v>
      </c>
      <c r="H121" s="8" t="n">
        <v>0.137831468039943</v>
      </c>
      <c r="I121" s="8" t="n">
        <v>0.00294463548737237</v>
      </c>
      <c r="J121" s="8" t="n">
        <v>0.538302832445304</v>
      </c>
      <c r="K121" s="8" t="n">
        <v>0.462671462502708</v>
      </c>
      <c r="L121" s="7" t="s">
        <v>15</v>
      </c>
      <c r="M121" s="7" t="s">
        <v>15</v>
      </c>
      <c r="N121" s="10" t="s">
        <v>60</v>
      </c>
      <c r="O121" s="7" t="s">
        <v>60</v>
      </c>
      <c r="P121" s="7" t="s">
        <v>15</v>
      </c>
      <c r="Q121" s="7" t="s">
        <v>15</v>
      </c>
      <c r="R121" s="7" t="s">
        <v>60</v>
      </c>
      <c r="S121" s="7" t="s">
        <v>15</v>
      </c>
      <c r="T121" s="12" t="s">
        <v>147</v>
      </c>
      <c r="U121" s="9" t="s">
        <v>17</v>
      </c>
    </row>
    <row r="122" customFormat="false" ht="15" hidden="false" customHeight="false" outlineLevel="0" collapsed="false">
      <c r="A122" s="6" t="s">
        <v>157</v>
      </c>
      <c r="B122" s="6" t="s">
        <v>146</v>
      </c>
      <c r="C122" s="10" t="s">
        <v>60</v>
      </c>
      <c r="D122" s="8" t="n">
        <v>0.003965</v>
      </c>
      <c r="E122" s="8" t="n">
        <v>0.0977235021029362</v>
      </c>
      <c r="F122" s="8" t="n">
        <v>0.0297965629139582</v>
      </c>
      <c r="G122" s="8" t="n">
        <v>0.0170121466483415</v>
      </c>
      <c r="H122" s="8" t="n">
        <v>0.0528557320415342</v>
      </c>
      <c r="I122" s="8" t="n">
        <v>0.00855462158007521</v>
      </c>
      <c r="J122" s="8" t="n">
        <v>0.426787513026145</v>
      </c>
      <c r="K122" s="8" t="n">
        <v>0.472297336923013</v>
      </c>
      <c r="L122" s="7" t="s">
        <v>15</v>
      </c>
      <c r="M122" s="7" t="s">
        <v>15</v>
      </c>
      <c r="N122" s="7" t="s">
        <v>15</v>
      </c>
      <c r="O122" s="7" t="s">
        <v>15</v>
      </c>
      <c r="P122" s="7" t="s">
        <v>15</v>
      </c>
      <c r="Q122" s="7" t="s">
        <v>15</v>
      </c>
      <c r="R122" s="7" t="s">
        <v>15</v>
      </c>
      <c r="S122" s="7" t="s">
        <v>15</v>
      </c>
      <c r="T122" s="12" t="s">
        <v>79</v>
      </c>
      <c r="U122" s="9" t="s">
        <v>17</v>
      </c>
    </row>
    <row r="123" customFormat="false" ht="15" hidden="false" customHeight="false" outlineLevel="0" collapsed="false">
      <c r="A123" s="6" t="s">
        <v>158</v>
      </c>
      <c r="B123" s="6" t="s">
        <v>146</v>
      </c>
      <c r="C123" s="10" t="s">
        <v>60</v>
      </c>
      <c r="D123" s="8" t="n">
        <v>0.006456</v>
      </c>
      <c r="E123" s="8" t="n">
        <v>0.094430256726847</v>
      </c>
      <c r="F123" s="8" t="n">
        <v>0.0296912172994078</v>
      </c>
      <c r="G123" s="8" t="n">
        <v>0.00958952698280866</v>
      </c>
      <c r="H123" s="8" t="n">
        <v>0.0730148827984776</v>
      </c>
      <c r="I123" s="8" t="n">
        <v>0.00604511045801698</v>
      </c>
      <c r="J123" s="8" t="n">
        <v>0.271783190654665</v>
      </c>
      <c r="K123" s="8" t="n">
        <v>0.494168919563311</v>
      </c>
      <c r="L123" s="7" t="s">
        <v>15</v>
      </c>
      <c r="M123" s="7" t="s">
        <v>15</v>
      </c>
      <c r="N123" s="7" t="s">
        <v>15</v>
      </c>
      <c r="O123" s="7" t="s">
        <v>15</v>
      </c>
      <c r="P123" s="7" t="s">
        <v>15</v>
      </c>
      <c r="Q123" s="7" t="s">
        <v>15</v>
      </c>
      <c r="R123" s="7" t="s">
        <v>15</v>
      </c>
      <c r="S123" s="7" t="s">
        <v>15</v>
      </c>
      <c r="T123" s="12" t="s">
        <v>79</v>
      </c>
      <c r="U123" s="9" t="s">
        <v>17</v>
      </c>
    </row>
    <row r="124" customFormat="false" ht="15" hidden="false" customHeight="false" outlineLevel="0" collapsed="false">
      <c r="A124" s="6" t="s">
        <v>159</v>
      </c>
      <c r="B124" s="6" t="s">
        <v>146</v>
      </c>
      <c r="C124" s="10" t="s">
        <v>60</v>
      </c>
      <c r="D124" s="8" t="n">
        <v>0.01226</v>
      </c>
      <c r="E124" s="8" t="n">
        <v>0.0950532234793925</v>
      </c>
      <c r="F124" s="8" t="n">
        <v>0.0297502582200464</v>
      </c>
      <c r="G124" s="8" t="n">
        <v>0.0123645772459922</v>
      </c>
      <c r="H124" s="8" t="n">
        <v>0.0850118021061078</v>
      </c>
      <c r="I124" s="8" t="n">
        <v>0.00643223398105265</v>
      </c>
      <c r="J124" s="8" t="n">
        <v>0.30255252221211</v>
      </c>
      <c r="K124" s="8" t="n">
        <v>0.483884474577796</v>
      </c>
      <c r="L124" s="7" t="s">
        <v>15</v>
      </c>
      <c r="M124" s="7" t="s">
        <v>15</v>
      </c>
      <c r="N124" s="7" t="s">
        <v>15</v>
      </c>
      <c r="O124" s="7" t="s">
        <v>15</v>
      </c>
      <c r="P124" s="7" t="s">
        <v>15</v>
      </c>
      <c r="Q124" s="7" t="s">
        <v>15</v>
      </c>
      <c r="R124" s="7" t="s">
        <v>15</v>
      </c>
      <c r="S124" s="7" t="s">
        <v>15</v>
      </c>
      <c r="T124" s="12" t="s">
        <v>79</v>
      </c>
      <c r="U124" s="9" t="s">
        <v>17</v>
      </c>
    </row>
    <row r="125" customFormat="false" ht="15" hidden="false" customHeight="false" outlineLevel="0" collapsed="false">
      <c r="A125" s="6" t="s">
        <v>160</v>
      </c>
      <c r="B125" s="6" t="s">
        <v>146</v>
      </c>
      <c r="C125" s="10" t="s">
        <v>60</v>
      </c>
      <c r="D125" s="8" t="n">
        <v>0.01</v>
      </c>
      <c r="E125" s="8" t="n">
        <v>0.0784035349944891</v>
      </c>
      <c r="F125" s="8" t="n">
        <v>0.0297713373275576</v>
      </c>
      <c r="G125" s="8" t="n">
        <v>0.0101456327305656</v>
      </c>
      <c r="H125" s="8" t="n">
        <v>0.061510539486808</v>
      </c>
      <c r="I125" s="8" t="n">
        <v>0.00405576126567159</v>
      </c>
      <c r="J125" s="8" t="n">
        <v>0.441117847257457</v>
      </c>
      <c r="K125" s="8" t="n">
        <v>0.468060117751029</v>
      </c>
      <c r="L125" s="7" t="s">
        <v>15</v>
      </c>
      <c r="M125" s="7" t="s">
        <v>15</v>
      </c>
      <c r="N125" s="7" t="s">
        <v>15</v>
      </c>
      <c r="O125" s="7" t="s">
        <v>15</v>
      </c>
      <c r="P125" s="7" t="s">
        <v>15</v>
      </c>
      <c r="Q125" s="7" t="s">
        <v>15</v>
      </c>
      <c r="R125" s="7" t="s">
        <v>15</v>
      </c>
      <c r="S125" s="7" t="s">
        <v>15</v>
      </c>
      <c r="T125" s="12" t="s">
        <v>79</v>
      </c>
      <c r="U125" s="9" t="s">
        <v>17</v>
      </c>
    </row>
    <row r="126" customFormat="false" ht="15" hidden="false" customHeight="false" outlineLevel="0" collapsed="false">
      <c r="A126" s="6" t="s">
        <v>161</v>
      </c>
      <c r="B126" s="6" t="s">
        <v>146</v>
      </c>
      <c r="C126" s="10" t="s">
        <v>60</v>
      </c>
      <c r="D126" s="8" t="n">
        <v>0.01189</v>
      </c>
      <c r="E126" s="8" t="n">
        <v>0.149726534737217</v>
      </c>
      <c r="F126" s="8" t="n">
        <v>0.0298118738717894</v>
      </c>
      <c r="G126" s="8" t="n">
        <v>0.0154650769812492</v>
      </c>
      <c r="H126" s="8" t="n">
        <v>0.0937510127926586</v>
      </c>
      <c r="I126" s="8" t="n">
        <v>0.00755025631920143</v>
      </c>
      <c r="J126" s="8" t="n">
        <v>0.522245598578074</v>
      </c>
      <c r="K126" s="8" t="n">
        <v>0.46669351307306</v>
      </c>
      <c r="L126" s="7" t="s">
        <v>15</v>
      </c>
      <c r="M126" s="7" t="s">
        <v>15</v>
      </c>
      <c r="N126" s="7" t="s">
        <v>15</v>
      </c>
      <c r="O126" s="7" t="s">
        <v>15</v>
      </c>
      <c r="P126" s="7" t="s">
        <v>15</v>
      </c>
      <c r="Q126" s="7" t="s">
        <v>15</v>
      </c>
      <c r="R126" s="7" t="s">
        <v>60</v>
      </c>
      <c r="S126" s="7" t="s">
        <v>15</v>
      </c>
      <c r="T126" s="12" t="s">
        <v>79</v>
      </c>
      <c r="U126" s="9" t="s">
        <v>17</v>
      </c>
    </row>
    <row r="127" customFormat="false" ht="15" hidden="false" customHeight="false" outlineLevel="0" collapsed="false">
      <c r="A127" s="6" t="s">
        <v>162</v>
      </c>
      <c r="B127" s="6" t="s">
        <v>146</v>
      </c>
      <c r="C127" s="10" t="s">
        <v>60</v>
      </c>
      <c r="D127" s="8" t="n">
        <v>0.01067</v>
      </c>
      <c r="E127" s="8" t="n">
        <v>0.0480766710947808</v>
      </c>
      <c r="F127" s="8" t="n">
        <v>0.0297969164532033</v>
      </c>
      <c r="G127" s="8" t="n">
        <v>0.0149050165820522</v>
      </c>
      <c r="H127" s="8" t="n">
        <v>0.0226783760716693</v>
      </c>
      <c r="I127" s="8" t="n">
        <v>0.00709083675036501</v>
      </c>
      <c r="J127" s="8" t="n">
        <v>0.414905369457737</v>
      </c>
      <c r="K127" s="8" t="n">
        <v>0.47133589981432</v>
      </c>
      <c r="L127" s="7" t="s">
        <v>15</v>
      </c>
      <c r="M127" s="7" t="s">
        <v>15</v>
      </c>
      <c r="N127" s="7" t="s">
        <v>15</v>
      </c>
      <c r="O127" s="7" t="s">
        <v>15</v>
      </c>
      <c r="P127" s="7" t="s">
        <v>15</v>
      </c>
      <c r="Q127" s="7" t="s">
        <v>15</v>
      </c>
      <c r="R127" s="7" t="s">
        <v>15</v>
      </c>
      <c r="S127" s="7" t="s">
        <v>15</v>
      </c>
      <c r="T127" s="12" t="s">
        <v>79</v>
      </c>
      <c r="U127" s="9" t="s">
        <v>17</v>
      </c>
    </row>
    <row r="128" customFormat="false" ht="15" hidden="false" customHeight="false" outlineLevel="0" collapsed="false">
      <c r="A128" s="6" t="s">
        <v>163</v>
      </c>
      <c r="B128" s="6" t="s">
        <v>146</v>
      </c>
      <c r="C128" s="10" t="s">
        <v>60</v>
      </c>
      <c r="D128" s="8" t="n">
        <v>0.01115</v>
      </c>
      <c r="E128" s="8" t="n">
        <v>0.204989789700117</v>
      </c>
      <c r="F128" s="8" t="n">
        <v>0.0297969567077245</v>
      </c>
      <c r="G128" s="8" t="n">
        <v>0.033731744657244</v>
      </c>
      <c r="H128" s="8" t="n">
        <v>0.175468654302668</v>
      </c>
      <c r="I128" s="8" t="n">
        <v>0.0160818994797376</v>
      </c>
      <c r="J128" s="8" t="n">
        <v>0.611002624978285</v>
      </c>
      <c r="K128" s="8" t="n">
        <v>0.45108862685897</v>
      </c>
      <c r="L128" s="7" t="s">
        <v>15</v>
      </c>
      <c r="M128" s="7" t="s">
        <v>15</v>
      </c>
      <c r="N128" s="7" t="s">
        <v>15</v>
      </c>
      <c r="O128" s="7" t="s">
        <v>60</v>
      </c>
      <c r="P128" s="7" t="s">
        <v>15</v>
      </c>
      <c r="Q128" s="7" t="s">
        <v>15</v>
      </c>
      <c r="R128" s="7" t="s">
        <v>60</v>
      </c>
      <c r="S128" s="7" t="s">
        <v>15</v>
      </c>
      <c r="T128" s="12" t="s">
        <v>79</v>
      </c>
      <c r="U128" s="9" t="s">
        <v>17</v>
      </c>
    </row>
    <row r="129" customFormat="false" ht="15" hidden="false" customHeight="false" outlineLevel="0" collapsed="false">
      <c r="A129" s="6" t="s">
        <v>164</v>
      </c>
      <c r="B129" s="6" t="s">
        <v>146</v>
      </c>
      <c r="C129" s="7" t="s">
        <v>60</v>
      </c>
      <c r="D129" s="8" t="n">
        <v>0.2118</v>
      </c>
      <c r="E129" s="8" t="n">
        <v>0.151181300029081</v>
      </c>
      <c r="F129" s="8" t="n">
        <v>0.0298740622082821</v>
      </c>
      <c r="G129" s="8" t="n">
        <v>0.0203420891982823</v>
      </c>
      <c r="H129" s="8" t="n">
        <v>0.0927655879437137</v>
      </c>
      <c r="I129" s="8" t="n">
        <v>0.00977045442969894</v>
      </c>
      <c r="J129" s="8" t="n">
        <v>0.52502475985112</v>
      </c>
      <c r="K129" s="8" t="n">
        <v>0.462118891482326</v>
      </c>
      <c r="L129" s="7" t="s">
        <v>60</v>
      </c>
      <c r="M129" s="7" t="s">
        <v>15</v>
      </c>
      <c r="N129" s="10" t="s">
        <v>60</v>
      </c>
      <c r="O129" s="7" t="s">
        <v>60</v>
      </c>
      <c r="P129" s="7" t="s">
        <v>15</v>
      </c>
      <c r="Q129" s="7" t="s">
        <v>15</v>
      </c>
      <c r="R129" s="7" t="s">
        <v>60</v>
      </c>
      <c r="S129" s="7" t="s">
        <v>15</v>
      </c>
      <c r="T129" s="12" t="s">
        <v>79</v>
      </c>
      <c r="U129" s="9" t="s">
        <v>17</v>
      </c>
    </row>
    <row r="130" customFormat="false" ht="15" hidden="false" customHeight="false" outlineLevel="0" collapsed="false">
      <c r="A130" s="6" t="s">
        <v>165</v>
      </c>
      <c r="B130" s="6" t="s">
        <v>146</v>
      </c>
      <c r="C130" s="7" t="s">
        <v>60</v>
      </c>
      <c r="D130" s="8" t="n">
        <v>0.0889</v>
      </c>
      <c r="E130" s="8" t="n">
        <v>0.0752797048954515</v>
      </c>
      <c r="F130" s="8" t="n">
        <v>0.029843444187289</v>
      </c>
      <c r="G130" s="8" t="n">
        <v>0.0249217523061979</v>
      </c>
      <c r="H130" s="8" t="n">
        <v>0.0410094534576446</v>
      </c>
      <c r="I130" s="8" t="n">
        <v>0.0119103489534205</v>
      </c>
      <c r="J130" s="8" t="n">
        <v>0.462888751662081</v>
      </c>
      <c r="K130" s="8" t="n">
        <v>0.453725936232925</v>
      </c>
      <c r="L130" s="7" t="s">
        <v>60</v>
      </c>
      <c r="M130" s="7" t="s">
        <v>15</v>
      </c>
      <c r="N130" s="10" t="s">
        <v>60</v>
      </c>
      <c r="O130" s="7" t="s">
        <v>60</v>
      </c>
      <c r="P130" s="7" t="s">
        <v>15</v>
      </c>
      <c r="Q130" s="7" t="s">
        <v>15</v>
      </c>
      <c r="R130" s="7" t="s">
        <v>15</v>
      </c>
      <c r="S130" s="7" t="s">
        <v>15</v>
      </c>
      <c r="T130" s="12" t="s">
        <v>79</v>
      </c>
      <c r="U130" s="9" t="s">
        <v>17</v>
      </c>
    </row>
    <row r="131" customFormat="false" ht="15" hidden="false" customHeight="false" outlineLevel="0" collapsed="false">
      <c r="A131" s="6" t="s">
        <v>166</v>
      </c>
      <c r="B131" s="6" t="s">
        <v>146</v>
      </c>
      <c r="C131" s="7" t="s">
        <v>60</v>
      </c>
      <c r="D131" s="8" t="n">
        <v>0.006087</v>
      </c>
      <c r="E131" s="8" t="n">
        <v>0.072143760085098</v>
      </c>
      <c r="F131" s="8" t="n">
        <v>0.0297137583137077</v>
      </c>
      <c r="G131" s="8" t="n">
        <v>0.00764937667683722</v>
      </c>
      <c r="H131" s="8" t="n">
        <v>0.0476980136870063</v>
      </c>
      <c r="I131" s="8" t="n">
        <v>0.00277010298309859</v>
      </c>
      <c r="J131" s="8" t="n">
        <v>0.382752026234979</v>
      </c>
      <c r="K131" s="8" t="n">
        <v>0.484596843299505</v>
      </c>
      <c r="L131" s="7" t="s">
        <v>15</v>
      </c>
      <c r="M131" s="7" t="s">
        <v>15</v>
      </c>
      <c r="N131" s="7" t="s">
        <v>15</v>
      </c>
      <c r="O131" s="7" t="s">
        <v>15</v>
      </c>
      <c r="P131" s="7" t="s">
        <v>15</v>
      </c>
      <c r="Q131" s="7" t="s">
        <v>15</v>
      </c>
      <c r="R131" s="7" t="s">
        <v>15</v>
      </c>
      <c r="S131" s="7" t="s">
        <v>15</v>
      </c>
      <c r="T131" s="12" t="s">
        <v>79</v>
      </c>
      <c r="U131" s="9" t="s">
        <v>17</v>
      </c>
    </row>
    <row r="132" customFormat="false" ht="15" hidden="false" customHeight="false" outlineLevel="0" collapsed="false">
      <c r="A132" s="6" t="s">
        <v>167</v>
      </c>
      <c r="B132" s="6" t="s">
        <v>146</v>
      </c>
      <c r="C132" s="7" t="s">
        <v>60</v>
      </c>
      <c r="D132" s="8" t="n">
        <v>0.02887</v>
      </c>
      <c r="E132" s="8" t="n">
        <v>0.129921717341697</v>
      </c>
      <c r="F132" s="8" t="n">
        <v>0.0297225138062811</v>
      </c>
      <c r="G132" s="8" t="n">
        <v>0.010347722498416</v>
      </c>
      <c r="H132" s="8" t="n">
        <v>0.0898285341064996</v>
      </c>
      <c r="I132" s="8" t="n">
        <v>0.00512706704236921</v>
      </c>
      <c r="J132" s="8" t="n">
        <v>0.499647728751742</v>
      </c>
      <c r="K132" s="8" t="n">
        <v>0.478165637344905</v>
      </c>
      <c r="L132" s="7" t="s">
        <v>60</v>
      </c>
      <c r="M132" s="7" t="s">
        <v>15</v>
      </c>
      <c r="N132" s="7" t="s">
        <v>15</v>
      </c>
      <c r="O132" s="7" t="s">
        <v>15</v>
      </c>
      <c r="P132" s="7" t="s">
        <v>15</v>
      </c>
      <c r="Q132" s="7" t="s">
        <v>15</v>
      </c>
      <c r="R132" s="7" t="s">
        <v>15</v>
      </c>
      <c r="S132" s="7" t="s">
        <v>15</v>
      </c>
      <c r="T132" s="12" t="s">
        <v>79</v>
      </c>
      <c r="U132" s="9" t="s">
        <v>17</v>
      </c>
    </row>
    <row r="133" customFormat="false" ht="15" hidden="false" customHeight="false" outlineLevel="0" collapsed="false">
      <c r="A133" s="6" t="s">
        <v>168</v>
      </c>
      <c r="B133" s="6" t="s">
        <v>146</v>
      </c>
      <c r="C133" s="7" t="s">
        <v>60</v>
      </c>
      <c r="D133" s="8" t="n">
        <v>0.01369</v>
      </c>
      <c r="E133" s="8" t="n">
        <v>0.131060045850232</v>
      </c>
      <c r="F133" s="8" t="n">
        <v>0.029842270155161</v>
      </c>
      <c r="G133" s="8" t="n">
        <v>0.0144018832010432</v>
      </c>
      <c r="H133" s="8" t="n">
        <v>0.109187760277931</v>
      </c>
      <c r="I133" s="8" t="n">
        <v>0.0164051566104965</v>
      </c>
      <c r="J133" s="8" t="n">
        <v>0.516512371494671</v>
      </c>
      <c r="K133" s="8" t="n">
        <v>0.463213751842103</v>
      </c>
      <c r="L133" s="7" t="s">
        <v>15</v>
      </c>
      <c r="M133" s="7" t="s">
        <v>15</v>
      </c>
      <c r="N133" s="10" t="s">
        <v>60</v>
      </c>
      <c r="O133" s="7" t="s">
        <v>15</v>
      </c>
      <c r="P133" s="7" t="s">
        <v>15</v>
      </c>
      <c r="Q133" s="7" t="s">
        <v>15</v>
      </c>
      <c r="R133" s="7" t="s">
        <v>60</v>
      </c>
      <c r="S133" s="7" t="s">
        <v>15</v>
      </c>
      <c r="T133" s="12" t="s">
        <v>79</v>
      </c>
      <c r="U133" s="9" t="s">
        <v>17</v>
      </c>
    </row>
    <row r="134" customFormat="false" ht="15" hidden="false" customHeight="false" outlineLevel="0" collapsed="false">
      <c r="A134" s="6" t="s">
        <v>169</v>
      </c>
      <c r="B134" s="6" t="s">
        <v>146</v>
      </c>
      <c r="C134" s="7" t="s">
        <v>60</v>
      </c>
      <c r="D134" s="8" t="n">
        <v>0.008435</v>
      </c>
      <c r="E134" s="8" t="n">
        <v>0.080547692543762</v>
      </c>
      <c r="F134" s="8" t="n">
        <v>0.0297878493994241</v>
      </c>
      <c r="G134" s="8" t="n">
        <v>0.0147246758342095</v>
      </c>
      <c r="H134" s="8" t="n">
        <v>0.074277030052243</v>
      </c>
      <c r="I134" s="8" t="n">
        <v>0.00687070109534622</v>
      </c>
      <c r="J134" s="8" t="n">
        <v>0.461097445435482</v>
      </c>
      <c r="K134" s="8" t="n">
        <v>0.471736893236614</v>
      </c>
      <c r="L134" s="7" t="s">
        <v>15</v>
      </c>
      <c r="M134" s="7" t="s">
        <v>15</v>
      </c>
      <c r="N134" s="7" t="s">
        <v>15</v>
      </c>
      <c r="O134" s="7" t="s">
        <v>15</v>
      </c>
      <c r="P134" s="7" t="s">
        <v>15</v>
      </c>
      <c r="Q134" s="7" t="s">
        <v>15</v>
      </c>
      <c r="R134" s="7" t="s">
        <v>15</v>
      </c>
      <c r="S134" s="7" t="s">
        <v>15</v>
      </c>
      <c r="T134" s="12" t="s">
        <v>79</v>
      </c>
      <c r="U134" s="9" t="s">
        <v>17</v>
      </c>
    </row>
    <row r="135" customFormat="false" ht="15" hidden="false" customHeight="false" outlineLevel="0" collapsed="false">
      <c r="A135" s="6" t="s">
        <v>170</v>
      </c>
      <c r="B135" s="6" t="s">
        <v>146</v>
      </c>
      <c r="C135" s="10" t="s">
        <v>60</v>
      </c>
      <c r="D135" s="8" t="n">
        <v>0</v>
      </c>
      <c r="E135" s="8" t="n">
        <v>0.0942549624043101</v>
      </c>
      <c r="F135" s="8" t="n">
        <v>0.0297458661437952</v>
      </c>
      <c r="G135" s="8" t="n">
        <v>0.0152275799438132</v>
      </c>
      <c r="H135" s="8" t="n">
        <v>0.0646534370062424</v>
      </c>
      <c r="I135" s="8" t="n">
        <v>0.00254057659327873</v>
      </c>
      <c r="J135" s="8" t="n">
        <v>0.353648879889887</v>
      </c>
      <c r="K135" s="8" t="n">
        <v>0.490605572945124</v>
      </c>
      <c r="L135" s="7" t="s">
        <v>15</v>
      </c>
      <c r="M135" s="7" t="s">
        <v>15</v>
      </c>
      <c r="N135" s="7" t="s">
        <v>15</v>
      </c>
      <c r="O135" s="7" t="s">
        <v>15</v>
      </c>
      <c r="P135" s="7" t="s">
        <v>15</v>
      </c>
      <c r="Q135" s="7" t="s">
        <v>15</v>
      </c>
      <c r="R135" s="7" t="s">
        <v>15</v>
      </c>
      <c r="S135" s="7" t="s">
        <v>15</v>
      </c>
      <c r="T135" s="12" t="s">
        <v>113</v>
      </c>
      <c r="U135" s="9" t="s">
        <v>17</v>
      </c>
    </row>
    <row r="136" customFormat="false" ht="15" hidden="false" customHeight="false" outlineLevel="0" collapsed="false">
      <c r="A136" s="6" t="s">
        <v>171</v>
      </c>
      <c r="B136" s="6" t="s">
        <v>146</v>
      </c>
      <c r="C136" s="10" t="s">
        <v>60</v>
      </c>
      <c r="D136" s="8" t="n">
        <v>0.01231</v>
      </c>
      <c r="E136" s="8" t="n">
        <v>0.340810942789308</v>
      </c>
      <c r="F136" s="8" t="n">
        <v>0.0299104603713041</v>
      </c>
      <c r="G136" s="8" t="n">
        <v>0.0301455829475362</v>
      </c>
      <c r="H136" s="8" t="n">
        <v>0.221380584855172</v>
      </c>
      <c r="I136" s="8" t="n">
        <v>0.023290939603381</v>
      </c>
      <c r="J136" s="8" t="n">
        <v>0.718068677925899</v>
      </c>
      <c r="K136" s="8" t="n">
        <v>0.464260731842074</v>
      </c>
      <c r="L136" s="7" t="s">
        <v>15</v>
      </c>
      <c r="M136" s="7" t="s">
        <v>60</v>
      </c>
      <c r="N136" s="10" t="s">
        <v>60</v>
      </c>
      <c r="O136" s="7" t="s">
        <v>60</v>
      </c>
      <c r="P136" s="7" t="s">
        <v>60</v>
      </c>
      <c r="Q136" s="7" t="s">
        <v>60</v>
      </c>
      <c r="R136" s="7" t="s">
        <v>60</v>
      </c>
      <c r="S136" s="7" t="s">
        <v>15</v>
      </c>
      <c r="T136" s="12" t="s">
        <v>113</v>
      </c>
      <c r="U136" s="9" t="s">
        <v>17</v>
      </c>
    </row>
    <row r="137" customFormat="false" ht="15" hidden="false" customHeight="false" outlineLevel="0" collapsed="false">
      <c r="A137" s="6" t="s">
        <v>172</v>
      </c>
      <c r="B137" s="6" t="s">
        <v>146</v>
      </c>
      <c r="C137" s="10" t="s">
        <v>60</v>
      </c>
      <c r="D137" s="8" t="n">
        <v>0.0193</v>
      </c>
      <c r="E137" s="8" t="n">
        <v>0.171346935636326</v>
      </c>
      <c r="F137" s="8" t="n">
        <v>0.029755648117126</v>
      </c>
      <c r="G137" s="8" t="n">
        <v>0.0202715852245624</v>
      </c>
      <c r="H137" s="8" t="n">
        <v>0.193976383595181</v>
      </c>
      <c r="I137" s="8" t="n">
        <v>0.0143864588100412</v>
      </c>
      <c r="J137" s="8" t="n">
        <v>0.205539617370934</v>
      </c>
      <c r="K137" s="8" t="n">
        <v>0.486296749750465</v>
      </c>
      <c r="L137" s="7" t="s">
        <v>15</v>
      </c>
      <c r="M137" s="7" t="s">
        <v>15</v>
      </c>
      <c r="N137" s="7" t="s">
        <v>15</v>
      </c>
      <c r="O137" s="7" t="s">
        <v>60</v>
      </c>
      <c r="P137" s="7" t="s">
        <v>60</v>
      </c>
      <c r="Q137" s="7" t="s">
        <v>15</v>
      </c>
      <c r="R137" s="7" t="s">
        <v>15</v>
      </c>
      <c r="S137" s="7" t="s">
        <v>15</v>
      </c>
      <c r="T137" s="12" t="s">
        <v>113</v>
      </c>
      <c r="U137" s="9" t="s">
        <v>17</v>
      </c>
    </row>
    <row r="138" customFormat="false" ht="15" hidden="false" customHeight="false" outlineLevel="0" collapsed="false">
      <c r="A138" s="6" t="s">
        <v>173</v>
      </c>
      <c r="B138" s="6" t="s">
        <v>146</v>
      </c>
      <c r="C138" s="10" t="s">
        <v>60</v>
      </c>
      <c r="D138" s="8" t="n">
        <v>0.005384</v>
      </c>
      <c r="E138" s="8" t="n">
        <v>0.0596284430929962</v>
      </c>
      <c r="F138" s="8" t="n">
        <v>0.0297166822184568</v>
      </c>
      <c r="G138" s="8" t="n">
        <v>0.0182061152667344</v>
      </c>
      <c r="H138" s="8" t="n">
        <v>0.0557960114662244</v>
      </c>
      <c r="I138" s="8" t="n">
        <v>0.00868531030220443</v>
      </c>
      <c r="J138" s="8" t="n">
        <v>0.405919395402785</v>
      </c>
      <c r="K138" s="8" t="n">
        <v>0.468050132129137</v>
      </c>
      <c r="L138" s="7" t="s">
        <v>15</v>
      </c>
      <c r="M138" s="7" t="s">
        <v>15</v>
      </c>
      <c r="N138" s="7" t="s">
        <v>15</v>
      </c>
      <c r="O138" s="7" t="s">
        <v>15</v>
      </c>
      <c r="P138" s="7" t="s">
        <v>15</v>
      </c>
      <c r="Q138" s="7" t="s">
        <v>15</v>
      </c>
      <c r="R138" s="7" t="s">
        <v>15</v>
      </c>
      <c r="S138" s="7" t="s">
        <v>15</v>
      </c>
      <c r="T138" s="12" t="s">
        <v>174</v>
      </c>
      <c r="U138" s="9" t="s">
        <v>17</v>
      </c>
    </row>
    <row r="139" customFormat="false" ht="15" hidden="false" customHeight="false" outlineLevel="0" collapsed="false">
      <c r="A139" s="6" t="s">
        <v>175</v>
      </c>
      <c r="B139" s="6" t="s">
        <v>146</v>
      </c>
      <c r="C139" s="10" t="s">
        <v>60</v>
      </c>
      <c r="D139" s="8" t="n">
        <v>0.01069</v>
      </c>
      <c r="E139" s="8" t="n">
        <v>0.0707859573992665</v>
      </c>
      <c r="F139" s="8" t="n">
        <v>0.0297284140834927</v>
      </c>
      <c r="G139" s="8" t="n">
        <v>0.00919174110723108</v>
      </c>
      <c r="H139" s="8" t="n">
        <v>0.047904576592519</v>
      </c>
      <c r="I139" s="8" t="n">
        <v>0.00441085725865617</v>
      </c>
      <c r="J139" s="8" t="n">
        <v>0.341992375992043</v>
      </c>
      <c r="K139" s="8" t="n">
        <v>0.473469297903083</v>
      </c>
      <c r="L139" s="7" t="s">
        <v>15</v>
      </c>
      <c r="M139" s="7" t="s">
        <v>15</v>
      </c>
      <c r="N139" s="7" t="s">
        <v>15</v>
      </c>
      <c r="O139" s="7" t="s">
        <v>15</v>
      </c>
      <c r="P139" s="7" t="s">
        <v>15</v>
      </c>
      <c r="Q139" s="7" t="s">
        <v>15</v>
      </c>
      <c r="R139" s="7" t="s">
        <v>15</v>
      </c>
      <c r="S139" s="7" t="s">
        <v>15</v>
      </c>
      <c r="T139" s="12" t="s">
        <v>174</v>
      </c>
      <c r="U139" s="9" t="s">
        <v>17</v>
      </c>
    </row>
    <row r="140" customFormat="false" ht="15" hidden="false" customHeight="false" outlineLevel="0" collapsed="false">
      <c r="A140" s="6" t="s">
        <v>176</v>
      </c>
      <c r="B140" s="6" t="s">
        <v>146</v>
      </c>
      <c r="C140" s="10" t="s">
        <v>60</v>
      </c>
      <c r="D140" s="8" t="n">
        <v>0.005518</v>
      </c>
      <c r="E140" s="8" t="n">
        <v>0.121228798649909</v>
      </c>
      <c r="F140" s="8" t="n">
        <v>0.0297073273333696</v>
      </c>
      <c r="G140" s="8" t="n">
        <v>0.0243616247462108</v>
      </c>
      <c r="H140" s="8" t="n">
        <v>0.095531858695486</v>
      </c>
      <c r="I140" s="8" t="n">
        <v>0.0127674577691233</v>
      </c>
      <c r="J140" s="8" t="n">
        <v>0.334355798708977</v>
      </c>
      <c r="K140" s="8" t="n">
        <v>0.47395124785145</v>
      </c>
      <c r="L140" s="7" t="s">
        <v>15</v>
      </c>
      <c r="M140" s="7" t="s">
        <v>15</v>
      </c>
      <c r="N140" s="7" t="s">
        <v>15</v>
      </c>
      <c r="O140" s="7" t="s">
        <v>60</v>
      </c>
      <c r="P140" s="7" t="s">
        <v>15</v>
      </c>
      <c r="Q140" s="7" t="s">
        <v>15</v>
      </c>
      <c r="R140" s="7" t="s">
        <v>15</v>
      </c>
      <c r="S140" s="7" t="s">
        <v>15</v>
      </c>
      <c r="T140" s="12" t="s">
        <v>174</v>
      </c>
      <c r="U140" s="9" t="s">
        <v>17</v>
      </c>
    </row>
    <row r="141" customFormat="false" ht="15" hidden="false" customHeight="false" outlineLevel="0" collapsed="false">
      <c r="A141" s="6" t="s">
        <v>177</v>
      </c>
      <c r="B141" s="6" t="s">
        <v>146</v>
      </c>
      <c r="C141" s="10" t="s">
        <v>60</v>
      </c>
      <c r="D141" s="8" t="n">
        <v>0.005716</v>
      </c>
      <c r="E141" s="8" t="n">
        <v>0.134294769059596</v>
      </c>
      <c r="F141" s="8" t="n">
        <v>0.0297954632149268</v>
      </c>
      <c r="G141" s="8" t="n">
        <v>0.0174590717965366</v>
      </c>
      <c r="H141" s="8" t="n">
        <v>0.130456073364206</v>
      </c>
      <c r="I141" s="8" t="n">
        <v>0.0120206467176653</v>
      </c>
      <c r="J141" s="8" t="n">
        <v>0.514942914379874</v>
      </c>
      <c r="K141" s="8" t="n">
        <v>0.427474086122571</v>
      </c>
      <c r="L141" s="7" t="s">
        <v>15</v>
      </c>
      <c r="M141" s="7" t="s">
        <v>15</v>
      </c>
      <c r="N141" s="7" t="s">
        <v>15</v>
      </c>
      <c r="O141" s="7" t="s">
        <v>15</v>
      </c>
      <c r="P141" s="7" t="s">
        <v>15</v>
      </c>
      <c r="Q141" s="7" t="s">
        <v>15</v>
      </c>
      <c r="R141" s="7" t="s">
        <v>60</v>
      </c>
      <c r="S141" s="7" t="s">
        <v>15</v>
      </c>
      <c r="T141" s="12" t="s">
        <v>174</v>
      </c>
      <c r="U141" s="9" t="s">
        <v>17</v>
      </c>
    </row>
    <row r="142" customFormat="false" ht="15" hidden="false" customHeight="false" outlineLevel="0" collapsed="false">
      <c r="A142" s="6" t="s">
        <v>178</v>
      </c>
      <c r="B142" s="6" t="s">
        <v>146</v>
      </c>
      <c r="C142" s="7" t="s">
        <v>60</v>
      </c>
      <c r="D142" s="8" t="n">
        <v>0</v>
      </c>
      <c r="E142" s="8" t="n">
        <v>0.204889001228671</v>
      </c>
      <c r="F142" s="8" t="n">
        <v>0.029779264833351</v>
      </c>
      <c r="G142" s="8" t="n">
        <v>0.0167566514314686</v>
      </c>
      <c r="H142" s="8" t="n">
        <v>0.162474156176567</v>
      </c>
      <c r="I142" s="8" t="n">
        <v>0.0104705378487026</v>
      </c>
      <c r="J142" s="8" t="n">
        <v>0.586177669548249</v>
      </c>
      <c r="K142" s="8" t="n">
        <v>0.465138278028216</v>
      </c>
      <c r="L142" s="7" t="s">
        <v>15</v>
      </c>
      <c r="M142" s="7" t="s">
        <v>15</v>
      </c>
      <c r="N142" s="7" t="s">
        <v>15</v>
      </c>
      <c r="O142" s="7" t="s">
        <v>15</v>
      </c>
      <c r="P142" s="7" t="s">
        <v>15</v>
      </c>
      <c r="Q142" s="7" t="s">
        <v>15</v>
      </c>
      <c r="R142" s="7" t="s">
        <v>60</v>
      </c>
      <c r="S142" s="7" t="s">
        <v>15</v>
      </c>
      <c r="T142" s="12" t="s">
        <v>174</v>
      </c>
      <c r="U142" s="9" t="s">
        <v>17</v>
      </c>
    </row>
    <row r="143" customFormat="false" ht="15" hidden="false" customHeight="false" outlineLevel="0" collapsed="false">
      <c r="A143" s="6" t="s">
        <v>179</v>
      </c>
      <c r="B143" s="6" t="s">
        <v>146</v>
      </c>
      <c r="C143" s="10" t="s">
        <v>60</v>
      </c>
      <c r="D143" s="8" t="n">
        <v>0.006771</v>
      </c>
      <c r="E143" s="8" t="n">
        <v>0.096891582295866</v>
      </c>
      <c r="F143" s="8" t="n">
        <v>0.0297719104868632</v>
      </c>
      <c r="G143" s="8" t="n">
        <v>0.00923826057770321</v>
      </c>
      <c r="H143" s="8" t="n">
        <v>0.0648748131135729</v>
      </c>
      <c r="I143" s="8" t="n">
        <v>0.00620846368209359</v>
      </c>
      <c r="J143" s="8" t="n">
        <v>0.451678378962286</v>
      </c>
      <c r="K143" s="8" t="n">
        <v>0.475740999799572</v>
      </c>
      <c r="L143" s="7" t="s">
        <v>15</v>
      </c>
      <c r="M143" s="7" t="s">
        <v>15</v>
      </c>
      <c r="N143" s="7" t="s">
        <v>15</v>
      </c>
      <c r="O143" s="7" t="s">
        <v>15</v>
      </c>
      <c r="P143" s="7" t="s">
        <v>15</v>
      </c>
      <c r="Q143" s="7" t="s">
        <v>15</v>
      </c>
      <c r="R143" s="7" t="s">
        <v>15</v>
      </c>
      <c r="S143" s="7" t="s">
        <v>15</v>
      </c>
      <c r="T143" s="12" t="s">
        <v>174</v>
      </c>
      <c r="U143" s="9" t="s">
        <v>17</v>
      </c>
    </row>
    <row r="144" customFormat="false" ht="15" hidden="false" customHeight="false" outlineLevel="0" collapsed="false">
      <c r="A144" s="6" t="s">
        <v>180</v>
      </c>
      <c r="B144" s="6" t="s">
        <v>146</v>
      </c>
      <c r="C144" s="7" t="s">
        <v>60</v>
      </c>
      <c r="D144" s="8" t="n">
        <v>0.01047</v>
      </c>
      <c r="E144" s="8" t="n">
        <v>0.139060772216701</v>
      </c>
      <c r="F144" s="8" t="n">
        <v>0.0298133124574648</v>
      </c>
      <c r="G144" s="8" t="n">
        <v>0.0118042755502422</v>
      </c>
      <c r="H144" s="8" t="n">
        <v>0.0895203108384763</v>
      </c>
      <c r="I144" s="8" t="n">
        <v>0.00699820922194872</v>
      </c>
      <c r="J144" s="8" t="n">
        <v>0.530761468291294</v>
      </c>
      <c r="K144" s="8" t="n">
        <v>0.468797973180483</v>
      </c>
      <c r="L144" s="7" t="s">
        <v>15</v>
      </c>
      <c r="M144" s="7" t="s">
        <v>15</v>
      </c>
      <c r="N144" s="7" t="s">
        <v>15</v>
      </c>
      <c r="O144" s="7" t="s">
        <v>15</v>
      </c>
      <c r="P144" s="7" t="s">
        <v>15</v>
      </c>
      <c r="Q144" s="7" t="s">
        <v>15</v>
      </c>
      <c r="R144" s="7" t="s">
        <v>60</v>
      </c>
      <c r="S144" s="7" t="s">
        <v>15</v>
      </c>
      <c r="T144" s="9" t="s">
        <v>174</v>
      </c>
      <c r="U144" s="9" t="s">
        <v>17</v>
      </c>
    </row>
    <row r="145" customFormat="false" ht="15" hidden="false" customHeight="false" outlineLevel="0" collapsed="false">
      <c r="A145" s="6" t="s">
        <v>181</v>
      </c>
      <c r="B145" s="6" t="s">
        <v>146</v>
      </c>
      <c r="C145" s="7" t="s">
        <v>59</v>
      </c>
      <c r="D145" s="8" t="n">
        <v>0.0121</v>
      </c>
      <c r="E145" s="8" t="n">
        <v>0.103268971748597</v>
      </c>
      <c r="F145" s="8" t="n">
        <v>0.0298008110592419</v>
      </c>
      <c r="G145" s="8" t="n">
        <v>0.0110817315370547</v>
      </c>
      <c r="H145" s="8" t="n">
        <v>0.0852147486143951</v>
      </c>
      <c r="I145" s="8" t="n">
        <v>0.00671944994218737</v>
      </c>
      <c r="J145" s="8" t="n">
        <v>0.47502803896625</v>
      </c>
      <c r="K145" s="8" t="n">
        <v>0.462558215652069</v>
      </c>
      <c r="L145" s="7" t="s">
        <v>15</v>
      </c>
      <c r="M145" s="7" t="s">
        <v>15</v>
      </c>
      <c r="N145" s="7" t="s">
        <v>15</v>
      </c>
      <c r="O145" s="7" t="s">
        <v>15</v>
      </c>
      <c r="P145" s="7" t="s">
        <v>15</v>
      </c>
      <c r="Q145" s="7" t="s">
        <v>15</v>
      </c>
      <c r="R145" s="7" t="s">
        <v>15</v>
      </c>
      <c r="S145" s="7" t="s">
        <v>15</v>
      </c>
      <c r="T145" s="9" t="s">
        <v>174</v>
      </c>
      <c r="U145" s="9" t="s">
        <v>17</v>
      </c>
    </row>
    <row r="146" customFormat="false" ht="15" hidden="false" customHeight="false" outlineLevel="0" collapsed="false">
      <c r="A146" s="6" t="s">
        <v>182</v>
      </c>
      <c r="B146" s="6" t="s">
        <v>146</v>
      </c>
      <c r="C146" s="7" t="s">
        <v>60</v>
      </c>
      <c r="D146" s="8" t="n">
        <v>0.007789</v>
      </c>
      <c r="E146" s="8" t="n">
        <v>0.264659092658147</v>
      </c>
      <c r="F146" s="8" t="n">
        <v>0.029865696484928</v>
      </c>
      <c r="G146" s="8" t="n">
        <v>0.0228726946201499</v>
      </c>
      <c r="H146" s="8" t="n">
        <v>0.220987687254698</v>
      </c>
      <c r="I146" s="8" t="n">
        <v>0.0154285671907488</v>
      </c>
      <c r="J146" s="8" t="n">
        <v>0.657140498717361</v>
      </c>
      <c r="K146" s="8" t="n">
        <v>0.457486158521665</v>
      </c>
      <c r="L146" s="7" t="s">
        <v>15</v>
      </c>
      <c r="M146" s="7" t="s">
        <v>60</v>
      </c>
      <c r="N146" s="10" t="s">
        <v>60</v>
      </c>
      <c r="O146" s="7" t="s">
        <v>60</v>
      </c>
      <c r="P146" s="7" t="s">
        <v>60</v>
      </c>
      <c r="Q146" s="7" t="s">
        <v>15</v>
      </c>
      <c r="R146" s="7" t="s">
        <v>60</v>
      </c>
      <c r="S146" s="7" t="s">
        <v>15</v>
      </c>
      <c r="T146" s="9" t="s">
        <v>174</v>
      </c>
      <c r="U146" s="9" t="s">
        <v>17</v>
      </c>
    </row>
    <row r="147" customFormat="false" ht="15" hidden="false" customHeight="false" outlineLevel="0" collapsed="false">
      <c r="A147" s="6" t="s">
        <v>183</v>
      </c>
      <c r="B147" s="6" t="s">
        <v>146</v>
      </c>
      <c r="C147" s="10" t="s">
        <v>60</v>
      </c>
      <c r="D147" s="8" t="n">
        <v>0</v>
      </c>
      <c r="E147" s="8" t="n">
        <v>0.0993916538105982</v>
      </c>
      <c r="F147" s="8" t="n">
        <v>0.0297445196652042</v>
      </c>
      <c r="G147" s="8" t="n">
        <v>0.0281582081911215</v>
      </c>
      <c r="H147" s="8" t="n">
        <v>0.0758427903435698</v>
      </c>
      <c r="I147" s="8" t="n">
        <v>0.0130365300788312</v>
      </c>
      <c r="J147" s="8" t="n">
        <v>0.4372171545191</v>
      </c>
      <c r="K147" s="8" t="n">
        <v>0.460244716793984</v>
      </c>
      <c r="L147" s="7" t="s">
        <v>15</v>
      </c>
      <c r="M147" s="7" t="s">
        <v>15</v>
      </c>
      <c r="N147" s="7" t="s">
        <v>15</v>
      </c>
      <c r="O147" s="7" t="s">
        <v>60</v>
      </c>
      <c r="P147" s="7" t="s">
        <v>15</v>
      </c>
      <c r="Q147" s="7" t="s">
        <v>15</v>
      </c>
      <c r="R147" s="7" t="s">
        <v>15</v>
      </c>
      <c r="S147" s="7" t="s">
        <v>15</v>
      </c>
      <c r="T147" s="12" t="s">
        <v>174</v>
      </c>
      <c r="U147" s="9" t="s">
        <v>17</v>
      </c>
    </row>
    <row r="148" customFormat="false" ht="15" hidden="false" customHeight="false" outlineLevel="0" collapsed="false">
      <c r="A148" s="6" t="s">
        <v>184</v>
      </c>
      <c r="B148" s="6" t="s">
        <v>146</v>
      </c>
      <c r="C148" s="10" t="s">
        <v>60</v>
      </c>
      <c r="D148" s="8" t="n">
        <v>0.006111</v>
      </c>
      <c r="E148" s="8" t="n">
        <v>0.15890655086939</v>
      </c>
      <c r="F148" s="8" t="n">
        <v>0.0298113609691981</v>
      </c>
      <c r="G148" s="8" t="n">
        <v>0.0306931168186788</v>
      </c>
      <c r="H148" s="8" t="n">
        <v>0.179935447647692</v>
      </c>
      <c r="I148" s="8" t="n">
        <v>0.0151499272156445</v>
      </c>
      <c r="J148" s="8" t="n">
        <v>0.488989782623685</v>
      </c>
      <c r="K148" s="8" t="n">
        <v>0.457265196028855</v>
      </c>
      <c r="L148" s="7" t="s">
        <v>15</v>
      </c>
      <c r="M148" s="7" t="s">
        <v>15</v>
      </c>
      <c r="N148" s="7" t="s">
        <v>15</v>
      </c>
      <c r="O148" s="7" t="s">
        <v>60</v>
      </c>
      <c r="P148" s="7" t="s">
        <v>60</v>
      </c>
      <c r="Q148" s="7" t="s">
        <v>15</v>
      </c>
      <c r="R148" s="7" t="s">
        <v>15</v>
      </c>
      <c r="S148" s="7" t="s">
        <v>15</v>
      </c>
      <c r="T148" s="12" t="s">
        <v>174</v>
      </c>
      <c r="U148" s="9" t="s">
        <v>17</v>
      </c>
    </row>
    <row r="149" customFormat="false" ht="15" hidden="false" customHeight="false" outlineLevel="0" collapsed="false">
      <c r="A149" s="6" t="s">
        <v>185</v>
      </c>
      <c r="B149" s="6" t="s">
        <v>146</v>
      </c>
      <c r="C149" s="10" t="s">
        <v>60</v>
      </c>
      <c r="D149" s="8" t="n">
        <v>0.008224</v>
      </c>
      <c r="E149" s="8" t="n">
        <v>0.137548121121112</v>
      </c>
      <c r="F149" s="8" t="n">
        <v>0.0298248560129804</v>
      </c>
      <c r="G149" s="8" t="n">
        <v>0.0184087828404474</v>
      </c>
      <c r="H149" s="8" t="n">
        <v>0.130536871331724</v>
      </c>
      <c r="I149" s="8" t="n">
        <v>0.00906572634195368</v>
      </c>
      <c r="J149" s="8" t="n">
        <v>0.524006138518883</v>
      </c>
      <c r="K149" s="8" t="n">
        <v>0.461719188300847</v>
      </c>
      <c r="L149" s="7" t="s">
        <v>15</v>
      </c>
      <c r="M149" s="7" t="s">
        <v>15</v>
      </c>
      <c r="N149" s="7" t="s">
        <v>15</v>
      </c>
      <c r="O149" s="7" t="s">
        <v>15</v>
      </c>
      <c r="P149" s="7" t="s">
        <v>15</v>
      </c>
      <c r="Q149" s="7" t="s">
        <v>15</v>
      </c>
      <c r="R149" s="7" t="s">
        <v>60</v>
      </c>
      <c r="S149" s="7" t="s">
        <v>15</v>
      </c>
      <c r="T149" s="9" t="s">
        <v>88</v>
      </c>
      <c r="U149" s="9" t="s">
        <v>17</v>
      </c>
    </row>
    <row r="150" customFormat="false" ht="15" hidden="false" customHeight="false" outlineLevel="0" collapsed="false">
      <c r="A150" s="6" t="s">
        <v>186</v>
      </c>
      <c r="B150" s="6" t="s">
        <v>146</v>
      </c>
      <c r="C150" s="10" t="s">
        <v>60</v>
      </c>
      <c r="D150" s="8" t="n">
        <v>0</v>
      </c>
      <c r="E150" s="8" t="n">
        <v>0.106142034966787</v>
      </c>
      <c r="F150" s="8" t="n">
        <v>0.0298460811864263</v>
      </c>
      <c r="G150" s="8" t="n">
        <v>0.0211271562278063</v>
      </c>
      <c r="H150" s="8" t="n">
        <v>0.109943015141903</v>
      </c>
      <c r="I150" s="8" t="n">
        <v>0.0105666464943429</v>
      </c>
      <c r="J150" s="8" t="n">
        <v>0.459266631671225</v>
      </c>
      <c r="K150" s="8" t="n">
        <v>0.469247758251746</v>
      </c>
      <c r="L150" s="7" t="s">
        <v>15</v>
      </c>
      <c r="M150" s="7" t="s">
        <v>15</v>
      </c>
      <c r="N150" s="10" t="s">
        <v>60</v>
      </c>
      <c r="O150" s="7" t="s">
        <v>60</v>
      </c>
      <c r="P150" s="7" t="s">
        <v>15</v>
      </c>
      <c r="Q150" s="7" t="s">
        <v>15</v>
      </c>
      <c r="R150" s="7" t="s">
        <v>15</v>
      </c>
      <c r="S150" s="7" t="s">
        <v>15</v>
      </c>
      <c r="T150" s="9" t="s">
        <v>88</v>
      </c>
      <c r="U150" s="9" t="s">
        <v>17</v>
      </c>
    </row>
    <row r="151" customFormat="false" ht="15" hidden="false" customHeight="false" outlineLevel="0" collapsed="false">
      <c r="A151" s="6" t="s">
        <v>187</v>
      </c>
      <c r="B151" s="6" t="s">
        <v>146</v>
      </c>
      <c r="C151" s="10" t="s">
        <v>60</v>
      </c>
      <c r="D151" s="8" t="n">
        <v>0.008043</v>
      </c>
      <c r="E151" s="8" t="n">
        <v>0.239043095418137</v>
      </c>
      <c r="F151" s="8" t="n">
        <v>0.0298699590319219</v>
      </c>
      <c r="G151" s="8" t="n">
        <v>0.0241208154122855</v>
      </c>
      <c r="H151" s="8" t="n">
        <v>0.154892901622047</v>
      </c>
      <c r="I151" s="8" t="n">
        <v>0.0114563715072902</v>
      </c>
      <c r="J151" s="8" t="n">
        <v>0.602306533643635</v>
      </c>
      <c r="K151" s="8" t="n">
        <v>0.454662855936317</v>
      </c>
      <c r="L151" s="7" t="s">
        <v>15</v>
      </c>
      <c r="M151" s="7" t="s">
        <v>60</v>
      </c>
      <c r="N151" s="10" t="s">
        <v>60</v>
      </c>
      <c r="O151" s="7" t="s">
        <v>60</v>
      </c>
      <c r="P151" s="7" t="s">
        <v>15</v>
      </c>
      <c r="Q151" s="7" t="s">
        <v>15</v>
      </c>
      <c r="R151" s="7" t="s">
        <v>60</v>
      </c>
      <c r="S151" s="7" t="s">
        <v>15</v>
      </c>
      <c r="T151" s="9" t="s">
        <v>88</v>
      </c>
      <c r="U151" s="9" t="s">
        <v>17</v>
      </c>
    </row>
    <row r="152" customFormat="false" ht="15" hidden="false" customHeight="false" outlineLevel="0" collapsed="false">
      <c r="A152" s="6" t="s">
        <v>188</v>
      </c>
      <c r="B152" s="6" t="s">
        <v>146</v>
      </c>
      <c r="C152" s="7" t="s">
        <v>60</v>
      </c>
      <c r="D152" s="8" t="n">
        <v>0.01787</v>
      </c>
      <c r="E152" s="8" t="n">
        <v>0.1359182448482</v>
      </c>
      <c r="F152" s="8" t="n">
        <v>0.0298076893535964</v>
      </c>
      <c r="G152" s="8" t="n">
        <v>0.0171030397616799</v>
      </c>
      <c r="H152" s="8" t="n">
        <v>0.101556997974018</v>
      </c>
      <c r="I152" s="8" t="n">
        <v>0.00843082491178319</v>
      </c>
      <c r="J152" s="8" t="n">
        <v>0.507429775105491</v>
      </c>
      <c r="K152" s="8" t="n">
        <v>0.463644596145074</v>
      </c>
      <c r="L152" s="7" t="s">
        <v>15</v>
      </c>
      <c r="M152" s="7" t="s">
        <v>15</v>
      </c>
      <c r="N152" s="7" t="s">
        <v>15</v>
      </c>
      <c r="O152" s="7" t="s">
        <v>15</v>
      </c>
      <c r="P152" s="7" t="s">
        <v>15</v>
      </c>
      <c r="Q152" s="7" t="s">
        <v>15</v>
      </c>
      <c r="R152" s="7" t="s">
        <v>15</v>
      </c>
      <c r="S152" s="7" t="s">
        <v>15</v>
      </c>
      <c r="T152" s="9" t="s">
        <v>83</v>
      </c>
      <c r="U152" s="9" t="s">
        <v>17</v>
      </c>
    </row>
    <row r="153" customFormat="false" ht="15" hidden="false" customHeight="false" outlineLevel="0" collapsed="false">
      <c r="A153" s="11" t="s">
        <v>189</v>
      </c>
      <c r="B153" s="11" t="s">
        <v>146</v>
      </c>
      <c r="C153" s="7" t="s">
        <v>60</v>
      </c>
      <c r="D153" s="8" t="n">
        <v>0.02178</v>
      </c>
      <c r="E153" s="8" t="n">
        <v>0.0686797210061632</v>
      </c>
      <c r="F153" s="8" t="n">
        <v>0.0297468052270872</v>
      </c>
      <c r="G153" s="8" t="n">
        <v>0.00726948684577723</v>
      </c>
      <c r="H153" s="8" t="n">
        <v>0.0495258545029621</v>
      </c>
      <c r="I153" s="8" t="n">
        <v>0.00291529213959734</v>
      </c>
      <c r="J153" s="8" t="n">
        <v>0.353456664977356</v>
      </c>
      <c r="K153" s="8" t="n">
        <v>0.480536076054068</v>
      </c>
      <c r="L153" s="7" t="s">
        <v>60</v>
      </c>
      <c r="M153" s="7" t="s">
        <v>15</v>
      </c>
      <c r="N153" s="7" t="s">
        <v>15</v>
      </c>
      <c r="O153" s="7" t="s">
        <v>15</v>
      </c>
      <c r="P153" s="7" t="s">
        <v>15</v>
      </c>
      <c r="Q153" s="7" t="s">
        <v>15</v>
      </c>
      <c r="R153" s="7" t="s">
        <v>15</v>
      </c>
      <c r="S153" s="7" t="s">
        <v>15</v>
      </c>
      <c r="T153" s="9" t="s">
        <v>136</v>
      </c>
      <c r="U153" s="9" t="s">
        <v>17</v>
      </c>
    </row>
    <row r="154" customFormat="false" ht="15" hidden="false" customHeight="false" outlineLevel="0" collapsed="false">
      <c r="A154" s="11" t="s">
        <v>190</v>
      </c>
      <c r="B154" s="11" t="s">
        <v>146</v>
      </c>
      <c r="C154" s="7" t="s">
        <v>60</v>
      </c>
      <c r="D154" s="8" t="n">
        <v>0.3499</v>
      </c>
      <c r="E154" s="8" t="n">
        <v>0.287764386177026</v>
      </c>
      <c r="F154" s="8" t="n">
        <v>0.0299848342691425</v>
      </c>
      <c r="G154" s="8" t="n">
        <v>0.0568137176836055</v>
      </c>
      <c r="H154" s="8" t="n">
        <v>0.200797908550234</v>
      </c>
      <c r="I154" s="8" t="n">
        <v>0.0293494514893132</v>
      </c>
      <c r="J154" s="8" t="n">
        <v>0.711808143215204</v>
      </c>
      <c r="K154" s="8" t="n">
        <v>0.417462897176824</v>
      </c>
      <c r="L154" s="7" t="s">
        <v>60</v>
      </c>
      <c r="M154" s="7" t="s">
        <v>60</v>
      </c>
      <c r="N154" s="10" t="s">
        <v>60</v>
      </c>
      <c r="O154" s="7" t="s">
        <v>60</v>
      </c>
      <c r="P154" s="7" t="s">
        <v>60</v>
      </c>
      <c r="Q154" s="7" t="s">
        <v>60</v>
      </c>
      <c r="R154" s="7" t="s">
        <v>60</v>
      </c>
      <c r="S154" s="7" t="s">
        <v>15</v>
      </c>
      <c r="T154" s="9" t="s">
        <v>86</v>
      </c>
      <c r="U154" s="9" t="s">
        <v>17</v>
      </c>
    </row>
    <row r="155" customFormat="false" ht="15" hidden="false" customHeight="false" outlineLevel="0" collapsed="false">
      <c r="A155" s="6" t="s">
        <v>191</v>
      </c>
      <c r="B155" s="6" t="s">
        <v>192</v>
      </c>
      <c r="C155" s="7" t="s">
        <v>60</v>
      </c>
      <c r="D155" s="8" t="n">
        <v>0.1558</v>
      </c>
      <c r="E155" s="8" t="n">
        <v>0.60633652688021</v>
      </c>
      <c r="F155" s="8" t="n">
        <v>0.0300056492318105</v>
      </c>
      <c r="G155" s="8" t="n">
        <v>0.0685126804133795</v>
      </c>
      <c r="H155" s="8" t="n">
        <v>0.532204923196387</v>
      </c>
      <c r="I155" s="8" t="n">
        <v>0.0326039072011787</v>
      </c>
      <c r="J155" s="8" t="n">
        <v>0.998405665347586</v>
      </c>
      <c r="K155" s="8" t="n">
        <v>0.413779920593301</v>
      </c>
      <c r="L155" s="7" t="s">
        <v>60</v>
      </c>
      <c r="M155" s="7" t="s">
        <v>60</v>
      </c>
      <c r="N155" s="10" t="s">
        <v>60</v>
      </c>
      <c r="O155" s="7" t="s">
        <v>60</v>
      </c>
      <c r="P155" s="7" t="s">
        <v>60</v>
      </c>
      <c r="Q155" s="7" t="s">
        <v>60</v>
      </c>
      <c r="R155" s="7" t="s">
        <v>60</v>
      </c>
      <c r="S155" s="7" t="s">
        <v>15</v>
      </c>
      <c r="T155" s="9" t="s">
        <v>193</v>
      </c>
      <c r="U155" s="9" t="s">
        <v>17</v>
      </c>
    </row>
    <row r="156" customFormat="false" ht="15" hidden="false" customHeight="false" outlineLevel="0" collapsed="false">
      <c r="A156" s="6" t="s">
        <v>194</v>
      </c>
      <c r="B156" s="6" t="s">
        <v>192</v>
      </c>
      <c r="C156" s="7" t="s">
        <v>60</v>
      </c>
      <c r="D156" s="8" t="n">
        <v>0.01197</v>
      </c>
      <c r="E156" s="8" t="n">
        <v>0.0826218778903148</v>
      </c>
      <c r="F156" s="8" t="n">
        <v>0.0297574641791033</v>
      </c>
      <c r="G156" s="8" t="n">
        <v>0.0117621817972211</v>
      </c>
      <c r="H156" s="8" t="n">
        <v>0.0557161260463482</v>
      </c>
      <c r="I156" s="8" t="n">
        <v>0.00641803719099944</v>
      </c>
      <c r="J156" s="8" t="n">
        <v>0.340009973280828</v>
      </c>
      <c r="K156" s="8" t="n">
        <v>0.482501207599124</v>
      </c>
      <c r="L156" s="7" t="s">
        <v>15</v>
      </c>
      <c r="M156" s="7" t="s">
        <v>15</v>
      </c>
      <c r="N156" s="7" t="s">
        <v>15</v>
      </c>
      <c r="O156" s="7" t="s">
        <v>15</v>
      </c>
      <c r="P156" s="7" t="s">
        <v>15</v>
      </c>
      <c r="Q156" s="7" t="s">
        <v>15</v>
      </c>
      <c r="R156" s="7" t="s">
        <v>15</v>
      </c>
      <c r="S156" s="7" t="s">
        <v>15</v>
      </c>
      <c r="T156" s="9" t="s">
        <v>193</v>
      </c>
      <c r="U156" s="9" t="s">
        <v>17</v>
      </c>
    </row>
    <row r="157" customFormat="false" ht="15" hidden="false" customHeight="false" outlineLevel="0" collapsed="false">
      <c r="A157" s="6" t="s">
        <v>195</v>
      </c>
      <c r="B157" s="6" t="s">
        <v>192</v>
      </c>
      <c r="C157" s="7" t="s">
        <v>60</v>
      </c>
      <c r="D157" s="8" t="n">
        <v>0.0124</v>
      </c>
      <c r="E157" s="8" t="n">
        <v>0.0615464573659033</v>
      </c>
      <c r="F157" s="8" t="n">
        <v>0.029812900062056</v>
      </c>
      <c r="G157" s="8" t="n">
        <v>0.0173314471656552</v>
      </c>
      <c r="H157" s="8" t="n">
        <v>0.0398144967588797</v>
      </c>
      <c r="I157" s="8" t="n">
        <v>0.00744282965983206</v>
      </c>
      <c r="J157" s="8" t="n">
        <v>0.430894838309359</v>
      </c>
      <c r="K157" s="8" t="n">
        <v>0.465520586732769</v>
      </c>
      <c r="L157" s="7" t="s">
        <v>15</v>
      </c>
      <c r="M157" s="7" t="s">
        <v>15</v>
      </c>
      <c r="N157" s="7" t="s">
        <v>15</v>
      </c>
      <c r="O157" s="7" t="s">
        <v>15</v>
      </c>
      <c r="P157" s="7" t="s">
        <v>15</v>
      </c>
      <c r="Q157" s="7" t="s">
        <v>15</v>
      </c>
      <c r="R157" s="7" t="s">
        <v>15</v>
      </c>
      <c r="S157" s="7" t="s">
        <v>15</v>
      </c>
      <c r="T157" s="9" t="s">
        <v>193</v>
      </c>
      <c r="U157" s="9" t="s">
        <v>17</v>
      </c>
    </row>
    <row r="158" customFormat="false" ht="15" hidden="false" customHeight="false" outlineLevel="0" collapsed="false">
      <c r="A158" s="6" t="s">
        <v>196</v>
      </c>
      <c r="B158" s="6" t="s">
        <v>192</v>
      </c>
      <c r="C158" s="7" t="s">
        <v>60</v>
      </c>
      <c r="D158" s="8" t="n">
        <v>0.1892</v>
      </c>
      <c r="E158" s="8" t="n">
        <v>0.501381076901158</v>
      </c>
      <c r="F158" s="8" t="n">
        <v>0.0298841398983857</v>
      </c>
      <c r="G158" s="8" t="n">
        <v>0.0498958551544063</v>
      </c>
      <c r="H158" s="8" t="n">
        <v>0.419323008385919</v>
      </c>
      <c r="I158" s="8" t="n">
        <v>0.0235619370763441</v>
      </c>
      <c r="J158" s="8" t="n">
        <v>0.957684469643209</v>
      </c>
      <c r="K158" s="8" t="n">
        <v>0.426721409104983</v>
      </c>
      <c r="L158" s="7" t="s">
        <v>60</v>
      </c>
      <c r="M158" s="7" t="s">
        <v>60</v>
      </c>
      <c r="N158" s="10" t="s">
        <v>60</v>
      </c>
      <c r="O158" s="7" t="s">
        <v>60</v>
      </c>
      <c r="P158" s="7" t="s">
        <v>60</v>
      </c>
      <c r="Q158" s="7" t="s">
        <v>60</v>
      </c>
      <c r="R158" s="7" t="s">
        <v>60</v>
      </c>
      <c r="S158" s="7" t="s">
        <v>15</v>
      </c>
      <c r="T158" s="9" t="s">
        <v>193</v>
      </c>
      <c r="U158" s="9" t="s">
        <v>17</v>
      </c>
    </row>
    <row r="159" customFormat="false" ht="15" hidden="false" customHeight="false" outlineLevel="0" collapsed="false">
      <c r="A159" s="6" t="s">
        <v>197</v>
      </c>
      <c r="B159" s="6" t="s">
        <v>192</v>
      </c>
      <c r="C159" s="7" t="s">
        <v>60</v>
      </c>
      <c r="D159" s="8" t="n">
        <v>0.04932</v>
      </c>
      <c r="E159" s="8" t="n">
        <v>0.0669089891285681</v>
      </c>
      <c r="F159" s="8" t="n">
        <v>0.0298165126499164</v>
      </c>
      <c r="G159" s="8" t="n">
        <v>0.0105193705300719</v>
      </c>
      <c r="H159" s="8" t="n">
        <v>0.0567025547264311</v>
      </c>
      <c r="I159" s="8" t="n">
        <v>0.00411060976423354</v>
      </c>
      <c r="J159" s="8" t="n">
        <v>0.428309799672056</v>
      </c>
      <c r="K159" s="8" t="n">
        <v>0.476000247353167</v>
      </c>
      <c r="L159" s="7" t="s">
        <v>60</v>
      </c>
      <c r="M159" s="7" t="s">
        <v>15</v>
      </c>
      <c r="N159" s="7" t="s">
        <v>15</v>
      </c>
      <c r="O159" s="7" t="s">
        <v>15</v>
      </c>
      <c r="P159" s="7" t="s">
        <v>15</v>
      </c>
      <c r="Q159" s="7" t="s">
        <v>15</v>
      </c>
      <c r="R159" s="7" t="s">
        <v>15</v>
      </c>
      <c r="S159" s="7" t="s">
        <v>15</v>
      </c>
      <c r="T159" s="9" t="s">
        <v>63</v>
      </c>
      <c r="U159" s="9" t="s">
        <v>17</v>
      </c>
    </row>
    <row r="160" customFormat="false" ht="15" hidden="false" customHeight="false" outlineLevel="0" collapsed="false">
      <c r="A160" s="6" t="s">
        <v>198</v>
      </c>
      <c r="B160" s="6" t="s">
        <v>192</v>
      </c>
      <c r="C160" s="7" t="s">
        <v>60</v>
      </c>
      <c r="D160" s="8" t="n">
        <v>0.1831</v>
      </c>
      <c r="E160" s="8" t="n">
        <v>0.46642704266112</v>
      </c>
      <c r="F160" s="8" t="n">
        <v>0.0299863959415652</v>
      </c>
      <c r="G160" s="8" t="n">
        <v>0.0439310478129636</v>
      </c>
      <c r="H160" s="8" t="n">
        <v>0.386184705731682</v>
      </c>
      <c r="I160" s="8" t="n">
        <v>0.0203099026199554</v>
      </c>
      <c r="J160" s="8" t="n">
        <v>0.907266801025522</v>
      </c>
      <c r="K160" s="8" t="n">
        <v>0.43372449209789</v>
      </c>
      <c r="L160" s="7" t="s">
        <v>60</v>
      </c>
      <c r="M160" s="7" t="s">
        <v>60</v>
      </c>
      <c r="N160" s="10" t="s">
        <v>60</v>
      </c>
      <c r="O160" s="7" t="s">
        <v>60</v>
      </c>
      <c r="P160" s="7" t="s">
        <v>60</v>
      </c>
      <c r="Q160" s="7" t="s">
        <v>60</v>
      </c>
      <c r="R160" s="7" t="s">
        <v>60</v>
      </c>
      <c r="S160" s="7" t="s">
        <v>15</v>
      </c>
      <c r="T160" s="9" t="s">
        <v>193</v>
      </c>
      <c r="U160" s="9" t="s">
        <v>17</v>
      </c>
    </row>
    <row r="161" customFormat="false" ht="15" hidden="false" customHeight="false" outlineLevel="0" collapsed="false">
      <c r="A161" s="6" t="s">
        <v>199</v>
      </c>
      <c r="B161" s="6" t="s">
        <v>192</v>
      </c>
      <c r="C161" s="7" t="s">
        <v>59</v>
      </c>
      <c r="D161" s="8" t="n">
        <v>0.01343</v>
      </c>
      <c r="E161" s="8" t="n">
        <v>0.0446421222520816</v>
      </c>
      <c r="F161" s="8" t="n">
        <v>0.0297667541122914</v>
      </c>
      <c r="G161" s="8" t="n">
        <v>0.00648977683993211</v>
      </c>
      <c r="H161" s="8" t="n">
        <v>0.0311201734774609</v>
      </c>
      <c r="I161" s="8" t="n">
        <v>0.00721357846303597</v>
      </c>
      <c r="J161" s="8" t="n">
        <v>0.400915016207398</v>
      </c>
      <c r="K161" s="8" t="n">
        <v>0.475586209371499</v>
      </c>
      <c r="L161" s="7" t="s">
        <v>15</v>
      </c>
      <c r="M161" s="7" t="s">
        <v>15</v>
      </c>
      <c r="N161" s="7" t="s">
        <v>15</v>
      </c>
      <c r="O161" s="7" t="s">
        <v>15</v>
      </c>
      <c r="P161" s="7" t="s">
        <v>15</v>
      </c>
      <c r="Q161" s="7" t="s">
        <v>15</v>
      </c>
      <c r="R161" s="7" t="s">
        <v>15</v>
      </c>
      <c r="S161" s="7" t="s">
        <v>15</v>
      </c>
      <c r="T161" s="9" t="s">
        <v>193</v>
      </c>
      <c r="U161" s="9" t="s">
        <v>17</v>
      </c>
    </row>
    <row r="162" customFormat="false" ht="15" hidden="false" customHeight="false" outlineLevel="0" collapsed="false">
      <c r="A162" s="6" t="s">
        <v>200</v>
      </c>
      <c r="B162" s="6" t="s">
        <v>192</v>
      </c>
      <c r="C162" s="7" t="s">
        <v>60</v>
      </c>
      <c r="D162" s="8" t="n">
        <v>0.1567</v>
      </c>
      <c r="E162" s="8" t="n">
        <v>0.242908060754407</v>
      </c>
      <c r="F162" s="8" t="n">
        <v>0.0299261864726564</v>
      </c>
      <c r="G162" s="8" t="n">
        <v>0.0266301840972041</v>
      </c>
      <c r="H162" s="8" t="n">
        <v>0.194787823476217</v>
      </c>
      <c r="I162" s="8" t="n">
        <v>0.0126440393455966</v>
      </c>
      <c r="J162" s="8" t="n">
        <v>0.646901640372986</v>
      </c>
      <c r="K162" s="8" t="n">
        <v>0.45129511242845</v>
      </c>
      <c r="L162" s="7" t="s">
        <v>60</v>
      </c>
      <c r="M162" s="7" t="s">
        <v>60</v>
      </c>
      <c r="N162" s="10" t="s">
        <v>60</v>
      </c>
      <c r="O162" s="7" t="s">
        <v>60</v>
      </c>
      <c r="P162" s="7" t="s">
        <v>60</v>
      </c>
      <c r="Q162" s="7" t="s">
        <v>15</v>
      </c>
      <c r="R162" s="7" t="s">
        <v>60</v>
      </c>
      <c r="S162" s="7" t="s">
        <v>15</v>
      </c>
      <c r="T162" s="9" t="s">
        <v>193</v>
      </c>
      <c r="U162" s="9" t="s">
        <v>17</v>
      </c>
    </row>
    <row r="163" customFormat="false" ht="15" hidden="false" customHeight="false" outlineLevel="0" collapsed="false">
      <c r="A163" s="6" t="s">
        <v>201</v>
      </c>
      <c r="B163" s="6" t="s">
        <v>192</v>
      </c>
      <c r="C163" s="7" t="s">
        <v>60</v>
      </c>
      <c r="D163" s="8" t="n">
        <v>0.0295</v>
      </c>
      <c r="E163" s="8" t="n">
        <v>0.141245069673314</v>
      </c>
      <c r="F163" s="8" t="n">
        <v>0.0297822036290616</v>
      </c>
      <c r="G163" s="8" t="n">
        <v>0.0145001087117214</v>
      </c>
      <c r="H163" s="8" t="n">
        <v>0.122019125884336</v>
      </c>
      <c r="I163" s="8" t="n">
        <v>0.00751352743585683</v>
      </c>
      <c r="J163" s="8" t="n">
        <v>0.527740498885976</v>
      </c>
      <c r="K163" s="8" t="n">
        <v>0.459097110927288</v>
      </c>
      <c r="L163" s="7" t="s">
        <v>60</v>
      </c>
      <c r="M163" s="7" t="s">
        <v>15</v>
      </c>
      <c r="N163" s="7" t="s">
        <v>15</v>
      </c>
      <c r="O163" s="7" t="s">
        <v>15</v>
      </c>
      <c r="P163" s="7" t="s">
        <v>15</v>
      </c>
      <c r="Q163" s="7" t="s">
        <v>15</v>
      </c>
      <c r="R163" s="7" t="s">
        <v>60</v>
      </c>
      <c r="S163" s="7" t="s">
        <v>15</v>
      </c>
      <c r="T163" s="9" t="s">
        <v>193</v>
      </c>
      <c r="U163" s="9" t="s">
        <v>17</v>
      </c>
    </row>
    <row r="164" customFormat="false" ht="15" hidden="false" customHeight="false" outlineLevel="0" collapsed="false">
      <c r="A164" s="6" t="s">
        <v>202</v>
      </c>
      <c r="B164" s="6" t="s">
        <v>192</v>
      </c>
      <c r="C164" s="7" t="s">
        <v>15</v>
      </c>
      <c r="D164" s="8" t="n">
        <v>0.007265</v>
      </c>
      <c r="E164" s="8" t="n">
        <v>0.052288630172966</v>
      </c>
      <c r="F164" s="8" t="n">
        <v>0.0297684125280953</v>
      </c>
      <c r="G164" s="8" t="n">
        <v>0.00577040028904104</v>
      </c>
      <c r="H164" s="8" t="n">
        <v>0.0449584227198461</v>
      </c>
      <c r="I164" s="8" t="n">
        <v>0.00358658799511869</v>
      </c>
      <c r="J164" s="8" t="n">
        <v>0.401863952458798</v>
      </c>
      <c r="K164" s="8" t="n">
        <v>0.494824138884489</v>
      </c>
      <c r="L164" s="7" t="s">
        <v>15</v>
      </c>
      <c r="M164" s="7" t="s">
        <v>15</v>
      </c>
      <c r="N164" s="7" t="s">
        <v>15</v>
      </c>
      <c r="O164" s="7" t="s">
        <v>15</v>
      </c>
      <c r="P164" s="7" t="s">
        <v>15</v>
      </c>
      <c r="Q164" s="7" t="s">
        <v>15</v>
      </c>
      <c r="R164" s="7" t="s">
        <v>15</v>
      </c>
      <c r="S164" s="7" t="s">
        <v>15</v>
      </c>
      <c r="T164" s="9" t="s">
        <v>193</v>
      </c>
      <c r="U164" s="9" t="s">
        <v>17</v>
      </c>
    </row>
    <row r="165" customFormat="false" ht="15" hidden="false" customHeight="false" outlineLevel="0" collapsed="false">
      <c r="A165" s="6" t="s">
        <v>203</v>
      </c>
      <c r="B165" s="6" t="s">
        <v>192</v>
      </c>
      <c r="C165" s="7" t="s">
        <v>15</v>
      </c>
      <c r="D165" s="8" t="n">
        <v>0.01233</v>
      </c>
      <c r="E165" s="8" t="n">
        <v>0.0569503927774204</v>
      </c>
      <c r="F165" s="8" t="n">
        <v>0.029763051726519</v>
      </c>
      <c r="G165" s="8" t="n">
        <v>0.00799246235882843</v>
      </c>
      <c r="H165" s="8" t="n">
        <v>0.0507183745743451</v>
      </c>
      <c r="I165" s="8" t="n">
        <v>0.00294173758459375</v>
      </c>
      <c r="J165" s="8" t="n">
        <v>0.425658543501261</v>
      </c>
      <c r="K165" s="8" t="n">
        <v>0.464910334093726</v>
      </c>
      <c r="L165" s="7" t="s">
        <v>15</v>
      </c>
      <c r="M165" s="7" t="s">
        <v>15</v>
      </c>
      <c r="N165" s="7" t="s">
        <v>15</v>
      </c>
      <c r="O165" s="7" t="s">
        <v>15</v>
      </c>
      <c r="P165" s="7" t="s">
        <v>15</v>
      </c>
      <c r="Q165" s="7" t="s">
        <v>15</v>
      </c>
      <c r="R165" s="7" t="s">
        <v>15</v>
      </c>
      <c r="S165" s="7" t="s">
        <v>15</v>
      </c>
      <c r="T165" s="9" t="s">
        <v>193</v>
      </c>
      <c r="U165" s="9" t="s">
        <v>204</v>
      </c>
    </row>
    <row r="166" customFormat="false" ht="15" hidden="false" customHeight="false" outlineLevel="0" collapsed="false">
      <c r="A166" s="6" t="s">
        <v>205</v>
      </c>
      <c r="B166" s="6" t="s">
        <v>192</v>
      </c>
      <c r="C166" s="7" t="s">
        <v>60</v>
      </c>
      <c r="D166" s="8" t="n">
        <v>0.03183</v>
      </c>
      <c r="E166" s="8" t="n">
        <v>0.292181592030632</v>
      </c>
      <c r="F166" s="8" t="n">
        <v>0.0299273385548862</v>
      </c>
      <c r="G166" s="8" t="n">
        <v>0.0303755988185097</v>
      </c>
      <c r="H166" s="8" t="n">
        <v>0.254657899869513</v>
      </c>
      <c r="I166" s="8" t="n">
        <v>0.0158658812723754</v>
      </c>
      <c r="J166" s="8" t="n">
        <v>0.705786729867399</v>
      </c>
      <c r="K166" s="8" t="n">
        <v>0.4255065303276</v>
      </c>
      <c r="L166" s="7" t="s">
        <v>60</v>
      </c>
      <c r="M166" s="7" t="s">
        <v>60</v>
      </c>
      <c r="N166" s="10" t="s">
        <v>60</v>
      </c>
      <c r="O166" s="7" t="s">
        <v>60</v>
      </c>
      <c r="P166" s="7" t="s">
        <v>60</v>
      </c>
      <c r="Q166" s="7" t="s">
        <v>15</v>
      </c>
      <c r="R166" s="7" t="s">
        <v>60</v>
      </c>
      <c r="S166" s="7" t="s">
        <v>15</v>
      </c>
      <c r="T166" s="9" t="s">
        <v>193</v>
      </c>
      <c r="U166" s="9" t="s">
        <v>17</v>
      </c>
    </row>
    <row r="167" customFormat="false" ht="15" hidden="false" customHeight="false" outlineLevel="0" collapsed="false">
      <c r="A167" s="6" t="s">
        <v>206</v>
      </c>
      <c r="B167" s="6" t="s">
        <v>192</v>
      </c>
      <c r="C167" s="7" t="s">
        <v>59</v>
      </c>
      <c r="D167" s="8" t="n">
        <v>0.006109</v>
      </c>
      <c r="E167" s="8" t="n">
        <v>0.26704483039011</v>
      </c>
      <c r="F167" s="8" t="n">
        <v>0.029890593143841</v>
      </c>
      <c r="G167" s="8" t="n">
        <v>0.024542358049141</v>
      </c>
      <c r="H167" s="8" t="n">
        <v>0.167437325962243</v>
      </c>
      <c r="I167" s="8" t="n">
        <v>0.011583876217616</v>
      </c>
      <c r="J167" s="8" t="n">
        <v>0.622361057543804</v>
      </c>
      <c r="K167" s="8" t="n">
        <v>0.465357660599639</v>
      </c>
      <c r="L167" s="7" t="s">
        <v>15</v>
      </c>
      <c r="M167" s="7" t="s">
        <v>60</v>
      </c>
      <c r="N167" s="10" t="s">
        <v>60</v>
      </c>
      <c r="O167" s="7" t="s">
        <v>60</v>
      </c>
      <c r="P167" s="7" t="s">
        <v>15</v>
      </c>
      <c r="Q167" s="7" t="s">
        <v>15</v>
      </c>
      <c r="R167" s="7" t="s">
        <v>60</v>
      </c>
      <c r="S167" s="7" t="s">
        <v>15</v>
      </c>
      <c r="T167" s="9" t="s">
        <v>193</v>
      </c>
      <c r="U167" s="9" t="s">
        <v>17</v>
      </c>
    </row>
    <row r="168" customFormat="false" ht="15" hidden="false" customHeight="false" outlineLevel="0" collapsed="false">
      <c r="A168" s="6" t="s">
        <v>207</v>
      </c>
      <c r="B168" s="6" t="s">
        <v>192</v>
      </c>
      <c r="C168" s="7" t="s">
        <v>60</v>
      </c>
      <c r="D168" s="8" t="n">
        <v>0.03138</v>
      </c>
      <c r="E168" s="8" t="n">
        <v>0.17558829703473</v>
      </c>
      <c r="F168" s="8" t="n">
        <v>0.0298466436688748</v>
      </c>
      <c r="G168" s="8" t="n">
        <v>0.0155119414651023</v>
      </c>
      <c r="H168" s="8" t="n">
        <v>0.149511652700283</v>
      </c>
      <c r="I168" s="8" t="n">
        <v>0.00928733301251647</v>
      </c>
      <c r="J168" s="8" t="n">
        <v>0.566720066017862</v>
      </c>
      <c r="K168" s="8" t="n">
        <v>0.466578256642489</v>
      </c>
      <c r="L168" s="7" t="s">
        <v>60</v>
      </c>
      <c r="M168" s="7" t="s">
        <v>15</v>
      </c>
      <c r="N168" s="10" t="s">
        <v>60</v>
      </c>
      <c r="O168" s="7" t="s">
        <v>15</v>
      </c>
      <c r="P168" s="7" t="s">
        <v>15</v>
      </c>
      <c r="Q168" s="7" t="s">
        <v>15</v>
      </c>
      <c r="R168" s="7" t="s">
        <v>60</v>
      </c>
      <c r="S168" s="7" t="s">
        <v>15</v>
      </c>
      <c r="T168" s="9" t="s">
        <v>193</v>
      </c>
      <c r="U168" s="9" t="s">
        <v>17</v>
      </c>
    </row>
    <row r="169" customFormat="false" ht="15" hidden="false" customHeight="false" outlineLevel="0" collapsed="false">
      <c r="A169" s="6" t="s">
        <v>208</v>
      </c>
      <c r="B169" s="6" t="s">
        <v>192</v>
      </c>
      <c r="C169" s="7" t="s">
        <v>60</v>
      </c>
      <c r="D169" s="8" t="n">
        <v>0.01304</v>
      </c>
      <c r="E169" s="8" t="n">
        <v>0.0538212782315529</v>
      </c>
      <c r="F169" s="8" t="n">
        <v>0.0297942107908877</v>
      </c>
      <c r="G169" s="8" t="n">
        <v>0.00962719849615264</v>
      </c>
      <c r="H169" s="8" t="n">
        <v>0.0566457922174849</v>
      </c>
      <c r="I169" s="8" t="n">
        <v>0.0055197405070274</v>
      </c>
      <c r="J169" s="8" t="n">
        <v>0.334089847148253</v>
      </c>
      <c r="K169" s="8" t="n">
        <v>0.48709907185429</v>
      </c>
      <c r="L169" s="7" t="s">
        <v>15</v>
      </c>
      <c r="M169" s="7" t="s">
        <v>15</v>
      </c>
      <c r="N169" s="7" t="s">
        <v>15</v>
      </c>
      <c r="O169" s="7" t="s">
        <v>15</v>
      </c>
      <c r="P169" s="7" t="s">
        <v>15</v>
      </c>
      <c r="Q169" s="7" t="s">
        <v>15</v>
      </c>
      <c r="R169" s="7" t="s">
        <v>15</v>
      </c>
      <c r="S169" s="7" t="s">
        <v>15</v>
      </c>
      <c r="T169" s="9" t="s">
        <v>193</v>
      </c>
      <c r="U169" s="9" t="s">
        <v>17</v>
      </c>
    </row>
    <row r="170" customFormat="false" ht="15" hidden="false" customHeight="false" outlineLevel="0" collapsed="false">
      <c r="A170" s="6" t="s">
        <v>209</v>
      </c>
      <c r="B170" s="6" t="s">
        <v>192</v>
      </c>
      <c r="C170" s="7" t="s">
        <v>15</v>
      </c>
      <c r="D170" s="8" t="n">
        <v>0.009572</v>
      </c>
      <c r="E170" s="8" t="n">
        <v>0.135087538261194</v>
      </c>
      <c r="F170" s="8" t="n">
        <v>0.0298385456722587</v>
      </c>
      <c r="G170" s="8" t="n">
        <v>0.0131552811419119</v>
      </c>
      <c r="H170" s="8" t="n">
        <v>0.084303818316563</v>
      </c>
      <c r="I170" s="8" t="n">
        <v>0.00211538801854204</v>
      </c>
      <c r="J170" s="8" t="n">
        <v>0.469786447526939</v>
      </c>
      <c r="K170" s="8" t="n">
        <v>0.467732000888596</v>
      </c>
      <c r="L170" s="7" t="s">
        <v>15</v>
      </c>
      <c r="M170" s="7" t="s">
        <v>15</v>
      </c>
      <c r="N170" s="7" t="s">
        <v>15</v>
      </c>
      <c r="O170" s="7" t="s">
        <v>15</v>
      </c>
      <c r="P170" s="7" t="s">
        <v>15</v>
      </c>
      <c r="Q170" s="7" t="s">
        <v>15</v>
      </c>
      <c r="R170" s="7" t="s">
        <v>15</v>
      </c>
      <c r="S170" s="7" t="s">
        <v>15</v>
      </c>
      <c r="T170" s="9" t="s">
        <v>193</v>
      </c>
      <c r="U170" s="9" t="s">
        <v>17</v>
      </c>
    </row>
    <row r="171" customFormat="false" ht="15" hidden="false" customHeight="false" outlineLevel="0" collapsed="false">
      <c r="A171" s="6" t="s">
        <v>210</v>
      </c>
      <c r="B171" s="6" t="s">
        <v>192</v>
      </c>
      <c r="C171" s="7" t="s">
        <v>15</v>
      </c>
      <c r="D171" s="8" t="n">
        <v>0.00901</v>
      </c>
      <c r="E171" s="8" t="n">
        <v>0.121856827202877</v>
      </c>
      <c r="F171" s="8" t="n">
        <v>0.0298101825923923</v>
      </c>
      <c r="G171" s="8" t="n">
        <v>0.0106277655936222</v>
      </c>
      <c r="H171" s="8" t="n">
        <v>0.0784211123514791</v>
      </c>
      <c r="I171" s="8" t="n">
        <v>0.00373580430064335</v>
      </c>
      <c r="J171" s="8" t="n">
        <v>0.41356440571874</v>
      </c>
      <c r="K171" s="8" t="n">
        <v>0.481714409397614</v>
      </c>
      <c r="L171" s="7" t="s">
        <v>15</v>
      </c>
      <c r="M171" s="7" t="s">
        <v>15</v>
      </c>
      <c r="N171" s="7" t="s">
        <v>15</v>
      </c>
      <c r="O171" s="7" t="s">
        <v>15</v>
      </c>
      <c r="P171" s="7" t="s">
        <v>15</v>
      </c>
      <c r="Q171" s="7" t="s">
        <v>15</v>
      </c>
      <c r="R171" s="7" t="s">
        <v>15</v>
      </c>
      <c r="S171" s="7" t="s">
        <v>15</v>
      </c>
      <c r="T171" s="9" t="s">
        <v>193</v>
      </c>
      <c r="U171" s="9" t="s">
        <v>204</v>
      </c>
    </row>
    <row r="172" customFormat="false" ht="15" hidden="false" customHeight="false" outlineLevel="0" collapsed="false">
      <c r="A172" s="6" t="s">
        <v>211</v>
      </c>
      <c r="B172" s="6" t="s">
        <v>192</v>
      </c>
      <c r="C172" s="7" t="s">
        <v>60</v>
      </c>
      <c r="D172" s="8" t="n">
        <v>0.09913</v>
      </c>
      <c r="E172" s="8" t="n">
        <v>0.132611903571976</v>
      </c>
      <c r="F172" s="8" t="n">
        <v>0.0297909759134722</v>
      </c>
      <c r="G172" s="8" t="n">
        <v>0.017439259514788</v>
      </c>
      <c r="H172" s="8" t="n">
        <v>0.11214306412933</v>
      </c>
      <c r="I172" s="8" t="n">
        <v>0.00792480651266311</v>
      </c>
      <c r="J172" s="8" t="n">
        <v>0.517245111966907</v>
      </c>
      <c r="K172" s="8" t="n">
        <v>0.43683223719578</v>
      </c>
      <c r="L172" s="7" t="s">
        <v>60</v>
      </c>
      <c r="M172" s="7" t="s">
        <v>15</v>
      </c>
      <c r="N172" s="7" t="s">
        <v>15</v>
      </c>
      <c r="O172" s="7" t="s">
        <v>15</v>
      </c>
      <c r="P172" s="7" t="s">
        <v>15</v>
      </c>
      <c r="Q172" s="7" t="s">
        <v>15</v>
      </c>
      <c r="R172" s="7" t="s">
        <v>60</v>
      </c>
      <c r="S172" s="7" t="s">
        <v>15</v>
      </c>
      <c r="T172" s="9" t="s">
        <v>88</v>
      </c>
      <c r="U172" s="9" t="s">
        <v>17</v>
      </c>
    </row>
    <row r="173" customFormat="false" ht="15" hidden="false" customHeight="false" outlineLevel="0" collapsed="false">
      <c r="A173" s="6" t="s">
        <v>212</v>
      </c>
      <c r="B173" s="6" t="s">
        <v>192</v>
      </c>
      <c r="C173" s="7" t="s">
        <v>59</v>
      </c>
      <c r="D173" s="8" t="n">
        <v>0.008121</v>
      </c>
      <c r="E173" s="8" t="n">
        <v>0.134851776457247</v>
      </c>
      <c r="F173" s="8" t="n">
        <v>0.0297596547998914</v>
      </c>
      <c r="G173" s="8" t="n">
        <v>0.0175964811783154</v>
      </c>
      <c r="H173" s="8" t="n">
        <v>0.103539666822181</v>
      </c>
      <c r="I173" s="8" t="n">
        <v>0.00447481205579133</v>
      </c>
      <c r="J173" s="8" t="n">
        <v>0.51007455049079</v>
      </c>
      <c r="K173" s="8" t="n">
        <v>0.467755500536928</v>
      </c>
      <c r="L173" s="7" t="s">
        <v>15</v>
      </c>
      <c r="M173" s="7" t="s">
        <v>15</v>
      </c>
      <c r="N173" s="7" t="s">
        <v>15</v>
      </c>
      <c r="O173" s="7" t="s">
        <v>15</v>
      </c>
      <c r="P173" s="7" t="s">
        <v>15</v>
      </c>
      <c r="Q173" s="7" t="s">
        <v>15</v>
      </c>
      <c r="R173" s="7" t="s">
        <v>15</v>
      </c>
      <c r="S173" s="7" t="s">
        <v>15</v>
      </c>
      <c r="T173" s="9" t="s">
        <v>88</v>
      </c>
      <c r="U173" s="9" t="s">
        <v>17</v>
      </c>
    </row>
    <row r="174" customFormat="false" ht="15" hidden="false" customHeight="false" outlineLevel="0" collapsed="false">
      <c r="A174" s="6" t="s">
        <v>213</v>
      </c>
      <c r="B174" s="6" t="s">
        <v>192</v>
      </c>
      <c r="C174" s="7" t="s">
        <v>60</v>
      </c>
      <c r="D174" s="8" t="n">
        <v>0.00805</v>
      </c>
      <c r="E174" s="8" t="n">
        <v>0.119639324038185</v>
      </c>
      <c r="F174" s="8" t="n">
        <v>0.0297504480395848</v>
      </c>
      <c r="G174" s="8" t="n">
        <v>0.0118747242646314</v>
      </c>
      <c r="H174" s="8" t="n">
        <v>0.0920360753399458</v>
      </c>
      <c r="I174" s="8" t="n">
        <v>0.00607310277543896</v>
      </c>
      <c r="J174" s="8" t="n">
        <v>0.489233166735186</v>
      </c>
      <c r="K174" s="8" t="n">
        <v>0.471799070564347</v>
      </c>
      <c r="L174" s="7" t="s">
        <v>15</v>
      </c>
      <c r="M174" s="7" t="s">
        <v>15</v>
      </c>
      <c r="N174" s="7" t="s">
        <v>15</v>
      </c>
      <c r="O174" s="7" t="s">
        <v>15</v>
      </c>
      <c r="P174" s="7" t="s">
        <v>15</v>
      </c>
      <c r="Q174" s="7" t="s">
        <v>15</v>
      </c>
      <c r="R174" s="7" t="s">
        <v>15</v>
      </c>
      <c r="S174" s="7" t="s">
        <v>15</v>
      </c>
      <c r="T174" s="9" t="s">
        <v>88</v>
      </c>
      <c r="U174" s="9" t="s">
        <v>17</v>
      </c>
    </row>
    <row r="175" customFormat="false" ht="15" hidden="false" customHeight="false" outlineLevel="0" collapsed="false">
      <c r="A175" s="6" t="s">
        <v>214</v>
      </c>
      <c r="B175" s="6" t="s">
        <v>192</v>
      </c>
      <c r="C175" s="7" t="s">
        <v>60</v>
      </c>
      <c r="D175" s="8" t="n">
        <v>0.3258</v>
      </c>
      <c r="E175" s="8" t="n">
        <v>0.469082863851422</v>
      </c>
      <c r="F175" s="8" t="n">
        <v>0.0299754783672626</v>
      </c>
      <c r="G175" s="8" t="n">
        <v>0.0504061096953729</v>
      </c>
      <c r="H175" s="8" t="n">
        <v>0.374116450654894</v>
      </c>
      <c r="I175" s="8" t="n">
        <v>0.0227801641343438</v>
      </c>
      <c r="J175" s="8" t="n">
        <v>0.870568135845887</v>
      </c>
      <c r="K175" s="8" t="n">
        <v>0.424392964968665</v>
      </c>
      <c r="L175" s="7" t="s">
        <v>60</v>
      </c>
      <c r="M175" s="7" t="s">
        <v>60</v>
      </c>
      <c r="N175" s="10" t="s">
        <v>60</v>
      </c>
      <c r="O175" s="7" t="s">
        <v>60</v>
      </c>
      <c r="P175" s="7" t="s">
        <v>60</v>
      </c>
      <c r="Q175" s="7" t="s">
        <v>60</v>
      </c>
      <c r="R175" s="7" t="s">
        <v>60</v>
      </c>
      <c r="S175" s="7" t="s">
        <v>15</v>
      </c>
      <c r="T175" s="9" t="s">
        <v>88</v>
      </c>
      <c r="U175" s="9" t="s">
        <v>17</v>
      </c>
    </row>
    <row r="176" customFormat="false" ht="15" hidden="false" customHeight="false" outlineLevel="0" collapsed="false">
      <c r="A176" s="6" t="s">
        <v>215</v>
      </c>
      <c r="B176" s="6" t="s">
        <v>192</v>
      </c>
      <c r="C176" s="7" t="s">
        <v>59</v>
      </c>
      <c r="D176" s="8" t="n">
        <v>0.01131</v>
      </c>
      <c r="E176" s="8" t="n">
        <v>0.0260077950913286</v>
      </c>
      <c r="F176" s="8" t="n">
        <v>0.0297545906481372</v>
      </c>
      <c r="G176" s="8" t="n">
        <v>0.00683303330997409</v>
      </c>
      <c r="H176" s="8" t="n">
        <v>0.0163791044612081</v>
      </c>
      <c r="I176" s="8" t="n">
        <v>0.00214725335716833</v>
      </c>
      <c r="J176" s="8" t="n">
        <v>0.370632033214589</v>
      </c>
      <c r="K176" s="8" t="n">
        <v>0.481174528900489</v>
      </c>
      <c r="L176" s="7" t="s">
        <v>15</v>
      </c>
      <c r="M176" s="7" t="s">
        <v>15</v>
      </c>
      <c r="N176" s="7" t="s">
        <v>15</v>
      </c>
      <c r="O176" s="7" t="s">
        <v>15</v>
      </c>
      <c r="P176" s="7" t="s">
        <v>15</v>
      </c>
      <c r="Q176" s="7" t="s">
        <v>15</v>
      </c>
      <c r="R176" s="7" t="s">
        <v>15</v>
      </c>
      <c r="S176" s="7" t="s">
        <v>15</v>
      </c>
      <c r="T176" s="9" t="s">
        <v>88</v>
      </c>
      <c r="U176" s="9" t="s">
        <v>17</v>
      </c>
    </row>
    <row r="177" customFormat="false" ht="15" hidden="false" customHeight="false" outlineLevel="0" collapsed="false">
      <c r="A177" s="6" t="s">
        <v>216</v>
      </c>
      <c r="B177" s="6" t="s">
        <v>192</v>
      </c>
      <c r="C177" s="7" t="s">
        <v>60</v>
      </c>
      <c r="D177" s="8" t="n">
        <v>0.04149</v>
      </c>
      <c r="E177" s="8" t="n">
        <v>0.175359110456978</v>
      </c>
      <c r="F177" s="8" t="n">
        <v>0.0297996271252161</v>
      </c>
      <c r="G177" s="8" t="n">
        <v>0.0224358381896962</v>
      </c>
      <c r="H177" s="8" t="n">
        <v>0.170853533554632</v>
      </c>
      <c r="I177" s="8" t="n">
        <v>0.0104220483900849</v>
      </c>
      <c r="J177" s="8" t="n">
        <v>0.56310619606534</v>
      </c>
      <c r="K177" s="8" t="n">
        <v>0.457888570393163</v>
      </c>
      <c r="L177" s="7" t="s">
        <v>60</v>
      </c>
      <c r="M177" s="7" t="s">
        <v>15</v>
      </c>
      <c r="N177" s="7" t="s">
        <v>15</v>
      </c>
      <c r="O177" s="7" t="s">
        <v>60</v>
      </c>
      <c r="P177" s="7" t="s">
        <v>15</v>
      </c>
      <c r="Q177" s="7" t="s">
        <v>15</v>
      </c>
      <c r="R177" s="7" t="s">
        <v>60</v>
      </c>
      <c r="S177" s="7" t="s">
        <v>15</v>
      </c>
      <c r="T177" s="9" t="s">
        <v>88</v>
      </c>
      <c r="U177" s="9" t="s">
        <v>17</v>
      </c>
    </row>
    <row r="178" customFormat="false" ht="15" hidden="false" customHeight="false" outlineLevel="0" collapsed="false">
      <c r="A178" s="6" t="s">
        <v>217</v>
      </c>
      <c r="B178" s="6" t="s">
        <v>192</v>
      </c>
      <c r="C178" s="10" t="s">
        <v>59</v>
      </c>
      <c r="D178" s="8" t="n">
        <v>0.009723</v>
      </c>
      <c r="E178" s="8" t="n">
        <v>0.1184761923984</v>
      </c>
      <c r="F178" s="8" t="n">
        <v>0.0297423913351045</v>
      </c>
      <c r="G178" s="8" t="n">
        <v>0.0112746974938503</v>
      </c>
      <c r="H178" s="8" t="n">
        <v>0.111139716287639</v>
      </c>
      <c r="I178" s="8" t="n">
        <v>0.00709184792100283</v>
      </c>
      <c r="J178" s="8" t="n">
        <v>0.501862759858798</v>
      </c>
      <c r="K178" s="8" t="n">
        <v>0.476409907987479</v>
      </c>
      <c r="L178" s="7" t="s">
        <v>15</v>
      </c>
      <c r="M178" s="7" t="s">
        <v>15</v>
      </c>
      <c r="N178" s="7" t="s">
        <v>15</v>
      </c>
      <c r="O178" s="7" t="s">
        <v>15</v>
      </c>
      <c r="P178" s="7" t="s">
        <v>15</v>
      </c>
      <c r="Q178" s="7" t="s">
        <v>15</v>
      </c>
      <c r="R178" s="7" t="s">
        <v>15</v>
      </c>
      <c r="S178" s="7" t="s">
        <v>15</v>
      </c>
      <c r="T178" s="9" t="s">
        <v>88</v>
      </c>
      <c r="U178" s="9" t="s">
        <v>17</v>
      </c>
    </row>
    <row r="179" customFormat="false" ht="15" hidden="false" customHeight="false" outlineLevel="0" collapsed="false">
      <c r="A179" s="6" t="s">
        <v>218</v>
      </c>
      <c r="B179" s="6" t="s">
        <v>192</v>
      </c>
      <c r="C179" s="7" t="s">
        <v>60</v>
      </c>
      <c r="D179" s="8" t="n">
        <v>0.008218</v>
      </c>
      <c r="E179" s="8" t="n">
        <v>0.0580949092601997</v>
      </c>
      <c r="F179" s="8" t="n">
        <v>0.029721414182115</v>
      </c>
      <c r="G179" s="8" t="n">
        <v>0.00775143499005338</v>
      </c>
      <c r="H179" s="8" t="n">
        <v>0.0495671907389899</v>
      </c>
      <c r="I179" s="8" t="n">
        <v>0.00277341092734073</v>
      </c>
      <c r="J179" s="8" t="n">
        <v>0.30452726081268</v>
      </c>
      <c r="K179" s="8" t="n">
        <v>0.489217509373184</v>
      </c>
      <c r="L179" s="7" t="s">
        <v>15</v>
      </c>
      <c r="M179" s="7" t="s">
        <v>15</v>
      </c>
      <c r="N179" s="7" t="s">
        <v>15</v>
      </c>
      <c r="O179" s="7" t="s">
        <v>15</v>
      </c>
      <c r="P179" s="7" t="s">
        <v>15</v>
      </c>
      <c r="Q179" s="7" t="s">
        <v>15</v>
      </c>
      <c r="R179" s="7" t="s">
        <v>15</v>
      </c>
      <c r="S179" s="7" t="s">
        <v>15</v>
      </c>
      <c r="T179" s="9" t="s">
        <v>88</v>
      </c>
      <c r="U179" s="9" t="s">
        <v>17</v>
      </c>
    </row>
    <row r="180" customFormat="false" ht="15.75" hidden="false" customHeight="false" outlineLevel="0" collapsed="false">
      <c r="A180" s="13" t="s">
        <v>219</v>
      </c>
      <c r="B180" s="6" t="s">
        <v>220</v>
      </c>
      <c r="C180" s="7" t="s">
        <v>60</v>
      </c>
      <c r="D180" s="8" t="n">
        <v>0.04402</v>
      </c>
      <c r="E180" s="8" t="n">
        <v>0.204919889735282</v>
      </c>
      <c r="F180" s="8" t="n">
        <v>0.029818046224505</v>
      </c>
      <c r="G180" s="8" t="n">
        <v>0.0232181678599716</v>
      </c>
      <c r="H180" s="8" t="n">
        <v>0.18927293555717</v>
      </c>
      <c r="I180" s="8" t="n">
        <v>0.0108604620677053</v>
      </c>
      <c r="J180" s="8" t="n">
        <v>0.595705204408848</v>
      </c>
      <c r="K180" s="8" t="n">
        <v>0.456226252795579</v>
      </c>
      <c r="L180" s="7" t="s">
        <v>60</v>
      </c>
      <c r="M180" s="7" t="s">
        <v>15</v>
      </c>
      <c r="N180" s="7" t="s">
        <v>15</v>
      </c>
      <c r="O180" s="7" t="s">
        <v>60</v>
      </c>
      <c r="P180" s="7" t="s">
        <v>60</v>
      </c>
      <c r="Q180" s="7" t="s">
        <v>15</v>
      </c>
      <c r="R180" s="7" t="s">
        <v>60</v>
      </c>
      <c r="S180" s="7" t="s">
        <v>15</v>
      </c>
      <c r="T180" s="12" t="s">
        <v>57</v>
      </c>
      <c r="U180" s="9" t="s">
        <v>17</v>
      </c>
    </row>
    <row r="181" customFormat="false" ht="15" hidden="false" customHeight="false" outlineLevel="0" collapsed="false">
      <c r="A181" s="11" t="s">
        <v>221</v>
      </c>
      <c r="B181" s="6" t="s">
        <v>220</v>
      </c>
      <c r="C181" s="7" t="s">
        <v>15</v>
      </c>
      <c r="D181" s="8" t="n">
        <v>0.008625</v>
      </c>
      <c r="E181" s="8" t="n">
        <v>0.112105735380048</v>
      </c>
      <c r="F181" s="8" t="n">
        <v>0.0298065219084334</v>
      </c>
      <c r="G181" s="8" t="n">
        <v>0.0136585234559048</v>
      </c>
      <c r="H181" s="8" t="n">
        <v>0.112485663105552</v>
      </c>
      <c r="I181" s="8" t="n">
        <v>0.00654957438089213</v>
      </c>
      <c r="J181" s="8" t="n">
        <v>0.495082751653807</v>
      </c>
      <c r="K181" s="8" t="n">
        <v>0.470607658428597</v>
      </c>
      <c r="L181" s="7" t="s">
        <v>15</v>
      </c>
      <c r="M181" s="7" t="s">
        <v>15</v>
      </c>
      <c r="N181" s="7" t="s">
        <v>15</v>
      </c>
      <c r="O181" s="7" t="s">
        <v>15</v>
      </c>
      <c r="P181" s="7" t="s">
        <v>15</v>
      </c>
      <c r="Q181" s="7" t="s">
        <v>15</v>
      </c>
      <c r="R181" s="7" t="s">
        <v>15</v>
      </c>
      <c r="S181" s="7" t="s">
        <v>15</v>
      </c>
      <c r="T181" s="12" t="s">
        <v>57</v>
      </c>
      <c r="U181" s="9" t="s">
        <v>17</v>
      </c>
    </row>
    <row r="182" customFormat="false" ht="15" hidden="false" customHeight="false" outlineLevel="0" collapsed="false">
      <c r="A182" s="11" t="s">
        <v>222</v>
      </c>
      <c r="B182" s="6" t="s">
        <v>220</v>
      </c>
      <c r="C182" s="7" t="s">
        <v>59</v>
      </c>
      <c r="D182" s="8" t="n">
        <v>0.01092</v>
      </c>
      <c r="E182" s="8" t="n">
        <v>0.0367526073182805</v>
      </c>
      <c r="F182" s="8" t="n">
        <v>0.0297561464971636</v>
      </c>
      <c r="G182" s="8" t="n">
        <v>0.00650717322815118</v>
      </c>
      <c r="H182" s="8" t="n">
        <v>0.0258190898539886</v>
      </c>
      <c r="I182" s="8" t="n">
        <v>0.00920709118262671</v>
      </c>
      <c r="J182" s="8" t="n">
        <v>0.416121402972464</v>
      </c>
      <c r="K182" s="8" t="n">
        <v>0.481479375346851</v>
      </c>
      <c r="L182" s="7" t="s">
        <v>15</v>
      </c>
      <c r="M182" s="7" t="s">
        <v>15</v>
      </c>
      <c r="N182" s="7" t="s">
        <v>15</v>
      </c>
      <c r="O182" s="7" t="s">
        <v>15</v>
      </c>
      <c r="P182" s="7" t="s">
        <v>15</v>
      </c>
      <c r="Q182" s="7" t="s">
        <v>15</v>
      </c>
      <c r="R182" s="7" t="s">
        <v>15</v>
      </c>
      <c r="S182" s="7" t="s">
        <v>15</v>
      </c>
      <c r="T182" s="12" t="s">
        <v>57</v>
      </c>
      <c r="U182" s="9" t="s">
        <v>17</v>
      </c>
    </row>
    <row r="183" customFormat="false" ht="15" hidden="false" customHeight="false" outlineLevel="0" collapsed="false">
      <c r="A183" s="11" t="s">
        <v>223</v>
      </c>
      <c r="B183" s="6" t="s">
        <v>220</v>
      </c>
      <c r="C183" s="7" t="s">
        <v>60</v>
      </c>
      <c r="D183" s="8" t="n">
        <v>0.01225</v>
      </c>
      <c r="E183" s="8" t="n">
        <v>0.0701762716038868</v>
      </c>
      <c r="F183" s="8" t="n">
        <v>0.0297909978990992</v>
      </c>
      <c r="G183" s="8" t="n">
        <v>0.0116042210738022</v>
      </c>
      <c r="H183" s="8" t="n">
        <v>0.047161846295706</v>
      </c>
      <c r="I183" s="8" t="n">
        <v>0.00457170848537359</v>
      </c>
      <c r="J183" s="8" t="n">
        <v>0.429744311684397</v>
      </c>
      <c r="K183" s="8" t="n">
        <v>0.481843956034487</v>
      </c>
      <c r="L183" s="7" t="s">
        <v>15</v>
      </c>
      <c r="M183" s="7" t="s">
        <v>15</v>
      </c>
      <c r="N183" s="7" t="s">
        <v>15</v>
      </c>
      <c r="O183" s="7" t="s">
        <v>15</v>
      </c>
      <c r="P183" s="7" t="s">
        <v>15</v>
      </c>
      <c r="Q183" s="7" t="s">
        <v>15</v>
      </c>
      <c r="R183" s="7" t="s">
        <v>15</v>
      </c>
      <c r="S183" s="7" t="s">
        <v>15</v>
      </c>
      <c r="T183" s="12" t="s">
        <v>57</v>
      </c>
      <c r="U183" s="9" t="s">
        <v>17</v>
      </c>
    </row>
    <row r="184" customFormat="false" ht="15" hidden="false" customHeight="false" outlineLevel="0" collapsed="false">
      <c r="A184" s="11" t="s">
        <v>224</v>
      </c>
      <c r="B184" s="6" t="s">
        <v>220</v>
      </c>
      <c r="C184" s="7" t="s">
        <v>60</v>
      </c>
      <c r="D184" s="8" t="n">
        <v>0.01194</v>
      </c>
      <c r="E184" s="8" t="n">
        <v>0.0321334449488915</v>
      </c>
      <c r="F184" s="8" t="n">
        <v>0.0297771706667531</v>
      </c>
      <c r="G184" s="8" t="n">
        <v>0.0105143658178063</v>
      </c>
      <c r="H184" s="8" t="n">
        <v>0.0310233934603417</v>
      </c>
      <c r="I184" s="8" t="n">
        <v>0.00842105151918216</v>
      </c>
      <c r="J184" s="8" t="n">
        <v>0.402633938924951</v>
      </c>
      <c r="K184" s="8" t="n">
        <v>0.476971235033816</v>
      </c>
      <c r="L184" s="7" t="s">
        <v>15</v>
      </c>
      <c r="M184" s="7" t="s">
        <v>15</v>
      </c>
      <c r="N184" s="7" t="s">
        <v>15</v>
      </c>
      <c r="O184" s="7" t="s">
        <v>15</v>
      </c>
      <c r="P184" s="7" t="s">
        <v>15</v>
      </c>
      <c r="Q184" s="7" t="s">
        <v>15</v>
      </c>
      <c r="R184" s="7" t="s">
        <v>15</v>
      </c>
      <c r="S184" s="7" t="s">
        <v>15</v>
      </c>
      <c r="T184" s="12" t="s">
        <v>57</v>
      </c>
      <c r="U184" s="9" t="s">
        <v>17</v>
      </c>
    </row>
    <row r="185" customFormat="false" ht="15" hidden="false" customHeight="false" outlineLevel="0" collapsed="false">
      <c r="A185" s="11" t="s">
        <v>225</v>
      </c>
      <c r="B185" s="6" t="s">
        <v>220</v>
      </c>
      <c r="C185" s="7" t="s">
        <v>60</v>
      </c>
      <c r="D185" s="8" t="n">
        <v>0.0142</v>
      </c>
      <c r="E185" s="8" t="n">
        <v>0.0894585686716303</v>
      </c>
      <c r="F185" s="8" t="n">
        <v>0.0298037726464219</v>
      </c>
      <c r="G185" s="8" t="n">
        <v>0.0113979364253266</v>
      </c>
      <c r="H185" s="8" t="n">
        <v>0.0699178453235809</v>
      </c>
      <c r="I185" s="8" t="n">
        <v>0.00786134407744069</v>
      </c>
      <c r="J185" s="8" t="n">
        <v>0.462863656194559</v>
      </c>
      <c r="K185" s="8" t="n">
        <v>0.47659820730816</v>
      </c>
      <c r="L185" s="7" t="s">
        <v>15</v>
      </c>
      <c r="M185" s="7" t="s">
        <v>15</v>
      </c>
      <c r="N185" s="7" t="s">
        <v>15</v>
      </c>
      <c r="O185" s="7" t="s">
        <v>15</v>
      </c>
      <c r="P185" s="7" t="s">
        <v>15</v>
      </c>
      <c r="Q185" s="7" t="s">
        <v>15</v>
      </c>
      <c r="R185" s="7" t="s">
        <v>15</v>
      </c>
      <c r="S185" s="7" t="s">
        <v>15</v>
      </c>
      <c r="T185" s="12" t="s">
        <v>57</v>
      </c>
      <c r="U185" s="9" t="s">
        <v>17</v>
      </c>
    </row>
    <row r="186" customFormat="false" ht="15" hidden="false" customHeight="false" outlineLevel="0" collapsed="false">
      <c r="A186" s="11" t="s">
        <v>226</v>
      </c>
      <c r="B186" s="6" t="s">
        <v>220</v>
      </c>
      <c r="C186" s="7" t="s">
        <v>60</v>
      </c>
      <c r="D186" s="8" t="n">
        <v>0.05737</v>
      </c>
      <c r="E186" s="8" t="n">
        <v>0.179836189534901</v>
      </c>
      <c r="F186" s="8" t="n">
        <v>0.0298625741460712</v>
      </c>
      <c r="G186" s="8" t="n">
        <v>0.0111425615547166</v>
      </c>
      <c r="H186" s="8" t="n">
        <v>0.122638024329691</v>
      </c>
      <c r="I186" s="8" t="n">
        <v>0.0107458254371029</v>
      </c>
      <c r="J186" s="8" t="n">
        <v>0.559170524800683</v>
      </c>
      <c r="K186" s="8" t="n">
        <v>0.463154564366139</v>
      </c>
      <c r="L186" s="7" t="s">
        <v>60</v>
      </c>
      <c r="M186" s="7" t="s">
        <v>15</v>
      </c>
      <c r="N186" s="10" t="s">
        <v>60</v>
      </c>
      <c r="O186" s="7" t="s">
        <v>15</v>
      </c>
      <c r="P186" s="7" t="s">
        <v>15</v>
      </c>
      <c r="Q186" s="7" t="s">
        <v>15</v>
      </c>
      <c r="R186" s="7" t="s">
        <v>60</v>
      </c>
      <c r="S186" s="7" t="s">
        <v>15</v>
      </c>
      <c r="T186" s="12" t="s">
        <v>57</v>
      </c>
      <c r="U186" s="9" t="s">
        <v>17</v>
      </c>
    </row>
    <row r="187" customFormat="false" ht="15" hidden="false" customHeight="false" outlineLevel="0" collapsed="false">
      <c r="A187" s="11" t="s">
        <v>227</v>
      </c>
      <c r="B187" s="6" t="s">
        <v>220</v>
      </c>
      <c r="C187" s="7" t="s">
        <v>60</v>
      </c>
      <c r="D187" s="8" t="n">
        <v>0.2376</v>
      </c>
      <c r="E187" s="8" t="n">
        <v>0.107267602497529</v>
      </c>
      <c r="F187" s="8" t="n">
        <v>0.0298923531562553</v>
      </c>
      <c r="G187" s="8" t="n">
        <v>0.024327916623896</v>
      </c>
      <c r="H187" s="8" t="n">
        <v>0.06582550222248</v>
      </c>
      <c r="I187" s="8" t="n">
        <v>0.0142344330938848</v>
      </c>
      <c r="J187" s="8" t="n">
        <v>0.4912353003093</v>
      </c>
      <c r="K187" s="8" t="n">
        <v>0.459614069934058</v>
      </c>
      <c r="L187" s="7" t="s">
        <v>60</v>
      </c>
      <c r="M187" s="7" t="s">
        <v>15</v>
      </c>
      <c r="N187" s="10" t="s">
        <v>60</v>
      </c>
      <c r="O187" s="7" t="s">
        <v>60</v>
      </c>
      <c r="P187" s="7" t="s">
        <v>15</v>
      </c>
      <c r="Q187" s="7" t="s">
        <v>15</v>
      </c>
      <c r="R187" s="7" t="s">
        <v>15</v>
      </c>
      <c r="S187" s="7" t="s">
        <v>15</v>
      </c>
      <c r="T187" s="12" t="s">
        <v>16</v>
      </c>
      <c r="U187" s="9" t="s">
        <v>17</v>
      </c>
    </row>
    <row r="188" customFormat="false" ht="15" hidden="false" customHeight="false" outlineLevel="0" collapsed="false">
      <c r="A188" s="11" t="s">
        <v>228</v>
      </c>
      <c r="B188" s="6" t="s">
        <v>220</v>
      </c>
      <c r="C188" s="7" t="s">
        <v>60</v>
      </c>
      <c r="D188" s="8" t="n">
        <v>0.01328</v>
      </c>
      <c r="E188" s="8" t="n">
        <v>0.0150865579150627</v>
      </c>
      <c r="F188" s="8" t="n">
        <v>0.029746670789583</v>
      </c>
      <c r="G188" s="8" t="n">
        <v>0.00879413759054638</v>
      </c>
      <c r="H188" s="8" t="n">
        <v>0.0124237273201138</v>
      </c>
      <c r="I188" s="8" t="n">
        <v>0.00385553063411053</v>
      </c>
      <c r="J188" s="8" t="n">
        <v>0.374743462511072</v>
      </c>
      <c r="K188" s="8" t="n">
        <v>0.48839171110892</v>
      </c>
      <c r="L188" s="7" t="s">
        <v>15</v>
      </c>
      <c r="M188" s="7" t="s">
        <v>15</v>
      </c>
      <c r="N188" s="7" t="s">
        <v>15</v>
      </c>
      <c r="O188" s="7" t="s">
        <v>15</v>
      </c>
      <c r="P188" s="7" t="s">
        <v>15</v>
      </c>
      <c r="Q188" s="7" t="s">
        <v>15</v>
      </c>
      <c r="R188" s="7" t="s">
        <v>15</v>
      </c>
      <c r="S188" s="7" t="s">
        <v>15</v>
      </c>
      <c r="T188" s="12" t="s">
        <v>16</v>
      </c>
      <c r="U188" s="9" t="s">
        <v>17</v>
      </c>
    </row>
    <row r="189" customFormat="false" ht="15" hidden="false" customHeight="false" outlineLevel="0" collapsed="false">
      <c r="A189" s="11" t="s">
        <v>229</v>
      </c>
      <c r="B189" s="6" t="s">
        <v>220</v>
      </c>
      <c r="C189" s="7" t="s">
        <v>59</v>
      </c>
      <c r="D189" s="8" t="n">
        <v>0.007313</v>
      </c>
      <c r="E189" s="8" t="n">
        <v>0.153548695796795</v>
      </c>
      <c r="F189" s="8" t="n">
        <v>0.0298187776633164</v>
      </c>
      <c r="G189" s="8" t="n">
        <v>0.0183327695841224</v>
      </c>
      <c r="H189" s="8" t="n">
        <v>0.103653273863544</v>
      </c>
      <c r="I189" s="8" t="n">
        <v>0.012238262096571</v>
      </c>
      <c r="J189" s="8" t="n">
        <v>0.517596342978428</v>
      </c>
      <c r="K189" s="8" t="n">
        <v>0.476238066036479</v>
      </c>
      <c r="L189" s="7" t="s">
        <v>15</v>
      </c>
      <c r="M189" s="7" t="s">
        <v>15</v>
      </c>
      <c r="N189" s="7" t="s">
        <v>15</v>
      </c>
      <c r="O189" s="7" t="s">
        <v>15</v>
      </c>
      <c r="P189" s="7" t="s">
        <v>15</v>
      </c>
      <c r="Q189" s="7" t="s">
        <v>15</v>
      </c>
      <c r="R189" s="7" t="s">
        <v>60</v>
      </c>
      <c r="S189" s="7" t="s">
        <v>15</v>
      </c>
      <c r="T189" s="12" t="s">
        <v>16</v>
      </c>
      <c r="U189" s="9" t="s">
        <v>17</v>
      </c>
    </row>
    <row r="190" customFormat="false" ht="15" hidden="false" customHeight="false" outlineLevel="0" collapsed="false">
      <c r="A190" s="11" t="s">
        <v>230</v>
      </c>
      <c r="B190" s="6" t="s">
        <v>220</v>
      </c>
      <c r="C190" s="7" t="s">
        <v>60</v>
      </c>
      <c r="D190" s="8" t="n">
        <v>0.009236</v>
      </c>
      <c r="E190" s="8" t="n">
        <v>0.107921345914609</v>
      </c>
      <c r="F190" s="8" t="n">
        <v>0.0297295794867817</v>
      </c>
      <c r="G190" s="8" t="n">
        <v>0.0133604235229847</v>
      </c>
      <c r="H190" s="8" t="n">
        <v>0.07349262587879</v>
      </c>
      <c r="I190" s="8" t="n">
        <v>0.00129005600677455</v>
      </c>
      <c r="J190" s="8" t="n">
        <v>0.466158482551838</v>
      </c>
      <c r="K190" s="8" t="n">
        <v>0.484197526352807</v>
      </c>
      <c r="L190" s="7" t="s">
        <v>15</v>
      </c>
      <c r="M190" s="7" t="s">
        <v>15</v>
      </c>
      <c r="N190" s="7" t="s">
        <v>15</v>
      </c>
      <c r="O190" s="7" t="s">
        <v>15</v>
      </c>
      <c r="P190" s="7" t="s">
        <v>15</v>
      </c>
      <c r="Q190" s="7" t="s">
        <v>15</v>
      </c>
      <c r="R190" s="7" t="s">
        <v>15</v>
      </c>
      <c r="S190" s="7" t="s">
        <v>15</v>
      </c>
      <c r="T190" s="12" t="s">
        <v>16</v>
      </c>
      <c r="U190" s="9" t="s">
        <v>17</v>
      </c>
    </row>
    <row r="191" customFormat="false" ht="15" hidden="false" customHeight="false" outlineLevel="0" collapsed="false">
      <c r="A191" s="11" t="s">
        <v>231</v>
      </c>
      <c r="B191" s="6" t="s">
        <v>220</v>
      </c>
      <c r="C191" s="7" t="s">
        <v>59</v>
      </c>
      <c r="D191" s="8" t="n">
        <v>0.01211</v>
      </c>
      <c r="E191" s="8" t="n">
        <v>0.0839485214515286</v>
      </c>
      <c r="F191" s="8" t="n">
        <v>0.0297703791097655</v>
      </c>
      <c r="G191" s="8" t="n">
        <v>0.0161815742215345</v>
      </c>
      <c r="H191" s="8" t="n">
        <v>0.0544275740652502</v>
      </c>
      <c r="I191" s="8" t="n">
        <v>0.00429279846987352</v>
      </c>
      <c r="J191" s="8" t="n">
        <v>0.440018207257231</v>
      </c>
      <c r="K191" s="8" t="n">
        <v>0.479349189075881</v>
      </c>
      <c r="L191" s="7" t="s">
        <v>15</v>
      </c>
      <c r="M191" s="7" t="s">
        <v>15</v>
      </c>
      <c r="N191" s="7" t="s">
        <v>15</v>
      </c>
      <c r="O191" s="7" t="s">
        <v>15</v>
      </c>
      <c r="P191" s="7" t="s">
        <v>15</v>
      </c>
      <c r="Q191" s="7" t="s">
        <v>15</v>
      </c>
      <c r="R191" s="7" t="s">
        <v>15</v>
      </c>
      <c r="S191" s="7" t="s">
        <v>15</v>
      </c>
      <c r="T191" s="12" t="s">
        <v>16</v>
      </c>
      <c r="U191" s="9" t="s">
        <v>17</v>
      </c>
    </row>
    <row r="192" customFormat="false" ht="15" hidden="false" customHeight="false" outlineLevel="0" collapsed="false">
      <c r="A192" s="11" t="s">
        <v>232</v>
      </c>
      <c r="B192" s="6" t="s">
        <v>220</v>
      </c>
      <c r="C192" s="7" t="s">
        <v>60</v>
      </c>
      <c r="D192" s="8" t="n">
        <v>0.01242</v>
      </c>
      <c r="E192" s="8" t="n">
        <v>0.0330371614366942</v>
      </c>
      <c r="F192" s="8" t="n">
        <v>0.0297514894303856</v>
      </c>
      <c r="G192" s="8" t="n">
        <v>0.0147568209041505</v>
      </c>
      <c r="H192" s="8" t="n">
        <v>0.0238055312232938</v>
      </c>
      <c r="I192" s="8" t="n">
        <v>0.00795723531063332</v>
      </c>
      <c r="J192" s="8" t="n">
        <v>0.376021806387523</v>
      </c>
      <c r="K192" s="8" t="n">
        <v>0.479433639475985</v>
      </c>
      <c r="L192" s="7" t="s">
        <v>15</v>
      </c>
      <c r="M192" s="7" t="s">
        <v>15</v>
      </c>
      <c r="N192" s="7" t="s">
        <v>15</v>
      </c>
      <c r="O192" s="7" t="s">
        <v>15</v>
      </c>
      <c r="P192" s="7" t="s">
        <v>15</v>
      </c>
      <c r="Q192" s="7" t="s">
        <v>15</v>
      </c>
      <c r="R192" s="7" t="s">
        <v>15</v>
      </c>
      <c r="S192" s="7" t="s">
        <v>15</v>
      </c>
      <c r="T192" s="12" t="s">
        <v>16</v>
      </c>
      <c r="U192" s="9" t="s">
        <v>17</v>
      </c>
    </row>
    <row r="193" customFormat="false" ht="15.75" hidden="false" customHeight="false" outlineLevel="0" collapsed="false">
      <c r="A193" s="13" t="s">
        <v>233</v>
      </c>
      <c r="B193" s="6" t="s">
        <v>220</v>
      </c>
      <c r="C193" s="7" t="s">
        <v>60</v>
      </c>
      <c r="D193" s="8" t="n">
        <v>0.4543</v>
      </c>
      <c r="E193" s="8" t="n">
        <v>0.342872324718128</v>
      </c>
      <c r="F193" s="8" t="n">
        <v>0.0298529278353547</v>
      </c>
      <c r="G193" s="8" t="n">
        <v>0.0492210481613225</v>
      </c>
      <c r="H193" s="8" t="n">
        <v>0.240234061274961</v>
      </c>
      <c r="I193" s="8" t="n">
        <v>0.0283150719320316</v>
      </c>
      <c r="J193" s="8" t="n">
        <v>0.778028398909704</v>
      </c>
      <c r="K193" s="8" t="n">
        <v>0.441754310622738</v>
      </c>
      <c r="L193" s="7" t="s">
        <v>60</v>
      </c>
      <c r="M193" s="7" t="s">
        <v>60</v>
      </c>
      <c r="N193" s="10" t="s">
        <v>60</v>
      </c>
      <c r="O193" s="7" t="s">
        <v>60</v>
      </c>
      <c r="P193" s="7" t="s">
        <v>60</v>
      </c>
      <c r="Q193" s="7" t="s">
        <v>60</v>
      </c>
      <c r="R193" s="7" t="s">
        <v>60</v>
      </c>
      <c r="S193" s="7" t="s">
        <v>15</v>
      </c>
      <c r="T193" s="12" t="s">
        <v>19</v>
      </c>
      <c r="U193" s="9" t="s">
        <v>17</v>
      </c>
    </row>
    <row r="194" customFormat="false" ht="15" hidden="false" customHeight="false" outlineLevel="0" collapsed="false">
      <c r="A194" s="11" t="s">
        <v>234</v>
      </c>
      <c r="B194" s="6" t="s">
        <v>220</v>
      </c>
      <c r="C194" s="7" t="s">
        <v>60</v>
      </c>
      <c r="D194" s="8" t="n">
        <v>0.5345</v>
      </c>
      <c r="E194" s="8" t="n">
        <v>0.352496864295597</v>
      </c>
      <c r="F194" s="8" t="n">
        <v>0.0298925558211672</v>
      </c>
      <c r="G194" s="8" t="n">
        <v>0.0479404332278334</v>
      </c>
      <c r="H194" s="8" t="n">
        <v>0.262981618807193</v>
      </c>
      <c r="I194" s="8" t="n">
        <v>0.0265191609646771</v>
      </c>
      <c r="J194" s="8" t="n">
        <v>0.804681714182942</v>
      </c>
      <c r="K194" s="8" t="n">
        <v>0.445623917419733</v>
      </c>
      <c r="L194" s="7" t="s">
        <v>60</v>
      </c>
      <c r="M194" s="7" t="s">
        <v>60</v>
      </c>
      <c r="N194" s="10" t="s">
        <v>60</v>
      </c>
      <c r="O194" s="7" t="s">
        <v>60</v>
      </c>
      <c r="P194" s="7" t="s">
        <v>60</v>
      </c>
      <c r="Q194" s="7" t="s">
        <v>60</v>
      </c>
      <c r="R194" s="7" t="s">
        <v>60</v>
      </c>
      <c r="S194" s="7" t="s">
        <v>15</v>
      </c>
      <c r="T194" s="12" t="s">
        <v>19</v>
      </c>
      <c r="U194" s="9" t="s">
        <v>17</v>
      </c>
    </row>
    <row r="195" customFormat="false" ht="15" hidden="false" customHeight="false" outlineLevel="0" collapsed="false">
      <c r="A195" s="11" t="s">
        <v>235</v>
      </c>
      <c r="B195" s="6" t="s">
        <v>220</v>
      </c>
      <c r="C195" s="7" t="s">
        <v>60</v>
      </c>
      <c r="D195" s="8" t="n">
        <v>0.006793</v>
      </c>
      <c r="E195" s="8" t="n">
        <v>0.0351665637642709</v>
      </c>
      <c r="F195" s="8" t="n">
        <v>0.0297689726912502</v>
      </c>
      <c r="G195" s="8" t="n">
        <v>0.00528805841381108</v>
      </c>
      <c r="H195" s="8" t="n">
        <v>0.0311861087359868</v>
      </c>
      <c r="I195" s="8" t="n">
        <v>0.00245344631010928</v>
      </c>
      <c r="J195" s="8" t="n">
        <v>0.35636052604987</v>
      </c>
      <c r="K195" s="8" t="n">
        <v>0.479877067975209</v>
      </c>
      <c r="L195" s="7" t="s">
        <v>15</v>
      </c>
      <c r="M195" s="7" t="s">
        <v>15</v>
      </c>
      <c r="N195" s="7" t="s">
        <v>15</v>
      </c>
      <c r="O195" s="7" t="s">
        <v>15</v>
      </c>
      <c r="P195" s="7" t="s">
        <v>15</v>
      </c>
      <c r="Q195" s="7" t="s">
        <v>15</v>
      </c>
      <c r="R195" s="7" t="s">
        <v>15</v>
      </c>
      <c r="S195" s="7" t="s">
        <v>15</v>
      </c>
      <c r="T195" s="12" t="s">
        <v>16</v>
      </c>
      <c r="U195" s="9" t="s">
        <v>17</v>
      </c>
    </row>
    <row r="196" customFormat="false" ht="15" hidden="false" customHeight="false" outlineLevel="0" collapsed="false">
      <c r="A196" s="11" t="s">
        <v>236</v>
      </c>
      <c r="B196" s="6" t="s">
        <v>220</v>
      </c>
      <c r="C196" s="7" t="s">
        <v>60</v>
      </c>
      <c r="D196" s="8" t="n">
        <v>0.008505</v>
      </c>
      <c r="E196" s="8" t="n">
        <v>0.1926659700633</v>
      </c>
      <c r="F196" s="8" t="n">
        <v>0.0298244447106247</v>
      </c>
      <c r="G196" s="8" t="n">
        <v>0.0373391356735946</v>
      </c>
      <c r="H196" s="8" t="n">
        <v>0.144721855210929</v>
      </c>
      <c r="I196" s="8" t="n">
        <v>0.0040284380024155</v>
      </c>
      <c r="J196" s="8" t="n">
        <v>0.607505225292299</v>
      </c>
      <c r="K196" s="8" t="n">
        <v>0.456301149031577</v>
      </c>
      <c r="L196" s="7" t="s">
        <v>15</v>
      </c>
      <c r="M196" s="7" t="s">
        <v>15</v>
      </c>
      <c r="N196" s="7" t="s">
        <v>15</v>
      </c>
      <c r="O196" s="7" t="s">
        <v>60</v>
      </c>
      <c r="P196" s="7" t="s">
        <v>15</v>
      </c>
      <c r="Q196" s="7" t="s">
        <v>15</v>
      </c>
      <c r="R196" s="7" t="s">
        <v>60</v>
      </c>
      <c r="S196" s="7" t="s">
        <v>15</v>
      </c>
      <c r="T196" s="12" t="s">
        <v>16</v>
      </c>
      <c r="U196" s="9" t="s">
        <v>17</v>
      </c>
    </row>
    <row r="197" customFormat="false" ht="15" hidden="false" customHeight="false" outlineLevel="0" collapsed="false">
      <c r="A197" s="11" t="s">
        <v>237</v>
      </c>
      <c r="B197" s="6" t="s">
        <v>220</v>
      </c>
      <c r="C197" s="7" t="s">
        <v>60</v>
      </c>
      <c r="D197" s="8" t="n">
        <v>0.0157</v>
      </c>
      <c r="E197" s="8" t="n">
        <v>0.212170737590924</v>
      </c>
      <c r="F197" s="8" t="n">
        <v>0.0297864881218828</v>
      </c>
      <c r="G197" s="8" t="n">
        <v>0.0149748463921454</v>
      </c>
      <c r="H197" s="8" t="n">
        <v>0.139888986521192</v>
      </c>
      <c r="I197" s="8" t="n">
        <v>0.00960204701441902</v>
      </c>
      <c r="J197" s="8" t="n">
        <v>0.593399939693092</v>
      </c>
      <c r="K197" s="8" t="n">
        <v>0.467796789054205</v>
      </c>
      <c r="L197" s="7" t="s">
        <v>15</v>
      </c>
      <c r="M197" s="7" t="s">
        <v>15</v>
      </c>
      <c r="N197" s="7" t="s">
        <v>15</v>
      </c>
      <c r="O197" s="7" t="s">
        <v>15</v>
      </c>
      <c r="P197" s="7" t="s">
        <v>15</v>
      </c>
      <c r="Q197" s="7" t="s">
        <v>15</v>
      </c>
      <c r="R197" s="7" t="s">
        <v>60</v>
      </c>
      <c r="S197" s="7" t="s">
        <v>15</v>
      </c>
      <c r="T197" s="12" t="s">
        <v>21</v>
      </c>
      <c r="U197" s="9" t="s">
        <v>17</v>
      </c>
    </row>
    <row r="198" customFormat="false" ht="15" hidden="false" customHeight="false" outlineLevel="0" collapsed="false">
      <c r="A198" s="11" t="s">
        <v>238</v>
      </c>
      <c r="B198" s="6" t="s">
        <v>220</v>
      </c>
      <c r="C198" s="7" t="s">
        <v>60</v>
      </c>
      <c r="D198" s="8" t="n">
        <v>0.008048</v>
      </c>
      <c r="E198" s="8" t="n">
        <v>0.0268237680946434</v>
      </c>
      <c r="F198" s="8" t="n">
        <v>0.0298190889801633</v>
      </c>
      <c r="G198" s="8" t="n">
        <v>0.00553917357212626</v>
      </c>
      <c r="H198" s="8" t="n">
        <v>0.0181738832905484</v>
      </c>
      <c r="I198" s="8" t="n">
        <v>0.0032790859603968</v>
      </c>
      <c r="J198" s="8" t="n">
        <v>0.374352226745078</v>
      </c>
      <c r="K198" s="8" t="n">
        <v>0.477062800809013</v>
      </c>
      <c r="L198" s="7" t="s">
        <v>15</v>
      </c>
      <c r="M198" s="7" t="s">
        <v>15</v>
      </c>
      <c r="N198" s="7" t="s">
        <v>15</v>
      </c>
      <c r="O198" s="7" t="s">
        <v>15</v>
      </c>
      <c r="P198" s="7" t="s">
        <v>15</v>
      </c>
      <c r="Q198" s="7" t="s">
        <v>15</v>
      </c>
      <c r="R198" s="7" t="s">
        <v>15</v>
      </c>
      <c r="S198" s="7" t="s">
        <v>15</v>
      </c>
      <c r="T198" s="12" t="s">
        <v>16</v>
      </c>
      <c r="U198" s="9" t="s">
        <v>17</v>
      </c>
    </row>
    <row r="199" customFormat="false" ht="15" hidden="false" customHeight="false" outlineLevel="0" collapsed="false">
      <c r="A199" s="11" t="s">
        <v>239</v>
      </c>
      <c r="B199" s="6" t="s">
        <v>220</v>
      </c>
      <c r="C199" s="7" t="s">
        <v>60</v>
      </c>
      <c r="D199" s="8" t="n">
        <v>0.01102</v>
      </c>
      <c r="E199" s="8" t="n">
        <v>0.10739683727027</v>
      </c>
      <c r="F199" s="8" t="n">
        <v>0.0297827389547983</v>
      </c>
      <c r="G199" s="8" t="n">
        <v>0.0278144536820535</v>
      </c>
      <c r="H199" s="8" t="n">
        <v>0.0991431967459314</v>
      </c>
      <c r="I199" s="8" t="n">
        <v>0.00679756995271082</v>
      </c>
      <c r="J199" s="8" t="n">
        <v>0.491105300395354</v>
      </c>
      <c r="K199" s="8" t="n">
        <v>0.463782908478532</v>
      </c>
      <c r="L199" s="7" t="s">
        <v>15</v>
      </c>
      <c r="M199" s="7" t="s">
        <v>15</v>
      </c>
      <c r="N199" s="7" t="s">
        <v>15</v>
      </c>
      <c r="O199" s="7" t="s">
        <v>60</v>
      </c>
      <c r="P199" s="7" t="s">
        <v>15</v>
      </c>
      <c r="Q199" s="7" t="s">
        <v>15</v>
      </c>
      <c r="R199" s="7" t="s">
        <v>15</v>
      </c>
      <c r="S199" s="7" t="s">
        <v>15</v>
      </c>
      <c r="T199" s="12" t="s">
        <v>16</v>
      </c>
      <c r="U199" s="9" t="s">
        <v>17</v>
      </c>
    </row>
    <row r="200" customFormat="false" ht="15" hidden="false" customHeight="false" outlineLevel="0" collapsed="false">
      <c r="A200" s="11" t="s">
        <v>240</v>
      </c>
      <c r="B200" s="6" t="s">
        <v>220</v>
      </c>
      <c r="C200" s="7" t="s">
        <v>60</v>
      </c>
      <c r="D200" s="8" t="n">
        <v>0.07083</v>
      </c>
      <c r="E200" s="8" t="n">
        <v>0.12899454709973</v>
      </c>
      <c r="F200" s="8" t="n">
        <v>0.0298459595496805</v>
      </c>
      <c r="G200" s="8" t="n">
        <v>0.0109215349352469</v>
      </c>
      <c r="H200" s="8" t="n">
        <v>0.102110005039246</v>
      </c>
      <c r="I200" s="8" t="n">
        <v>0.00735639111908202</v>
      </c>
      <c r="J200" s="8" t="n">
        <v>0.525916898371248</v>
      </c>
      <c r="K200" s="8" t="n">
        <v>0.461264452083339</v>
      </c>
      <c r="L200" s="7" t="s">
        <v>60</v>
      </c>
      <c r="M200" s="7" t="s">
        <v>15</v>
      </c>
      <c r="N200" s="10" t="s">
        <v>60</v>
      </c>
      <c r="O200" s="7" t="s">
        <v>15</v>
      </c>
      <c r="P200" s="7" t="s">
        <v>15</v>
      </c>
      <c r="Q200" s="7" t="s">
        <v>15</v>
      </c>
      <c r="R200" s="7" t="s">
        <v>60</v>
      </c>
      <c r="S200" s="7" t="s">
        <v>15</v>
      </c>
      <c r="T200" s="12" t="s">
        <v>21</v>
      </c>
      <c r="U200" s="9" t="s">
        <v>17</v>
      </c>
    </row>
    <row r="201" customFormat="false" ht="15" hidden="false" customHeight="false" outlineLevel="0" collapsed="false">
      <c r="A201" s="6" t="s">
        <v>241</v>
      </c>
      <c r="B201" s="6" t="s">
        <v>220</v>
      </c>
      <c r="C201" s="7" t="s">
        <v>60</v>
      </c>
      <c r="D201" s="8" t="n">
        <v>0.00641</v>
      </c>
      <c r="E201" s="8" t="n">
        <v>0.0600553263645735</v>
      </c>
      <c r="F201" s="8" t="n">
        <v>0.029777250289807</v>
      </c>
      <c r="G201" s="8" t="n">
        <v>0.00734028614639483</v>
      </c>
      <c r="H201" s="8" t="n">
        <v>0.0410357779836509</v>
      </c>
      <c r="I201" s="8" t="n">
        <v>0.00514057469080312</v>
      </c>
      <c r="J201" s="8" t="n">
        <v>0.366033163605632</v>
      </c>
      <c r="K201" s="8" t="n">
        <v>0.485510321087921</v>
      </c>
      <c r="L201" s="7" t="s">
        <v>15</v>
      </c>
      <c r="M201" s="7" t="s">
        <v>15</v>
      </c>
      <c r="N201" s="7" t="s">
        <v>15</v>
      </c>
      <c r="O201" s="7" t="s">
        <v>15</v>
      </c>
      <c r="P201" s="7" t="s">
        <v>15</v>
      </c>
      <c r="Q201" s="7" t="s">
        <v>15</v>
      </c>
      <c r="R201" s="7" t="s">
        <v>15</v>
      </c>
      <c r="S201" s="7" t="s">
        <v>15</v>
      </c>
      <c r="T201" s="9" t="s">
        <v>242</v>
      </c>
      <c r="U201" s="9" t="s">
        <v>17</v>
      </c>
    </row>
    <row r="202" customFormat="false" ht="15" hidden="false" customHeight="false" outlineLevel="0" collapsed="false">
      <c r="A202" s="6" t="s">
        <v>243</v>
      </c>
      <c r="B202" s="6" t="s">
        <v>220</v>
      </c>
      <c r="C202" s="7" t="s">
        <v>60</v>
      </c>
      <c r="D202" s="8" t="n">
        <v>0.007884</v>
      </c>
      <c r="E202" s="8" t="n">
        <v>0.0186046800682621</v>
      </c>
      <c r="F202" s="8" t="n">
        <v>0.0297871575902094</v>
      </c>
      <c r="G202" s="8" t="n">
        <v>0.00992763433990178</v>
      </c>
      <c r="H202" s="8" t="n">
        <v>0.00995504841489064</v>
      </c>
      <c r="I202" s="8" t="n">
        <v>0.00424141939680624</v>
      </c>
      <c r="J202" s="8" t="n">
        <v>0.386460304901763</v>
      </c>
      <c r="K202" s="8" t="n">
        <v>0.476048123103648</v>
      </c>
      <c r="L202" s="7" t="s">
        <v>15</v>
      </c>
      <c r="M202" s="7" t="s">
        <v>15</v>
      </c>
      <c r="N202" s="7" t="s">
        <v>15</v>
      </c>
      <c r="O202" s="7" t="s">
        <v>15</v>
      </c>
      <c r="P202" s="7" t="s">
        <v>15</v>
      </c>
      <c r="Q202" s="7" t="s">
        <v>15</v>
      </c>
      <c r="R202" s="7" t="s">
        <v>15</v>
      </c>
      <c r="S202" s="7" t="s">
        <v>15</v>
      </c>
      <c r="T202" s="9" t="s">
        <v>242</v>
      </c>
      <c r="U202" s="9" t="s">
        <v>17</v>
      </c>
    </row>
    <row r="203" customFormat="false" ht="15" hidden="false" customHeight="false" outlineLevel="0" collapsed="false">
      <c r="A203" s="6" t="s">
        <v>244</v>
      </c>
      <c r="B203" s="6" t="s">
        <v>220</v>
      </c>
      <c r="C203" s="7" t="s">
        <v>60</v>
      </c>
      <c r="D203" s="8" t="n">
        <v>0</v>
      </c>
      <c r="E203" s="8" t="n">
        <v>0.09674293393366</v>
      </c>
      <c r="F203" s="8" t="n">
        <v>0.0298079163742037</v>
      </c>
      <c r="G203" s="8" t="n">
        <v>0.00745401720375062</v>
      </c>
      <c r="H203" s="8" t="n">
        <v>0.0373494290508409</v>
      </c>
      <c r="I203" s="8" t="n">
        <v>0.00370630558733989</v>
      </c>
      <c r="J203" s="8" t="n">
        <v>0.472988707660947</v>
      </c>
      <c r="K203" s="8" t="n">
        <v>0.476143650939187</v>
      </c>
      <c r="L203" s="7" t="s">
        <v>15</v>
      </c>
      <c r="M203" s="7" t="s">
        <v>15</v>
      </c>
      <c r="N203" s="7" t="s">
        <v>15</v>
      </c>
      <c r="O203" s="7" t="s">
        <v>15</v>
      </c>
      <c r="P203" s="7" t="s">
        <v>15</v>
      </c>
      <c r="Q203" s="7" t="s">
        <v>15</v>
      </c>
      <c r="R203" s="7" t="s">
        <v>15</v>
      </c>
      <c r="S203" s="7" t="s">
        <v>15</v>
      </c>
      <c r="T203" s="9" t="s">
        <v>245</v>
      </c>
      <c r="U203" s="9" t="s">
        <v>17</v>
      </c>
    </row>
    <row r="204" customFormat="false" ht="15" hidden="false" customHeight="false" outlineLevel="0" collapsed="false">
      <c r="A204" s="6" t="s">
        <v>246</v>
      </c>
      <c r="B204" s="6" t="s">
        <v>220</v>
      </c>
      <c r="C204" s="7" t="s">
        <v>60</v>
      </c>
      <c r="D204" s="8" t="n">
        <v>0.01163</v>
      </c>
      <c r="E204" s="8" t="n">
        <v>0.11557632904723</v>
      </c>
      <c r="F204" s="8" t="n">
        <v>0.0297983230570421</v>
      </c>
      <c r="G204" s="8" t="n">
        <v>0.0105565937191585</v>
      </c>
      <c r="H204" s="8" t="n">
        <v>0.085943665674202</v>
      </c>
      <c r="I204" s="8" t="n">
        <v>0.0131529528575249</v>
      </c>
      <c r="J204" s="8" t="n">
        <v>0.507367386742122</v>
      </c>
      <c r="K204" s="8" t="n">
        <v>0.46953911491841</v>
      </c>
      <c r="L204" s="7" t="s">
        <v>15</v>
      </c>
      <c r="M204" s="7" t="s">
        <v>15</v>
      </c>
      <c r="N204" s="7" t="s">
        <v>15</v>
      </c>
      <c r="O204" s="7" t="s">
        <v>15</v>
      </c>
      <c r="P204" s="7" t="s">
        <v>15</v>
      </c>
      <c r="Q204" s="7" t="s">
        <v>15</v>
      </c>
      <c r="R204" s="7" t="s">
        <v>15</v>
      </c>
      <c r="S204" s="7" t="s">
        <v>15</v>
      </c>
      <c r="T204" s="9" t="s">
        <v>245</v>
      </c>
      <c r="U204" s="9" t="s">
        <v>17</v>
      </c>
    </row>
    <row r="205" customFormat="false" ht="15" hidden="false" customHeight="false" outlineLevel="0" collapsed="false">
      <c r="A205" s="6" t="s">
        <v>247</v>
      </c>
      <c r="B205" s="6" t="s">
        <v>220</v>
      </c>
      <c r="C205" s="7" t="s">
        <v>60</v>
      </c>
      <c r="D205" s="8" t="n">
        <v>0.007589</v>
      </c>
      <c r="E205" s="8" t="n">
        <v>0.154513205554242</v>
      </c>
      <c r="F205" s="8" t="n">
        <v>0.0297479762285514</v>
      </c>
      <c r="G205" s="8" t="n">
        <v>0.0158957917001092</v>
      </c>
      <c r="H205" s="8" t="n">
        <v>0.0857015711186031</v>
      </c>
      <c r="I205" s="8" t="n">
        <v>0.00758561534341354</v>
      </c>
      <c r="J205" s="8" t="n">
        <v>0.535478530447355</v>
      </c>
      <c r="K205" s="8" t="n">
        <v>0.466024473510655</v>
      </c>
      <c r="L205" s="7" t="s">
        <v>15</v>
      </c>
      <c r="M205" s="7" t="s">
        <v>15</v>
      </c>
      <c r="N205" s="7" t="s">
        <v>15</v>
      </c>
      <c r="O205" s="7" t="s">
        <v>15</v>
      </c>
      <c r="P205" s="7" t="s">
        <v>15</v>
      </c>
      <c r="Q205" s="7" t="s">
        <v>15</v>
      </c>
      <c r="R205" s="7" t="s">
        <v>60</v>
      </c>
      <c r="S205" s="7" t="s">
        <v>15</v>
      </c>
      <c r="T205" s="9" t="s">
        <v>242</v>
      </c>
      <c r="U205" s="9" t="s">
        <v>17</v>
      </c>
    </row>
    <row r="206" customFormat="false" ht="15" hidden="false" customHeight="false" outlineLevel="0" collapsed="false">
      <c r="A206" s="6" t="s">
        <v>248</v>
      </c>
      <c r="B206" s="6" t="s">
        <v>220</v>
      </c>
      <c r="C206" s="7" t="s">
        <v>60</v>
      </c>
      <c r="D206" s="8" t="n">
        <v>0.04644</v>
      </c>
      <c r="E206" s="8" t="n">
        <v>0.148264848180535</v>
      </c>
      <c r="F206" s="8" t="n">
        <v>0.0298947674350891</v>
      </c>
      <c r="G206" s="8" t="n">
        <v>0.029004917172372</v>
      </c>
      <c r="H206" s="8" t="n">
        <v>0.111147180305878</v>
      </c>
      <c r="I206" s="8" t="n">
        <v>0.0160708059294653</v>
      </c>
      <c r="J206" s="8" t="n">
        <v>0.538540619577811</v>
      </c>
      <c r="K206" s="8" t="n">
        <v>0.458418966338625</v>
      </c>
      <c r="L206" s="7" t="s">
        <v>60</v>
      </c>
      <c r="M206" s="7" t="s">
        <v>15</v>
      </c>
      <c r="N206" s="10" t="s">
        <v>60</v>
      </c>
      <c r="O206" s="7" t="s">
        <v>60</v>
      </c>
      <c r="P206" s="7" t="s">
        <v>15</v>
      </c>
      <c r="Q206" s="7" t="s">
        <v>15</v>
      </c>
      <c r="R206" s="7" t="s">
        <v>60</v>
      </c>
      <c r="S206" s="7" t="s">
        <v>15</v>
      </c>
      <c r="T206" s="9" t="s">
        <v>242</v>
      </c>
      <c r="U206" s="9" t="s">
        <v>17</v>
      </c>
    </row>
    <row r="207" customFormat="false" ht="15" hidden="false" customHeight="false" outlineLevel="0" collapsed="false">
      <c r="A207" s="6" t="s">
        <v>249</v>
      </c>
      <c r="B207" s="6" t="s">
        <v>220</v>
      </c>
      <c r="C207" s="7" t="s">
        <v>60</v>
      </c>
      <c r="D207" s="8" t="n">
        <v>0.01359</v>
      </c>
      <c r="E207" s="8" t="n">
        <v>0.0567330079302432</v>
      </c>
      <c r="F207" s="8" t="n">
        <v>0.0297404120134175</v>
      </c>
      <c r="G207" s="8" t="n">
        <v>0.00641790574889467</v>
      </c>
      <c r="H207" s="8" t="n">
        <v>0.0500091431562241</v>
      </c>
      <c r="I207" s="8" t="n">
        <v>0.00365248133215876</v>
      </c>
      <c r="J207" s="8" t="n">
        <v>0.329667599450915</v>
      </c>
      <c r="K207" s="8" t="n">
        <v>0.486962107730444</v>
      </c>
      <c r="L207" s="7" t="s">
        <v>15</v>
      </c>
      <c r="M207" s="7" t="s">
        <v>15</v>
      </c>
      <c r="N207" s="7" t="s">
        <v>15</v>
      </c>
      <c r="O207" s="7" t="s">
        <v>15</v>
      </c>
      <c r="P207" s="7" t="s">
        <v>15</v>
      </c>
      <c r="Q207" s="7" t="s">
        <v>15</v>
      </c>
      <c r="R207" s="7" t="s">
        <v>15</v>
      </c>
      <c r="S207" s="7" t="s">
        <v>15</v>
      </c>
      <c r="T207" s="9" t="s">
        <v>242</v>
      </c>
      <c r="U207" s="9" t="s">
        <v>17</v>
      </c>
    </row>
    <row r="208" customFormat="false" ht="15" hidden="false" customHeight="false" outlineLevel="0" collapsed="false">
      <c r="A208" s="6" t="s">
        <v>250</v>
      </c>
      <c r="B208" s="6" t="s">
        <v>220</v>
      </c>
      <c r="C208" s="7" t="s">
        <v>60</v>
      </c>
      <c r="D208" s="8" t="n">
        <v>0.006541</v>
      </c>
      <c r="E208" s="8" t="n">
        <v>0.0305763022733558</v>
      </c>
      <c r="F208" s="8" t="n">
        <v>0.0297908881220317</v>
      </c>
      <c r="G208" s="8" t="n">
        <v>0.00507037390666411</v>
      </c>
      <c r="H208" s="8" t="n">
        <v>0.0152825253065264</v>
      </c>
      <c r="I208" s="8" t="n">
        <v>0.00265160377237246</v>
      </c>
      <c r="J208" s="8" t="n">
        <v>0.39722403265861</v>
      </c>
      <c r="K208" s="8" t="n">
        <v>0.480008084089882</v>
      </c>
      <c r="L208" s="7" t="s">
        <v>15</v>
      </c>
      <c r="M208" s="7" t="s">
        <v>15</v>
      </c>
      <c r="N208" s="7" t="s">
        <v>15</v>
      </c>
      <c r="O208" s="7" t="s">
        <v>15</v>
      </c>
      <c r="P208" s="7" t="s">
        <v>15</v>
      </c>
      <c r="Q208" s="7" t="s">
        <v>15</v>
      </c>
      <c r="R208" s="7" t="s">
        <v>15</v>
      </c>
      <c r="S208" s="7" t="s">
        <v>15</v>
      </c>
      <c r="T208" s="9" t="s">
        <v>242</v>
      </c>
      <c r="U208" s="9" t="s">
        <v>17</v>
      </c>
    </row>
    <row r="209" customFormat="false" ht="15" hidden="false" customHeight="false" outlineLevel="0" collapsed="false">
      <c r="A209" s="6" t="s">
        <v>251</v>
      </c>
      <c r="B209" s="6" t="s">
        <v>220</v>
      </c>
      <c r="C209" s="7" t="s">
        <v>60</v>
      </c>
      <c r="D209" s="8" t="n">
        <v>0.0104</v>
      </c>
      <c r="E209" s="8" t="n">
        <v>0.039753755157657</v>
      </c>
      <c r="F209" s="8" t="n">
        <v>0.0297520962650232</v>
      </c>
      <c r="G209" s="8" t="n">
        <v>0.00558686757354484</v>
      </c>
      <c r="H209" s="8" t="n">
        <v>0.0327761214790231</v>
      </c>
      <c r="I209" s="8" t="n">
        <v>0.00326412634104779</v>
      </c>
      <c r="J209" s="8" t="n">
        <v>0.417098618283386</v>
      </c>
      <c r="K209" s="8" t="n">
        <v>0.473834153537112</v>
      </c>
      <c r="L209" s="7" t="s">
        <v>15</v>
      </c>
      <c r="M209" s="7" t="s">
        <v>15</v>
      </c>
      <c r="N209" s="7" t="s">
        <v>15</v>
      </c>
      <c r="O209" s="7" t="s">
        <v>15</v>
      </c>
      <c r="P209" s="7" t="s">
        <v>15</v>
      </c>
      <c r="Q209" s="7" t="s">
        <v>15</v>
      </c>
      <c r="R209" s="7" t="s">
        <v>15</v>
      </c>
      <c r="S209" s="7" t="s">
        <v>15</v>
      </c>
      <c r="T209" s="9" t="s">
        <v>242</v>
      </c>
      <c r="U209" s="9" t="s">
        <v>17</v>
      </c>
    </row>
    <row r="210" customFormat="false" ht="15" hidden="false" customHeight="false" outlineLevel="0" collapsed="false">
      <c r="A210" s="6" t="s">
        <v>252</v>
      </c>
      <c r="B210" s="6" t="s">
        <v>220</v>
      </c>
      <c r="C210" s="7" t="s">
        <v>60</v>
      </c>
      <c r="D210" s="8" t="n">
        <v>0.0364</v>
      </c>
      <c r="E210" s="8" t="n">
        <v>0.135508410196552</v>
      </c>
      <c r="F210" s="8" t="n">
        <v>0.0298293078761041</v>
      </c>
      <c r="G210" s="8" t="n">
        <v>0.0146343968204266</v>
      </c>
      <c r="H210" s="8" t="n">
        <v>0.0969123731752808</v>
      </c>
      <c r="I210" s="8" t="n">
        <v>0.0073799838170745</v>
      </c>
      <c r="J210" s="8" t="n">
        <v>0.520618535374052</v>
      </c>
      <c r="K210" s="8" t="n">
        <v>0.468260511933761</v>
      </c>
      <c r="L210" s="7" t="s">
        <v>60</v>
      </c>
      <c r="M210" s="7" t="s">
        <v>15</v>
      </c>
      <c r="N210" s="7" t="s">
        <v>15</v>
      </c>
      <c r="O210" s="7" t="s">
        <v>15</v>
      </c>
      <c r="P210" s="7" t="s">
        <v>15</v>
      </c>
      <c r="Q210" s="7" t="s">
        <v>15</v>
      </c>
      <c r="R210" s="7" t="s">
        <v>60</v>
      </c>
      <c r="S210" s="7" t="s">
        <v>15</v>
      </c>
      <c r="T210" s="9" t="s">
        <v>242</v>
      </c>
      <c r="U210" s="9" t="s">
        <v>17</v>
      </c>
    </row>
    <row r="211" customFormat="false" ht="15" hidden="false" customHeight="false" outlineLevel="0" collapsed="false">
      <c r="A211" s="6" t="s">
        <v>253</v>
      </c>
      <c r="B211" s="6" t="s">
        <v>220</v>
      </c>
      <c r="C211" s="7" t="s">
        <v>60</v>
      </c>
      <c r="D211" s="8" t="n">
        <v>0.1404</v>
      </c>
      <c r="E211" s="8" t="n">
        <v>0.307168140967448</v>
      </c>
      <c r="F211" s="8" t="n">
        <v>0.0298824569648341</v>
      </c>
      <c r="G211" s="8" t="n">
        <v>0.0274358268686918</v>
      </c>
      <c r="H211" s="8" t="n">
        <v>0.264477312070829</v>
      </c>
      <c r="I211" s="8" t="n">
        <v>0.00626648602998621</v>
      </c>
      <c r="J211" s="8" t="n">
        <v>0.71213833782471</v>
      </c>
      <c r="K211" s="8" t="n">
        <v>0.456131214374781</v>
      </c>
      <c r="L211" s="7" t="s">
        <v>60</v>
      </c>
      <c r="M211" s="7" t="s">
        <v>60</v>
      </c>
      <c r="N211" s="10" t="s">
        <v>60</v>
      </c>
      <c r="O211" s="7" t="s">
        <v>60</v>
      </c>
      <c r="P211" s="7" t="s">
        <v>60</v>
      </c>
      <c r="Q211" s="7" t="s">
        <v>15</v>
      </c>
      <c r="R211" s="7" t="s">
        <v>60</v>
      </c>
      <c r="S211" s="7" t="s">
        <v>15</v>
      </c>
      <c r="T211" s="9" t="s">
        <v>245</v>
      </c>
      <c r="U211" s="9" t="s">
        <v>17</v>
      </c>
    </row>
    <row r="212" customFormat="false" ht="15" hidden="false" customHeight="false" outlineLevel="0" collapsed="false">
      <c r="A212" s="6" t="s">
        <v>254</v>
      </c>
      <c r="B212" s="6" t="s">
        <v>220</v>
      </c>
      <c r="C212" s="7" t="s">
        <v>60</v>
      </c>
      <c r="D212" s="8" t="n">
        <v>0.2015</v>
      </c>
      <c r="E212" s="8" t="n">
        <v>0.162207830087171</v>
      </c>
      <c r="F212" s="8" t="n">
        <v>0.0298265205253043</v>
      </c>
      <c r="G212" s="8" t="n">
        <v>0.0242505919026706</v>
      </c>
      <c r="H212" s="8" t="n">
        <v>0.144196045453968</v>
      </c>
      <c r="I212" s="8" t="n">
        <v>0.0335197102064454</v>
      </c>
      <c r="J212" s="8" t="n">
        <v>0.557792803397306</v>
      </c>
      <c r="K212" s="8" t="n">
        <v>0.458349209848627</v>
      </c>
      <c r="L212" s="7" t="s">
        <v>60</v>
      </c>
      <c r="M212" s="7" t="s">
        <v>15</v>
      </c>
      <c r="N212" s="7" t="s">
        <v>15</v>
      </c>
      <c r="O212" s="7" t="s">
        <v>60</v>
      </c>
      <c r="P212" s="7" t="s">
        <v>15</v>
      </c>
      <c r="Q212" s="7" t="s">
        <v>60</v>
      </c>
      <c r="R212" s="7" t="s">
        <v>60</v>
      </c>
      <c r="S212" s="7" t="s">
        <v>15</v>
      </c>
      <c r="T212" s="9" t="s">
        <v>245</v>
      </c>
      <c r="U212" s="9" t="s">
        <v>17</v>
      </c>
    </row>
    <row r="213" customFormat="false" ht="15" hidden="false" customHeight="false" outlineLevel="0" collapsed="false">
      <c r="A213" s="6" t="s">
        <v>255</v>
      </c>
      <c r="B213" s="6" t="s">
        <v>220</v>
      </c>
      <c r="C213" s="7" t="s">
        <v>60</v>
      </c>
      <c r="D213" s="8" t="n">
        <v>0.5088</v>
      </c>
      <c r="E213" s="8" t="n">
        <v>0.786225808569876</v>
      </c>
      <c r="F213" s="8" t="n">
        <v>0.0301130527752347</v>
      </c>
      <c r="G213" s="8" t="n">
        <v>0.0783962468233419</v>
      </c>
      <c r="H213" s="8" t="n">
        <v>0.597020237076217</v>
      </c>
      <c r="I213" s="8" t="n">
        <v>0.0349267607966817</v>
      </c>
      <c r="J213" s="8" t="n">
        <v>0.999999998634568</v>
      </c>
      <c r="K213" s="8" t="n">
        <v>0.402825433708443</v>
      </c>
      <c r="L213" s="7" t="s">
        <v>60</v>
      </c>
      <c r="M213" s="7" t="s">
        <v>60</v>
      </c>
      <c r="N213" s="10" t="s">
        <v>60</v>
      </c>
      <c r="O213" s="7" t="s">
        <v>60</v>
      </c>
      <c r="P213" s="7" t="s">
        <v>60</v>
      </c>
      <c r="Q213" s="7" t="s">
        <v>60</v>
      </c>
      <c r="R213" s="7" t="s">
        <v>60</v>
      </c>
      <c r="S213" s="7" t="s">
        <v>15</v>
      </c>
      <c r="T213" s="9" t="s">
        <v>245</v>
      </c>
      <c r="U213" s="9" t="s">
        <v>17</v>
      </c>
    </row>
    <row r="214" customFormat="false" ht="15" hidden="false" customHeight="false" outlineLevel="0" collapsed="false">
      <c r="A214" s="6" t="s">
        <v>256</v>
      </c>
      <c r="B214" s="6" t="s">
        <v>220</v>
      </c>
      <c r="C214" s="7" t="s">
        <v>60</v>
      </c>
      <c r="D214" s="8" t="n">
        <v>0.2275</v>
      </c>
      <c r="E214" s="8" t="n">
        <v>0.651742969799857</v>
      </c>
      <c r="F214" s="8" t="n">
        <v>0.0299872786698092</v>
      </c>
      <c r="G214" s="8" t="n">
        <v>0.0731285247155585</v>
      </c>
      <c r="H214" s="8" t="n">
        <v>0.506506028562815</v>
      </c>
      <c r="I214" s="8" t="n">
        <v>0.0120439478232469</v>
      </c>
      <c r="J214" s="8" t="n">
        <v>0.999902967981931</v>
      </c>
      <c r="K214" s="8" t="n">
        <v>0.402904538225124</v>
      </c>
      <c r="L214" s="7" t="s">
        <v>60</v>
      </c>
      <c r="M214" s="7" t="s">
        <v>60</v>
      </c>
      <c r="N214" s="10" t="s">
        <v>60</v>
      </c>
      <c r="O214" s="7" t="s">
        <v>60</v>
      </c>
      <c r="P214" s="7" t="s">
        <v>60</v>
      </c>
      <c r="Q214" s="7" t="s">
        <v>15</v>
      </c>
      <c r="R214" s="7" t="s">
        <v>60</v>
      </c>
      <c r="S214" s="7" t="s">
        <v>15</v>
      </c>
      <c r="T214" s="9" t="s">
        <v>245</v>
      </c>
      <c r="U214" s="9" t="s">
        <v>17</v>
      </c>
    </row>
    <row r="215" customFormat="false" ht="15" hidden="false" customHeight="false" outlineLevel="0" collapsed="false">
      <c r="A215" s="6" t="s">
        <v>257</v>
      </c>
      <c r="B215" s="6" t="s">
        <v>220</v>
      </c>
      <c r="C215" s="7" t="s">
        <v>60</v>
      </c>
      <c r="D215" s="8" t="n">
        <v>0.3317</v>
      </c>
      <c r="E215" s="8" t="n">
        <v>0.282980850518873</v>
      </c>
      <c r="F215" s="8" t="n">
        <v>0.0299966304203811</v>
      </c>
      <c r="G215" s="8" t="n">
        <v>0.0451543659166542</v>
      </c>
      <c r="H215" s="8" t="n">
        <v>0.217305921505507</v>
      </c>
      <c r="I215" s="8" t="n">
        <v>0.024121730651074</v>
      </c>
      <c r="J215" s="8" t="n">
        <v>0.72012583677265</v>
      </c>
      <c r="K215" s="8" t="n">
        <v>0.437572358245523</v>
      </c>
      <c r="L215" s="7" t="s">
        <v>60</v>
      </c>
      <c r="M215" s="7" t="s">
        <v>60</v>
      </c>
      <c r="N215" s="10" t="s">
        <v>60</v>
      </c>
      <c r="O215" s="7" t="s">
        <v>60</v>
      </c>
      <c r="P215" s="7" t="s">
        <v>60</v>
      </c>
      <c r="Q215" s="7" t="s">
        <v>60</v>
      </c>
      <c r="R215" s="7" t="s">
        <v>60</v>
      </c>
      <c r="S215" s="7" t="s">
        <v>15</v>
      </c>
      <c r="T215" s="9" t="s">
        <v>245</v>
      </c>
      <c r="U215" s="9" t="s">
        <v>17</v>
      </c>
    </row>
    <row r="216" customFormat="false" ht="15" hidden="false" customHeight="false" outlineLevel="0" collapsed="false">
      <c r="A216" s="6" t="s">
        <v>258</v>
      </c>
      <c r="B216" s="6" t="s">
        <v>220</v>
      </c>
      <c r="C216" s="7" t="s">
        <v>60</v>
      </c>
      <c r="D216" s="8" t="n">
        <v>0.1544</v>
      </c>
      <c r="E216" s="8" t="n">
        <v>0.137318667289625</v>
      </c>
      <c r="F216" s="8" t="n">
        <v>0.0298985369015472</v>
      </c>
      <c r="G216" s="8" t="n">
        <v>0.0215247613794744</v>
      </c>
      <c r="H216" s="8" t="n">
        <v>0.0798895580913789</v>
      </c>
      <c r="I216" s="8" t="n">
        <v>0.0119017996214648</v>
      </c>
      <c r="J216" s="8" t="n">
        <v>0.536709911515131</v>
      </c>
      <c r="K216" s="8" t="n">
        <v>0.468514645341351</v>
      </c>
      <c r="L216" s="7" t="s">
        <v>60</v>
      </c>
      <c r="M216" s="7" t="s">
        <v>15</v>
      </c>
      <c r="N216" s="10" t="s">
        <v>60</v>
      </c>
      <c r="O216" s="7" t="s">
        <v>60</v>
      </c>
      <c r="P216" s="7" t="s">
        <v>15</v>
      </c>
      <c r="Q216" s="7" t="s">
        <v>15</v>
      </c>
      <c r="R216" s="7" t="s">
        <v>60</v>
      </c>
      <c r="S216" s="7" t="s">
        <v>15</v>
      </c>
      <c r="T216" s="9" t="s">
        <v>245</v>
      </c>
      <c r="U216" s="9" t="s">
        <v>17</v>
      </c>
    </row>
    <row r="217" customFormat="false" ht="15" hidden="false" customHeight="false" outlineLevel="0" collapsed="false">
      <c r="A217" s="6" t="s">
        <v>259</v>
      </c>
      <c r="B217" s="6" t="s">
        <v>220</v>
      </c>
      <c r="C217" s="7" t="s">
        <v>60</v>
      </c>
      <c r="D217" s="8" t="n">
        <v>0.08561</v>
      </c>
      <c r="E217" s="8" t="n">
        <v>0.0649166732045284</v>
      </c>
      <c r="F217" s="8" t="n">
        <v>0.0298284852284965</v>
      </c>
      <c r="G217" s="8" t="n">
        <v>0.0207241168495832</v>
      </c>
      <c r="H217" s="8" t="n">
        <v>0.0442653139974167</v>
      </c>
      <c r="I217" s="8" t="n">
        <v>0.0115265755604173</v>
      </c>
      <c r="J217" s="8" t="n">
        <v>0.443034528012846</v>
      </c>
      <c r="K217" s="8" t="n">
        <v>0.460767708222374</v>
      </c>
      <c r="L217" s="7" t="s">
        <v>60</v>
      </c>
      <c r="M217" s="7" t="s">
        <v>15</v>
      </c>
      <c r="N217" s="7" t="s">
        <v>15</v>
      </c>
      <c r="O217" s="7" t="s">
        <v>60</v>
      </c>
      <c r="P217" s="7" t="s">
        <v>15</v>
      </c>
      <c r="Q217" s="7" t="s">
        <v>15</v>
      </c>
      <c r="R217" s="7" t="s">
        <v>15</v>
      </c>
      <c r="S217" s="7" t="s">
        <v>15</v>
      </c>
      <c r="T217" s="9" t="s">
        <v>245</v>
      </c>
      <c r="U217" s="9" t="s">
        <v>17</v>
      </c>
    </row>
    <row r="218" customFormat="false" ht="15" hidden="false" customHeight="false" outlineLevel="0" collapsed="false">
      <c r="A218" s="6" t="s">
        <v>260</v>
      </c>
      <c r="B218" s="6" t="s">
        <v>220</v>
      </c>
      <c r="C218" s="7" t="s">
        <v>60</v>
      </c>
      <c r="D218" s="8" t="n">
        <v>0.02512</v>
      </c>
      <c r="E218" s="8" t="n">
        <v>0.173513187855486</v>
      </c>
      <c r="F218" s="8" t="n">
        <v>0.029862000777225</v>
      </c>
      <c r="G218" s="8" t="n">
        <v>0.0144029540814032</v>
      </c>
      <c r="H218" s="8" t="n">
        <v>0.116823468144055</v>
      </c>
      <c r="I218" s="8" t="n">
        <v>0.00865894044251278</v>
      </c>
      <c r="J218" s="8" t="n">
        <v>0.55617532481379</v>
      </c>
      <c r="K218" s="8" t="n">
        <v>0.457261981233355</v>
      </c>
      <c r="L218" s="7" t="s">
        <v>60</v>
      </c>
      <c r="M218" s="7" t="s">
        <v>15</v>
      </c>
      <c r="N218" s="10" t="s">
        <v>60</v>
      </c>
      <c r="O218" s="7" t="s">
        <v>15</v>
      </c>
      <c r="P218" s="7" t="s">
        <v>15</v>
      </c>
      <c r="Q218" s="7" t="s">
        <v>15</v>
      </c>
      <c r="R218" s="7" t="s">
        <v>60</v>
      </c>
      <c r="S218" s="7" t="s">
        <v>15</v>
      </c>
      <c r="T218" s="9" t="s">
        <v>33</v>
      </c>
      <c r="U218" s="9" t="s">
        <v>17</v>
      </c>
    </row>
    <row r="219" customFormat="false" ht="15" hidden="false" customHeight="false" outlineLevel="0" collapsed="false">
      <c r="A219" s="6" t="s">
        <v>261</v>
      </c>
      <c r="B219" s="6" t="s">
        <v>220</v>
      </c>
      <c r="C219" s="7" t="s">
        <v>60</v>
      </c>
      <c r="D219" s="8" t="n">
        <v>0.01935</v>
      </c>
      <c r="E219" s="8" t="n">
        <v>0.0283651820871165</v>
      </c>
      <c r="F219" s="8" t="n">
        <v>0.0298196933810483</v>
      </c>
      <c r="G219" s="8" t="n">
        <v>0.00715535711371923</v>
      </c>
      <c r="H219" s="8" t="n">
        <v>0.0110945072698154</v>
      </c>
      <c r="I219" s="8" t="n">
        <v>0.00236527727271271</v>
      </c>
      <c r="J219" s="8" t="n">
        <v>0.378389176492491</v>
      </c>
      <c r="K219" s="8" t="n">
        <v>0.480641824757016</v>
      </c>
      <c r="L219" s="7" t="s">
        <v>15</v>
      </c>
      <c r="M219" s="7" t="s">
        <v>15</v>
      </c>
      <c r="N219" s="7" t="s">
        <v>15</v>
      </c>
      <c r="O219" s="7" t="s">
        <v>15</v>
      </c>
      <c r="P219" s="7" t="s">
        <v>15</v>
      </c>
      <c r="Q219" s="7" t="s">
        <v>15</v>
      </c>
      <c r="R219" s="7" t="s">
        <v>15</v>
      </c>
      <c r="S219" s="7" t="s">
        <v>15</v>
      </c>
      <c r="T219" s="9" t="s">
        <v>23</v>
      </c>
      <c r="U219" s="9" t="s">
        <v>17</v>
      </c>
    </row>
    <row r="220" customFormat="false" ht="15" hidden="false" customHeight="false" outlineLevel="0" collapsed="false">
      <c r="A220" s="6" t="s">
        <v>262</v>
      </c>
      <c r="B220" s="6" t="s">
        <v>220</v>
      </c>
      <c r="C220" s="7" t="s">
        <v>60</v>
      </c>
      <c r="D220" s="8" t="n">
        <v>0.0563</v>
      </c>
      <c r="E220" s="8" t="n">
        <v>0.141441114362347</v>
      </c>
      <c r="F220" s="8" t="n">
        <v>0.029761764652883</v>
      </c>
      <c r="G220" s="8" t="n">
        <v>0.0129425635710645</v>
      </c>
      <c r="H220" s="8" t="n">
        <v>0.125187704062713</v>
      </c>
      <c r="I220" s="8" t="n">
        <v>0.00599612071596504</v>
      </c>
      <c r="J220" s="8" t="n">
        <v>0.507234449047695</v>
      </c>
      <c r="K220" s="8" t="n">
        <v>0.471414057500392</v>
      </c>
      <c r="L220" s="7" t="s">
        <v>60</v>
      </c>
      <c r="M220" s="7" t="s">
        <v>15</v>
      </c>
      <c r="N220" s="7" t="s">
        <v>15</v>
      </c>
      <c r="O220" s="7" t="s">
        <v>15</v>
      </c>
      <c r="P220" s="7" t="s">
        <v>15</v>
      </c>
      <c r="Q220" s="7" t="s">
        <v>15</v>
      </c>
      <c r="R220" s="7" t="s">
        <v>15</v>
      </c>
      <c r="S220" s="7" t="s">
        <v>15</v>
      </c>
      <c r="T220" s="9" t="s">
        <v>263</v>
      </c>
      <c r="U220" s="9" t="s">
        <v>17</v>
      </c>
    </row>
    <row r="221" customFormat="false" ht="15" hidden="false" customHeight="false" outlineLevel="0" collapsed="false">
      <c r="A221" s="6" t="s">
        <v>264</v>
      </c>
      <c r="B221" s="6" t="s">
        <v>220</v>
      </c>
      <c r="C221" s="7" t="s">
        <v>60</v>
      </c>
      <c r="D221" s="8" t="n">
        <v>0.04957</v>
      </c>
      <c r="E221" s="8" t="n">
        <v>0.0990927558817235</v>
      </c>
      <c r="F221" s="8" t="n">
        <v>0.0297607885132336</v>
      </c>
      <c r="G221" s="8" t="n">
        <v>0.0109400672614853</v>
      </c>
      <c r="H221" s="8" t="n">
        <v>0.0877538875792868</v>
      </c>
      <c r="I221" s="8" t="n">
        <v>0.00443483164641849</v>
      </c>
      <c r="J221" s="8" t="n">
        <v>0.472826605775428</v>
      </c>
      <c r="K221" s="8" t="n">
        <v>0.470782749584555</v>
      </c>
      <c r="L221" s="7" t="s">
        <v>60</v>
      </c>
      <c r="M221" s="7" t="s">
        <v>15</v>
      </c>
      <c r="N221" s="7" t="s">
        <v>15</v>
      </c>
      <c r="O221" s="7" t="s">
        <v>15</v>
      </c>
      <c r="P221" s="7" t="s">
        <v>15</v>
      </c>
      <c r="Q221" s="7" t="s">
        <v>15</v>
      </c>
      <c r="R221" s="7" t="s">
        <v>15</v>
      </c>
      <c r="S221" s="7" t="s">
        <v>15</v>
      </c>
      <c r="T221" s="9" t="s">
        <v>263</v>
      </c>
      <c r="U221" s="9" t="s">
        <v>17</v>
      </c>
    </row>
    <row r="222" customFormat="false" ht="15" hidden="false" customHeight="false" outlineLevel="0" collapsed="false">
      <c r="A222" s="6" t="s">
        <v>265</v>
      </c>
      <c r="B222" s="6" t="s">
        <v>220</v>
      </c>
      <c r="C222" s="7" t="s">
        <v>60</v>
      </c>
      <c r="D222" s="8" t="n">
        <v>0.08662</v>
      </c>
      <c r="E222" s="8" t="n">
        <v>0.197437912273986</v>
      </c>
      <c r="F222" s="8" t="n">
        <v>0.0298858232059282</v>
      </c>
      <c r="G222" s="8" t="n">
        <v>0.0257843624786409</v>
      </c>
      <c r="H222" s="8" t="n">
        <v>0.169247525330337</v>
      </c>
      <c r="I222" s="8" t="n">
        <v>0.013147517828819</v>
      </c>
      <c r="J222" s="8" t="n">
        <v>0.593740768955477</v>
      </c>
      <c r="K222" s="8" t="n">
        <v>0.456829327952707</v>
      </c>
      <c r="L222" s="7" t="s">
        <v>60</v>
      </c>
      <c r="M222" s="7" t="s">
        <v>15</v>
      </c>
      <c r="N222" s="10" t="s">
        <v>60</v>
      </c>
      <c r="O222" s="7" t="s">
        <v>60</v>
      </c>
      <c r="P222" s="7" t="s">
        <v>15</v>
      </c>
      <c r="Q222" s="7" t="s">
        <v>15</v>
      </c>
      <c r="R222" s="7" t="s">
        <v>60</v>
      </c>
      <c r="S222" s="7" t="s">
        <v>15</v>
      </c>
      <c r="T222" s="9" t="s">
        <v>263</v>
      </c>
      <c r="U222" s="9" t="s">
        <v>17</v>
      </c>
    </row>
    <row r="223" customFormat="false" ht="15" hidden="false" customHeight="false" outlineLevel="0" collapsed="false">
      <c r="A223" s="6" t="s">
        <v>266</v>
      </c>
      <c r="B223" s="6" t="s">
        <v>220</v>
      </c>
      <c r="C223" s="7" t="s">
        <v>60</v>
      </c>
      <c r="D223" s="8" t="n">
        <v>0.01587</v>
      </c>
      <c r="E223" s="8" t="n">
        <v>0.110992924208461</v>
      </c>
      <c r="F223" s="8" t="n">
        <v>0.0297343482491735</v>
      </c>
      <c r="G223" s="8" t="n">
        <v>0.0160564871581911</v>
      </c>
      <c r="H223" s="8" t="n">
        <v>0.0914283154436244</v>
      </c>
      <c r="I223" s="8" t="n">
        <v>0.00732017357018874</v>
      </c>
      <c r="J223" s="8" t="n">
        <v>0.499444894092873</v>
      </c>
      <c r="K223" s="8" t="n">
        <v>0.473928573196284</v>
      </c>
      <c r="L223" s="7" t="s">
        <v>15</v>
      </c>
      <c r="M223" s="7" t="s">
        <v>15</v>
      </c>
      <c r="N223" s="7" t="s">
        <v>15</v>
      </c>
      <c r="O223" s="7" t="s">
        <v>15</v>
      </c>
      <c r="P223" s="7" t="s">
        <v>15</v>
      </c>
      <c r="Q223" s="7" t="s">
        <v>15</v>
      </c>
      <c r="R223" s="7" t="s">
        <v>15</v>
      </c>
      <c r="S223" s="7" t="s">
        <v>15</v>
      </c>
      <c r="T223" s="9" t="s">
        <v>263</v>
      </c>
      <c r="U223" s="9" t="s">
        <v>17</v>
      </c>
    </row>
    <row r="224" customFormat="false" ht="15" hidden="false" customHeight="false" outlineLevel="0" collapsed="false">
      <c r="A224" s="6" t="s">
        <v>267</v>
      </c>
      <c r="B224" s="6" t="s">
        <v>220</v>
      </c>
      <c r="C224" s="7" t="s">
        <v>60</v>
      </c>
      <c r="D224" s="8" t="n">
        <v>0.01439</v>
      </c>
      <c r="E224" s="8" t="n">
        <v>0.158328505320028</v>
      </c>
      <c r="F224" s="8" t="n">
        <v>0.0298041963536563</v>
      </c>
      <c r="G224" s="8" t="n">
        <v>0.0116163621747059</v>
      </c>
      <c r="H224" s="8" t="n">
        <v>0.0912092106492665</v>
      </c>
      <c r="I224" s="8" t="n">
        <v>0.00732252864282568</v>
      </c>
      <c r="J224" s="8" t="n">
        <v>0.477449123016651</v>
      </c>
      <c r="K224" s="8" t="n">
        <v>0.47542036694932</v>
      </c>
      <c r="L224" s="7" t="s">
        <v>15</v>
      </c>
      <c r="M224" s="7" t="s">
        <v>15</v>
      </c>
      <c r="N224" s="7" t="s">
        <v>15</v>
      </c>
      <c r="O224" s="7" t="s">
        <v>15</v>
      </c>
      <c r="P224" s="7" t="s">
        <v>15</v>
      </c>
      <c r="Q224" s="7" t="s">
        <v>15</v>
      </c>
      <c r="R224" s="7" t="s">
        <v>15</v>
      </c>
      <c r="S224" s="7" t="s">
        <v>15</v>
      </c>
      <c r="T224" s="9" t="s">
        <v>263</v>
      </c>
      <c r="U224" s="9" t="s">
        <v>17</v>
      </c>
    </row>
    <row r="225" customFormat="false" ht="15" hidden="false" customHeight="false" outlineLevel="0" collapsed="false">
      <c r="A225" s="6" t="s">
        <v>268</v>
      </c>
      <c r="B225" s="6" t="s">
        <v>220</v>
      </c>
      <c r="C225" s="7" t="s">
        <v>60</v>
      </c>
      <c r="D225" s="8" t="n">
        <v>0.01342</v>
      </c>
      <c r="E225" s="8" t="n">
        <v>0.144176520360153</v>
      </c>
      <c r="F225" s="8" t="n">
        <v>0.029649490268575</v>
      </c>
      <c r="G225" s="8" t="n">
        <v>0.0159253959619267</v>
      </c>
      <c r="H225" s="8" t="n">
        <v>0.139164364050943</v>
      </c>
      <c r="I225" s="8" t="n">
        <v>0.00792218764173339</v>
      </c>
      <c r="J225" s="8" t="n">
        <v>0.519061231640491</v>
      </c>
      <c r="K225" s="8" t="n">
        <v>0.472998731919881</v>
      </c>
      <c r="L225" s="7" t="s">
        <v>15</v>
      </c>
      <c r="M225" s="7" t="s">
        <v>15</v>
      </c>
      <c r="N225" s="7" t="s">
        <v>15</v>
      </c>
      <c r="O225" s="7" t="s">
        <v>15</v>
      </c>
      <c r="P225" s="7" t="s">
        <v>15</v>
      </c>
      <c r="Q225" s="7" t="s">
        <v>15</v>
      </c>
      <c r="R225" s="7" t="s">
        <v>60</v>
      </c>
      <c r="S225" s="7" t="s">
        <v>15</v>
      </c>
      <c r="T225" s="9" t="s">
        <v>263</v>
      </c>
      <c r="U225" s="9" t="s">
        <v>17</v>
      </c>
    </row>
    <row r="226" customFormat="false" ht="15" hidden="false" customHeight="false" outlineLevel="0" collapsed="false">
      <c r="A226" s="6" t="s">
        <v>269</v>
      </c>
      <c r="B226" s="6" t="s">
        <v>220</v>
      </c>
      <c r="C226" s="7" t="s">
        <v>60</v>
      </c>
      <c r="D226" s="8" t="n">
        <v>0.008079</v>
      </c>
      <c r="E226" s="8" t="n">
        <v>0.0811313264357588</v>
      </c>
      <c r="F226" s="8" t="n">
        <v>0.0297558170784623</v>
      </c>
      <c r="G226" s="8" t="n">
        <v>0.0094857993663289</v>
      </c>
      <c r="H226" s="8" t="n">
        <v>0.0696312519304564</v>
      </c>
      <c r="I226" s="8" t="n">
        <v>0.00436032688056092</v>
      </c>
      <c r="J226" s="8" t="n">
        <v>0.450642152365193</v>
      </c>
      <c r="K226" s="8" t="n">
        <v>0.469554672611592</v>
      </c>
      <c r="L226" s="7" t="s">
        <v>15</v>
      </c>
      <c r="M226" s="7" t="s">
        <v>15</v>
      </c>
      <c r="N226" s="7" t="s">
        <v>15</v>
      </c>
      <c r="O226" s="7" t="s">
        <v>15</v>
      </c>
      <c r="P226" s="7" t="s">
        <v>15</v>
      </c>
      <c r="Q226" s="7" t="s">
        <v>15</v>
      </c>
      <c r="R226" s="7" t="s">
        <v>15</v>
      </c>
      <c r="S226" s="7" t="s">
        <v>15</v>
      </c>
      <c r="T226" s="9" t="s">
        <v>263</v>
      </c>
      <c r="U226" s="9" t="s">
        <v>17</v>
      </c>
    </row>
    <row r="227" customFormat="false" ht="15" hidden="false" customHeight="false" outlineLevel="0" collapsed="false">
      <c r="A227" s="6" t="s">
        <v>270</v>
      </c>
      <c r="B227" s="6" t="s">
        <v>220</v>
      </c>
      <c r="C227" s="7" t="s">
        <v>60</v>
      </c>
      <c r="D227" s="8" t="n">
        <v>0</v>
      </c>
      <c r="E227" s="8" t="n">
        <v>0.108875024278654</v>
      </c>
      <c r="F227" s="8" t="n">
        <v>0.0297979344131194</v>
      </c>
      <c r="G227" s="8" t="n">
        <v>0.0115921987502499</v>
      </c>
      <c r="H227" s="8" t="n">
        <v>0.102483624473612</v>
      </c>
      <c r="I227" s="8" t="n">
        <v>0.00679583955464093</v>
      </c>
      <c r="J227" s="8" t="n">
        <v>0.486571822559593</v>
      </c>
      <c r="K227" s="8" t="n">
        <v>0.47237963275244</v>
      </c>
      <c r="L227" s="7" t="s">
        <v>15</v>
      </c>
      <c r="M227" s="7" t="s">
        <v>15</v>
      </c>
      <c r="N227" s="7" t="s">
        <v>15</v>
      </c>
      <c r="O227" s="7" t="s">
        <v>15</v>
      </c>
      <c r="P227" s="7" t="s">
        <v>15</v>
      </c>
      <c r="Q227" s="7" t="s">
        <v>15</v>
      </c>
      <c r="R227" s="7" t="s">
        <v>15</v>
      </c>
      <c r="S227" s="7" t="s">
        <v>15</v>
      </c>
      <c r="T227" s="9" t="s">
        <v>263</v>
      </c>
      <c r="U227" s="9" t="s">
        <v>17</v>
      </c>
    </row>
    <row r="228" customFormat="false" ht="15" hidden="false" customHeight="false" outlineLevel="0" collapsed="false">
      <c r="A228" s="6" t="s">
        <v>271</v>
      </c>
      <c r="B228" s="6" t="s">
        <v>220</v>
      </c>
      <c r="C228" s="7" t="s">
        <v>60</v>
      </c>
      <c r="D228" s="8" t="n">
        <v>0.01608</v>
      </c>
      <c r="E228" s="8" t="n">
        <v>0.020729620944625</v>
      </c>
      <c r="F228" s="8" t="n">
        <v>0.0297350038752242</v>
      </c>
      <c r="G228" s="8" t="n">
        <v>0.00946353775066161</v>
      </c>
      <c r="H228" s="8" t="n">
        <v>0.0106044038441225</v>
      </c>
      <c r="I228" s="8" t="n">
        <v>0.00424745684251172</v>
      </c>
      <c r="J228" s="8" t="n">
        <v>0.394491997661735</v>
      </c>
      <c r="K228" s="8" t="n">
        <v>0.478602630908296</v>
      </c>
      <c r="L228" s="7" t="s">
        <v>15</v>
      </c>
      <c r="M228" s="7" t="s">
        <v>15</v>
      </c>
      <c r="N228" s="7" t="s">
        <v>15</v>
      </c>
      <c r="O228" s="7" t="s">
        <v>15</v>
      </c>
      <c r="P228" s="7" t="s">
        <v>15</v>
      </c>
      <c r="Q228" s="7" t="s">
        <v>15</v>
      </c>
      <c r="R228" s="7" t="s">
        <v>15</v>
      </c>
      <c r="S228" s="7" t="s">
        <v>15</v>
      </c>
      <c r="T228" s="9" t="s">
        <v>263</v>
      </c>
      <c r="U228" s="9" t="s">
        <v>17</v>
      </c>
    </row>
    <row r="229" customFormat="false" ht="15" hidden="false" customHeight="false" outlineLevel="0" collapsed="false">
      <c r="A229" s="6" t="s">
        <v>272</v>
      </c>
      <c r="B229" s="6" t="s">
        <v>220</v>
      </c>
      <c r="C229" s="7" t="s">
        <v>60</v>
      </c>
      <c r="D229" s="8" t="n">
        <v>0.005644</v>
      </c>
      <c r="E229" s="8" t="n">
        <v>0.0308384455431575</v>
      </c>
      <c r="F229" s="8" t="n">
        <v>0.0297193731875857</v>
      </c>
      <c r="G229" s="8" t="n">
        <v>0.00632698022643117</v>
      </c>
      <c r="H229" s="8" t="n">
        <v>0.0241683363705529</v>
      </c>
      <c r="I229" s="8" t="n">
        <v>0.0099064392297539</v>
      </c>
      <c r="J229" s="8" t="n">
        <v>0.35081377986477</v>
      </c>
      <c r="K229" s="8" t="n">
        <v>0.500534976831629</v>
      </c>
      <c r="L229" s="7" t="s">
        <v>15</v>
      </c>
      <c r="M229" s="7" t="s">
        <v>15</v>
      </c>
      <c r="N229" s="7" t="s">
        <v>15</v>
      </c>
      <c r="O229" s="7" t="s">
        <v>15</v>
      </c>
      <c r="P229" s="7" t="s">
        <v>15</v>
      </c>
      <c r="Q229" s="7" t="s">
        <v>15</v>
      </c>
      <c r="R229" s="7" t="s">
        <v>15</v>
      </c>
      <c r="S229" s="7" t="s">
        <v>60</v>
      </c>
      <c r="T229" s="9" t="s">
        <v>263</v>
      </c>
      <c r="U229" s="9" t="s">
        <v>17</v>
      </c>
    </row>
    <row r="230" customFormat="false" ht="15" hidden="false" customHeight="false" outlineLevel="0" collapsed="false">
      <c r="A230" s="6" t="s">
        <v>273</v>
      </c>
      <c r="B230" s="6" t="s">
        <v>220</v>
      </c>
      <c r="C230" s="7" t="s">
        <v>59</v>
      </c>
      <c r="D230" s="8" t="n">
        <v>0.0138</v>
      </c>
      <c r="E230" s="8" t="n">
        <v>0.041907387736226</v>
      </c>
      <c r="F230" s="8" t="n">
        <v>0.0297366850776539</v>
      </c>
      <c r="G230" s="8" t="n">
        <v>0.00761909942320273</v>
      </c>
      <c r="H230" s="8" t="n">
        <v>0.0348050692876818</v>
      </c>
      <c r="I230" s="8" t="n">
        <v>0.00710374003724484</v>
      </c>
      <c r="J230" s="8" t="n">
        <v>0.370406093729158</v>
      </c>
      <c r="K230" s="8" t="n">
        <v>0.487402288219387</v>
      </c>
      <c r="L230" s="7" t="s">
        <v>15</v>
      </c>
      <c r="M230" s="7" t="s">
        <v>15</v>
      </c>
      <c r="N230" s="7" t="s">
        <v>15</v>
      </c>
      <c r="O230" s="7" t="s">
        <v>15</v>
      </c>
      <c r="P230" s="7" t="s">
        <v>15</v>
      </c>
      <c r="Q230" s="7" t="s">
        <v>15</v>
      </c>
      <c r="R230" s="7" t="s">
        <v>15</v>
      </c>
      <c r="S230" s="7" t="s">
        <v>15</v>
      </c>
      <c r="T230" s="9" t="s">
        <v>263</v>
      </c>
      <c r="U230" s="9" t="s">
        <v>17</v>
      </c>
    </row>
    <row r="231" customFormat="false" ht="15" hidden="false" customHeight="false" outlineLevel="0" collapsed="false">
      <c r="A231" s="6" t="s">
        <v>274</v>
      </c>
      <c r="B231" s="6" t="s">
        <v>220</v>
      </c>
      <c r="C231" s="7" t="s">
        <v>60</v>
      </c>
      <c r="D231" s="8" t="n">
        <v>0.01454</v>
      </c>
      <c r="E231" s="8" t="n">
        <v>0.0763411061860003</v>
      </c>
      <c r="F231" s="8" t="n">
        <v>0.0297593693558741</v>
      </c>
      <c r="G231" s="8" t="n">
        <v>0.00823551949415241</v>
      </c>
      <c r="H231" s="8" t="n">
        <v>0.0786873333185754</v>
      </c>
      <c r="I231" s="8" t="n">
        <v>0.00678773701118555</v>
      </c>
      <c r="J231" s="8" t="n">
        <v>0.454047539765443</v>
      </c>
      <c r="K231" s="8" t="n">
        <v>0.480602623148887</v>
      </c>
      <c r="L231" s="7" t="s">
        <v>15</v>
      </c>
      <c r="M231" s="7" t="s">
        <v>15</v>
      </c>
      <c r="N231" s="7" t="s">
        <v>15</v>
      </c>
      <c r="O231" s="7" t="s">
        <v>15</v>
      </c>
      <c r="P231" s="7" t="s">
        <v>15</v>
      </c>
      <c r="Q231" s="7" t="s">
        <v>15</v>
      </c>
      <c r="R231" s="7" t="s">
        <v>15</v>
      </c>
      <c r="S231" s="7" t="s">
        <v>15</v>
      </c>
      <c r="T231" s="9" t="s">
        <v>263</v>
      </c>
      <c r="U231" s="9" t="s">
        <v>17</v>
      </c>
    </row>
    <row r="232" customFormat="false" ht="15" hidden="false" customHeight="false" outlineLevel="0" collapsed="false">
      <c r="A232" s="6" t="s">
        <v>275</v>
      </c>
      <c r="B232" s="6" t="s">
        <v>220</v>
      </c>
      <c r="C232" s="7" t="s">
        <v>60</v>
      </c>
      <c r="D232" s="8" t="n">
        <v>0.01066</v>
      </c>
      <c r="E232" s="8" t="n">
        <v>0.0353418204281153</v>
      </c>
      <c r="F232" s="8" t="n">
        <v>0.0298154476790371</v>
      </c>
      <c r="G232" s="8" t="n">
        <v>0.00596408059121716</v>
      </c>
      <c r="H232" s="8" t="n">
        <v>0.0250088602989688</v>
      </c>
      <c r="I232" s="8" t="n">
        <v>0.00844882485336732</v>
      </c>
      <c r="J232" s="8" t="n">
        <v>0.376350040666474</v>
      </c>
      <c r="K232" s="8" t="n">
        <v>0.484766982681472</v>
      </c>
      <c r="L232" s="7" t="s">
        <v>15</v>
      </c>
      <c r="M232" s="7" t="s">
        <v>15</v>
      </c>
      <c r="N232" s="7" t="s">
        <v>15</v>
      </c>
      <c r="O232" s="7" t="s">
        <v>15</v>
      </c>
      <c r="P232" s="7" t="s">
        <v>15</v>
      </c>
      <c r="Q232" s="7" t="s">
        <v>15</v>
      </c>
      <c r="R232" s="7" t="s">
        <v>15</v>
      </c>
      <c r="S232" s="7" t="s">
        <v>15</v>
      </c>
      <c r="T232" s="12" t="s">
        <v>276</v>
      </c>
      <c r="U232" s="9" t="s">
        <v>17</v>
      </c>
    </row>
    <row r="233" customFormat="false" ht="15" hidden="false" customHeight="false" outlineLevel="0" collapsed="false">
      <c r="A233" s="6" t="s">
        <v>277</v>
      </c>
      <c r="B233" s="6" t="s">
        <v>220</v>
      </c>
      <c r="C233" s="7" t="s">
        <v>60</v>
      </c>
      <c r="D233" s="8" t="n">
        <v>0.009024</v>
      </c>
      <c r="E233" s="8" t="n">
        <v>0.10460558055696</v>
      </c>
      <c r="F233" s="8" t="n">
        <v>0.0298077398450201</v>
      </c>
      <c r="G233" s="8" t="n">
        <v>0.0153261855839613</v>
      </c>
      <c r="H233" s="8" t="n">
        <v>0.0960011041710052</v>
      </c>
      <c r="I233" s="8" t="n">
        <v>0.00572285489044546</v>
      </c>
      <c r="J233" s="8" t="n">
        <v>0.483978051161182</v>
      </c>
      <c r="K233" s="8" t="n">
        <v>0.472454785896013</v>
      </c>
      <c r="L233" s="7" t="s">
        <v>15</v>
      </c>
      <c r="M233" s="7" t="s">
        <v>15</v>
      </c>
      <c r="N233" s="7" t="s">
        <v>15</v>
      </c>
      <c r="O233" s="7" t="s">
        <v>15</v>
      </c>
      <c r="P233" s="7" t="s">
        <v>15</v>
      </c>
      <c r="Q233" s="7" t="s">
        <v>15</v>
      </c>
      <c r="R233" s="7" t="s">
        <v>15</v>
      </c>
      <c r="S233" s="7" t="s">
        <v>15</v>
      </c>
      <c r="T233" s="12" t="s">
        <v>276</v>
      </c>
      <c r="U233" s="9" t="s">
        <v>17</v>
      </c>
    </row>
    <row r="234" customFormat="false" ht="15" hidden="false" customHeight="false" outlineLevel="0" collapsed="false">
      <c r="A234" s="6" t="s">
        <v>278</v>
      </c>
      <c r="B234" s="6" t="s">
        <v>220</v>
      </c>
      <c r="C234" s="7" t="s">
        <v>60</v>
      </c>
      <c r="D234" s="8" t="n">
        <v>0.01141</v>
      </c>
      <c r="E234" s="8" t="n">
        <v>0.0307199299470843</v>
      </c>
      <c r="F234" s="8" t="n">
        <v>0.0297679507570935</v>
      </c>
      <c r="G234" s="8" t="n">
        <v>0.00671788826936144</v>
      </c>
      <c r="H234" s="8" t="n">
        <v>0.0241045827389012</v>
      </c>
      <c r="I234" s="8" t="n">
        <v>0.00170702179816236</v>
      </c>
      <c r="J234" s="8" t="n">
        <v>0.342874634968506</v>
      </c>
      <c r="K234" s="8" t="n">
        <v>0.483368418882511</v>
      </c>
      <c r="L234" s="7" t="s">
        <v>15</v>
      </c>
      <c r="M234" s="7" t="s">
        <v>15</v>
      </c>
      <c r="N234" s="7" t="s">
        <v>15</v>
      </c>
      <c r="O234" s="7" t="s">
        <v>15</v>
      </c>
      <c r="P234" s="7" t="s">
        <v>15</v>
      </c>
      <c r="Q234" s="7" t="s">
        <v>15</v>
      </c>
      <c r="R234" s="7" t="s">
        <v>15</v>
      </c>
      <c r="S234" s="7" t="s">
        <v>15</v>
      </c>
      <c r="T234" s="12" t="s">
        <v>276</v>
      </c>
      <c r="U234" s="9" t="s">
        <v>17</v>
      </c>
    </row>
    <row r="235" customFormat="false" ht="15" hidden="false" customHeight="false" outlineLevel="0" collapsed="false">
      <c r="A235" s="6" t="s">
        <v>279</v>
      </c>
      <c r="B235" s="6" t="s">
        <v>220</v>
      </c>
      <c r="C235" s="10" t="s">
        <v>59</v>
      </c>
      <c r="D235" s="8" t="n">
        <v>0.005335</v>
      </c>
      <c r="E235" s="8" t="n">
        <v>0.0266963029662492</v>
      </c>
      <c r="F235" s="8" t="n">
        <v>0.029770058843253</v>
      </c>
      <c r="G235" s="8" t="n">
        <v>0.00588754247017529</v>
      </c>
      <c r="H235" s="8" t="n">
        <v>0.0246184154487923</v>
      </c>
      <c r="I235" s="8" t="n">
        <v>0.00152301730227726</v>
      </c>
      <c r="J235" s="8" t="n">
        <v>0.387978617350567</v>
      </c>
      <c r="K235" s="8" t="n">
        <v>0.477959481131302</v>
      </c>
      <c r="L235" s="7" t="s">
        <v>15</v>
      </c>
      <c r="M235" s="7" t="s">
        <v>15</v>
      </c>
      <c r="N235" s="7" t="s">
        <v>15</v>
      </c>
      <c r="O235" s="7" t="s">
        <v>15</v>
      </c>
      <c r="P235" s="7" t="s">
        <v>15</v>
      </c>
      <c r="Q235" s="7" t="s">
        <v>15</v>
      </c>
      <c r="R235" s="7" t="s">
        <v>15</v>
      </c>
      <c r="S235" s="7" t="s">
        <v>15</v>
      </c>
      <c r="T235" s="12" t="s">
        <v>276</v>
      </c>
      <c r="U235" s="9" t="s">
        <v>17</v>
      </c>
    </row>
    <row r="236" customFormat="false" ht="15" hidden="false" customHeight="false" outlineLevel="0" collapsed="false">
      <c r="A236" s="6" t="s">
        <v>280</v>
      </c>
      <c r="B236" s="6" t="s">
        <v>220</v>
      </c>
      <c r="C236" s="7" t="s">
        <v>60</v>
      </c>
      <c r="D236" s="8" t="n">
        <v>0.01322</v>
      </c>
      <c r="E236" s="8" t="n">
        <v>0.0252292627071888</v>
      </c>
      <c r="F236" s="8" t="n">
        <v>0.0297988037350826</v>
      </c>
      <c r="G236" s="8" t="n">
        <v>0.00841706787718341</v>
      </c>
      <c r="H236" s="8" t="n">
        <v>0.0118833473387254</v>
      </c>
      <c r="I236" s="8" t="n">
        <v>0.00296944939523797</v>
      </c>
      <c r="J236" s="8" t="n">
        <v>0.392494840921552</v>
      </c>
      <c r="K236" s="8" t="n">
        <v>0.493490136409424</v>
      </c>
      <c r="L236" s="7" t="s">
        <v>15</v>
      </c>
      <c r="M236" s="7" t="s">
        <v>15</v>
      </c>
      <c r="N236" s="7" t="s">
        <v>15</v>
      </c>
      <c r="O236" s="7" t="s">
        <v>15</v>
      </c>
      <c r="P236" s="7" t="s">
        <v>15</v>
      </c>
      <c r="Q236" s="7" t="s">
        <v>15</v>
      </c>
      <c r="R236" s="7" t="s">
        <v>15</v>
      </c>
      <c r="S236" s="7" t="s">
        <v>15</v>
      </c>
      <c r="T236" s="12" t="s">
        <v>276</v>
      </c>
      <c r="U236" s="9" t="s">
        <v>17</v>
      </c>
    </row>
    <row r="237" customFormat="false" ht="15" hidden="false" customHeight="false" outlineLevel="0" collapsed="false">
      <c r="A237" s="6" t="s">
        <v>281</v>
      </c>
      <c r="B237" s="6" t="s">
        <v>220</v>
      </c>
      <c r="C237" s="7" t="s">
        <v>60</v>
      </c>
      <c r="D237" s="8" t="n">
        <v>0.00765</v>
      </c>
      <c r="E237" s="8" t="n">
        <v>0.03878883618925</v>
      </c>
      <c r="F237" s="8" t="n">
        <v>0.0298300257407699</v>
      </c>
      <c r="G237" s="8" t="n">
        <v>0.0102392014387804</v>
      </c>
      <c r="H237" s="8" t="n">
        <v>0.0318168476012891</v>
      </c>
      <c r="I237" s="8" t="n">
        <v>0.00406179220572084</v>
      </c>
      <c r="J237" s="8" t="n">
        <v>0.390533065479012</v>
      </c>
      <c r="K237" s="8" t="n">
        <v>0.45015367880474</v>
      </c>
      <c r="L237" s="7" t="s">
        <v>15</v>
      </c>
      <c r="M237" s="7" t="s">
        <v>15</v>
      </c>
      <c r="N237" s="7" t="s">
        <v>15</v>
      </c>
      <c r="O237" s="7" t="s">
        <v>15</v>
      </c>
      <c r="P237" s="7" t="s">
        <v>15</v>
      </c>
      <c r="Q237" s="7" t="s">
        <v>15</v>
      </c>
      <c r="R237" s="7" t="s">
        <v>15</v>
      </c>
      <c r="S237" s="7" t="s">
        <v>15</v>
      </c>
      <c r="T237" s="12" t="s">
        <v>276</v>
      </c>
      <c r="U237" s="9" t="s">
        <v>17</v>
      </c>
    </row>
    <row r="238" customFormat="false" ht="15" hidden="false" customHeight="false" outlineLevel="0" collapsed="false">
      <c r="A238" s="6" t="s">
        <v>282</v>
      </c>
      <c r="B238" s="6" t="s">
        <v>220</v>
      </c>
      <c r="C238" s="10" t="s">
        <v>60</v>
      </c>
      <c r="D238" s="8" t="n">
        <v>0.01329</v>
      </c>
      <c r="E238" s="8" t="n">
        <v>0.129147848405704</v>
      </c>
      <c r="F238" s="8" t="n">
        <v>0.0298055793475665</v>
      </c>
      <c r="G238" s="8" t="n">
        <v>0.0102218676734995</v>
      </c>
      <c r="H238" s="8" t="n">
        <v>0.0786618155933425</v>
      </c>
      <c r="I238" s="8" t="n">
        <v>0.00483862987529342</v>
      </c>
      <c r="J238" s="8" t="n">
        <v>0.442257857695337</v>
      </c>
      <c r="K238" s="8" t="n">
        <v>0.471805065765166</v>
      </c>
      <c r="L238" s="7" t="s">
        <v>15</v>
      </c>
      <c r="M238" s="7" t="s">
        <v>15</v>
      </c>
      <c r="N238" s="7" t="s">
        <v>15</v>
      </c>
      <c r="O238" s="7" t="s">
        <v>15</v>
      </c>
      <c r="P238" s="7" t="s">
        <v>15</v>
      </c>
      <c r="Q238" s="7" t="s">
        <v>15</v>
      </c>
      <c r="R238" s="7" t="s">
        <v>15</v>
      </c>
      <c r="S238" s="7" t="s">
        <v>15</v>
      </c>
      <c r="T238" s="12" t="s">
        <v>276</v>
      </c>
      <c r="U238" s="9" t="s">
        <v>17</v>
      </c>
    </row>
    <row r="239" customFormat="false" ht="15" hidden="false" customHeight="false" outlineLevel="0" collapsed="false">
      <c r="A239" s="6" t="s">
        <v>283</v>
      </c>
      <c r="B239" s="6" t="s">
        <v>220</v>
      </c>
      <c r="C239" s="10" t="s">
        <v>60</v>
      </c>
      <c r="D239" s="8" t="n">
        <v>0.006354</v>
      </c>
      <c r="E239" s="8" t="n">
        <v>0.0632651362105295</v>
      </c>
      <c r="F239" s="8" t="n">
        <v>0.0297252780741457</v>
      </c>
      <c r="G239" s="8" t="n">
        <v>0.00729790828794962</v>
      </c>
      <c r="H239" s="8" t="n">
        <v>0.0471593710610454</v>
      </c>
      <c r="I239" s="8" t="n">
        <v>0.00524651135145498</v>
      </c>
      <c r="J239" s="8" t="n">
        <v>0.343534243827151</v>
      </c>
      <c r="K239" s="8" t="n">
        <v>0.479492371270322</v>
      </c>
      <c r="L239" s="7" t="s">
        <v>15</v>
      </c>
      <c r="M239" s="7" t="s">
        <v>15</v>
      </c>
      <c r="N239" s="7" t="s">
        <v>15</v>
      </c>
      <c r="O239" s="7" t="s">
        <v>15</v>
      </c>
      <c r="P239" s="7" t="s">
        <v>15</v>
      </c>
      <c r="Q239" s="7" t="s">
        <v>15</v>
      </c>
      <c r="R239" s="7" t="s">
        <v>15</v>
      </c>
      <c r="S239" s="7" t="s">
        <v>15</v>
      </c>
      <c r="T239" s="12" t="s">
        <v>276</v>
      </c>
      <c r="U239" s="9" t="s">
        <v>17</v>
      </c>
    </row>
    <row r="240" customFormat="false" ht="15" hidden="false" customHeight="false" outlineLevel="0" collapsed="false">
      <c r="A240" s="6" t="s">
        <v>284</v>
      </c>
      <c r="B240" s="6" t="s">
        <v>220</v>
      </c>
      <c r="C240" s="7" t="s">
        <v>60</v>
      </c>
      <c r="D240" s="8" t="n">
        <v>0.05268</v>
      </c>
      <c r="E240" s="8" t="n">
        <v>0.166965636686505</v>
      </c>
      <c r="F240" s="8" t="n">
        <v>0.02979336311959</v>
      </c>
      <c r="G240" s="8" t="n">
        <v>0.0174971106141201</v>
      </c>
      <c r="H240" s="8" t="n">
        <v>0.133657039145888</v>
      </c>
      <c r="I240" s="8" t="n">
        <v>0.00886774521870788</v>
      </c>
      <c r="J240" s="8" t="n">
        <v>0.562337290326308</v>
      </c>
      <c r="K240" s="8" t="n">
        <v>0.466904254175821</v>
      </c>
      <c r="L240" s="7" t="s">
        <v>60</v>
      </c>
      <c r="M240" s="7" t="s">
        <v>15</v>
      </c>
      <c r="N240" s="7" t="s">
        <v>15</v>
      </c>
      <c r="O240" s="7" t="s">
        <v>15</v>
      </c>
      <c r="P240" s="7" t="s">
        <v>15</v>
      </c>
      <c r="Q240" s="7" t="s">
        <v>15</v>
      </c>
      <c r="R240" s="7" t="s">
        <v>60</v>
      </c>
      <c r="S240" s="7" t="s">
        <v>15</v>
      </c>
      <c r="T240" s="9" t="s">
        <v>83</v>
      </c>
      <c r="U240" s="9" t="s">
        <v>17</v>
      </c>
    </row>
    <row r="241" customFormat="false" ht="15" hidden="false" customHeight="false" outlineLevel="0" collapsed="false">
      <c r="A241" s="11" t="s">
        <v>285</v>
      </c>
      <c r="B241" s="6" t="s">
        <v>220</v>
      </c>
      <c r="C241" s="7" t="s">
        <v>59</v>
      </c>
      <c r="D241" s="8" t="n">
        <v>0</v>
      </c>
      <c r="E241" s="8" t="n">
        <v>0.0822872495137647</v>
      </c>
      <c r="F241" s="8" t="n">
        <v>0.029754009051427</v>
      </c>
      <c r="G241" s="8" t="n">
        <v>0.0198578688300031</v>
      </c>
      <c r="H241" s="8" t="n">
        <v>0.0719937300425351</v>
      </c>
      <c r="I241" s="8" t="n">
        <v>0.0150129019996921</v>
      </c>
      <c r="J241" s="8" t="n">
        <v>0.453395045325619</v>
      </c>
      <c r="K241" s="8" t="n">
        <v>0.473242185607198</v>
      </c>
      <c r="L241" s="7" t="s">
        <v>15</v>
      </c>
      <c r="M241" s="7" t="s">
        <v>15</v>
      </c>
      <c r="N241" s="7" t="s">
        <v>15</v>
      </c>
      <c r="O241" s="7" t="s">
        <v>60</v>
      </c>
      <c r="P241" s="7" t="s">
        <v>15</v>
      </c>
      <c r="Q241" s="7" t="s">
        <v>15</v>
      </c>
      <c r="R241" s="7" t="s">
        <v>15</v>
      </c>
      <c r="S241" s="7" t="s">
        <v>15</v>
      </c>
      <c r="T241" s="12" t="s">
        <v>19</v>
      </c>
      <c r="U241" s="9" t="s">
        <v>17</v>
      </c>
    </row>
    <row r="242" customFormat="false" ht="15" hidden="false" customHeight="false" outlineLevel="0" collapsed="false">
      <c r="A242" s="11" t="s">
        <v>286</v>
      </c>
      <c r="B242" s="6" t="s">
        <v>220</v>
      </c>
      <c r="C242" s="7" t="s">
        <v>60</v>
      </c>
      <c r="D242" s="8" t="n">
        <v>0.01223</v>
      </c>
      <c r="E242" s="8" t="n">
        <v>0.068803625387249</v>
      </c>
      <c r="F242" s="8" t="n">
        <v>0.0297399505570083</v>
      </c>
      <c r="G242" s="8" t="n">
        <v>0.00706436563377104</v>
      </c>
      <c r="H242" s="8" t="n">
        <v>0.0626909592440444</v>
      </c>
      <c r="I242" s="8" t="n">
        <v>0.00396985221798036</v>
      </c>
      <c r="J242" s="8" t="n">
        <v>0.295332986993419</v>
      </c>
      <c r="K242" s="8" t="n">
        <v>0.489622297778144</v>
      </c>
      <c r="L242" s="7" t="s">
        <v>15</v>
      </c>
      <c r="M242" s="7" t="s">
        <v>15</v>
      </c>
      <c r="N242" s="7" t="s">
        <v>15</v>
      </c>
      <c r="O242" s="7" t="s">
        <v>15</v>
      </c>
      <c r="P242" s="7" t="s">
        <v>15</v>
      </c>
      <c r="Q242" s="7" t="s">
        <v>15</v>
      </c>
      <c r="R242" s="7" t="s">
        <v>15</v>
      </c>
      <c r="S242" s="7" t="s">
        <v>15</v>
      </c>
      <c r="T242" s="12" t="s">
        <v>19</v>
      </c>
      <c r="U242" s="9" t="s">
        <v>17</v>
      </c>
    </row>
    <row r="243" customFormat="false" ht="15" hidden="false" customHeight="false" outlineLevel="0" collapsed="false">
      <c r="A243" s="11" t="s">
        <v>287</v>
      </c>
      <c r="B243" s="6" t="s">
        <v>220</v>
      </c>
      <c r="C243" s="7" t="s">
        <v>59</v>
      </c>
      <c r="D243" s="8" t="n">
        <v>0.01249</v>
      </c>
      <c r="E243" s="8" t="n">
        <v>0.0546804525480635</v>
      </c>
      <c r="F243" s="8" t="n">
        <v>0.0297590705249097</v>
      </c>
      <c r="G243" s="8" t="n">
        <v>0.00674666494544723</v>
      </c>
      <c r="H243" s="8" t="n">
        <v>0.0335650567812296</v>
      </c>
      <c r="I243" s="8" t="n">
        <v>0.0117805538304106</v>
      </c>
      <c r="J243" s="8" t="n">
        <v>0.399954709236532</v>
      </c>
      <c r="K243" s="8" t="n">
        <v>0.485439200452267</v>
      </c>
      <c r="L243" s="7" t="s">
        <v>15</v>
      </c>
      <c r="M243" s="7" t="s">
        <v>15</v>
      </c>
      <c r="N243" s="7" t="s">
        <v>15</v>
      </c>
      <c r="O243" s="7" t="s">
        <v>15</v>
      </c>
      <c r="P243" s="7" t="s">
        <v>15</v>
      </c>
      <c r="Q243" s="7" t="s">
        <v>15</v>
      </c>
      <c r="R243" s="7" t="s">
        <v>15</v>
      </c>
      <c r="S243" s="7" t="s">
        <v>15</v>
      </c>
      <c r="T243" s="12" t="s">
        <v>19</v>
      </c>
      <c r="U243" s="9" t="s">
        <v>17</v>
      </c>
    </row>
    <row r="244" customFormat="false" ht="15" hidden="false" customHeight="false" outlineLevel="0" collapsed="false">
      <c r="A244" s="11" t="s">
        <v>288</v>
      </c>
      <c r="B244" s="6" t="s">
        <v>220</v>
      </c>
      <c r="C244" s="7" t="s">
        <v>59</v>
      </c>
      <c r="D244" s="8" t="n">
        <v>0.01243</v>
      </c>
      <c r="E244" s="8" t="n">
        <v>0.0588832917560308</v>
      </c>
      <c r="F244" s="8" t="n">
        <v>0.0297341146144731</v>
      </c>
      <c r="G244" s="8" t="n">
        <v>0.00650683345948768</v>
      </c>
      <c r="H244" s="8" t="n">
        <v>0.0440770444545116</v>
      </c>
      <c r="I244" s="8" t="n">
        <v>0.00922650949856604</v>
      </c>
      <c r="J244" s="8" t="n">
        <v>0.419426789581385</v>
      </c>
      <c r="K244" s="8" t="n">
        <v>0.481880991171475</v>
      </c>
      <c r="L244" s="7" t="s">
        <v>15</v>
      </c>
      <c r="M244" s="7" t="s">
        <v>15</v>
      </c>
      <c r="N244" s="7" t="s">
        <v>15</v>
      </c>
      <c r="O244" s="7" t="s">
        <v>15</v>
      </c>
      <c r="P244" s="7" t="s">
        <v>15</v>
      </c>
      <c r="Q244" s="7" t="s">
        <v>15</v>
      </c>
      <c r="R244" s="7" t="s">
        <v>15</v>
      </c>
      <c r="S244" s="7" t="s">
        <v>15</v>
      </c>
      <c r="T244" s="12" t="s">
        <v>19</v>
      </c>
      <c r="U244" s="9" t="s">
        <v>17</v>
      </c>
    </row>
    <row r="245" customFormat="false" ht="15.75" hidden="false" customHeight="false" outlineLevel="0" collapsed="false">
      <c r="A245" s="13" t="s">
        <v>289</v>
      </c>
      <c r="B245" s="6" t="s">
        <v>220</v>
      </c>
      <c r="C245" s="7" t="s">
        <v>60</v>
      </c>
      <c r="D245" s="8" t="n">
        <v>0.03539</v>
      </c>
      <c r="E245" s="8" t="n">
        <v>0.117799538731239</v>
      </c>
      <c r="F245" s="8" t="n">
        <v>0.0297930595214789</v>
      </c>
      <c r="G245" s="8" t="n">
        <v>0.0112090305403449</v>
      </c>
      <c r="H245" s="8" t="n">
        <v>0.0817128655689933</v>
      </c>
      <c r="I245" s="8" t="n">
        <v>0.00612633058682875</v>
      </c>
      <c r="J245" s="8" t="n">
        <v>0.497009959298217</v>
      </c>
      <c r="K245" s="8" t="n">
        <v>0.476895054282806</v>
      </c>
      <c r="L245" s="7" t="s">
        <v>60</v>
      </c>
      <c r="M245" s="7" t="s">
        <v>15</v>
      </c>
      <c r="N245" s="7" t="s">
        <v>15</v>
      </c>
      <c r="O245" s="7" t="s">
        <v>15</v>
      </c>
      <c r="P245" s="7" t="s">
        <v>15</v>
      </c>
      <c r="Q245" s="7" t="s">
        <v>15</v>
      </c>
      <c r="R245" s="7" t="s">
        <v>15</v>
      </c>
      <c r="S245" s="7" t="s">
        <v>15</v>
      </c>
      <c r="T245" s="12" t="s">
        <v>19</v>
      </c>
      <c r="U245" s="9" t="s">
        <v>17</v>
      </c>
    </row>
    <row r="246" customFormat="false" ht="15" hidden="false" customHeight="false" outlineLevel="0" collapsed="false">
      <c r="A246" s="11" t="s">
        <v>290</v>
      </c>
      <c r="B246" s="6" t="s">
        <v>220</v>
      </c>
      <c r="C246" s="7" t="s">
        <v>60</v>
      </c>
      <c r="D246" s="8" t="n">
        <v>0.01077</v>
      </c>
      <c r="E246" s="8" t="n">
        <v>0.177310694962279</v>
      </c>
      <c r="F246" s="8" t="n">
        <v>0.0298780319595535</v>
      </c>
      <c r="G246" s="8" t="n">
        <v>0.0149322316580331</v>
      </c>
      <c r="H246" s="8" t="n">
        <v>0.130140230638337</v>
      </c>
      <c r="I246" s="8" t="n">
        <v>0.00846834282879441</v>
      </c>
      <c r="J246" s="8" t="n">
        <v>0.558020229874185</v>
      </c>
      <c r="K246" s="8" t="n">
        <v>0.463520996542413</v>
      </c>
      <c r="L246" s="7" t="s">
        <v>15</v>
      </c>
      <c r="M246" s="7" t="s">
        <v>15</v>
      </c>
      <c r="N246" s="10" t="s">
        <v>60</v>
      </c>
      <c r="O246" s="7" t="s">
        <v>15</v>
      </c>
      <c r="P246" s="7" t="s">
        <v>15</v>
      </c>
      <c r="Q246" s="7" t="s">
        <v>15</v>
      </c>
      <c r="R246" s="7" t="s">
        <v>60</v>
      </c>
      <c r="S246" s="7" t="s">
        <v>15</v>
      </c>
      <c r="T246" s="12" t="s">
        <v>19</v>
      </c>
      <c r="U246" s="9" t="s">
        <v>17</v>
      </c>
    </row>
    <row r="247" customFormat="false" ht="15" hidden="false" customHeight="false" outlineLevel="0" collapsed="false">
      <c r="A247" s="11" t="s">
        <v>291</v>
      </c>
      <c r="B247" s="6" t="s">
        <v>220</v>
      </c>
      <c r="C247" s="7" t="s">
        <v>15</v>
      </c>
      <c r="D247" s="8" t="n">
        <v>0.004627</v>
      </c>
      <c r="E247" s="8" t="n">
        <v>0.0757626228514795</v>
      </c>
      <c r="F247" s="8" t="n">
        <v>0.029739705597523</v>
      </c>
      <c r="G247" s="8" t="n">
        <v>0.0063373993914774</v>
      </c>
      <c r="H247" s="8" t="n">
        <v>0.0616907326090741</v>
      </c>
      <c r="I247" s="8" t="n">
        <v>0.00277501661529899</v>
      </c>
      <c r="J247" s="8" t="n">
        <v>0.294726833352278</v>
      </c>
      <c r="K247" s="8" t="n">
        <v>0.486963670097303</v>
      </c>
      <c r="L247" s="7" t="s">
        <v>15</v>
      </c>
      <c r="M247" s="7" t="s">
        <v>15</v>
      </c>
      <c r="N247" s="7" t="s">
        <v>15</v>
      </c>
      <c r="O247" s="7" t="s">
        <v>15</v>
      </c>
      <c r="P247" s="7" t="s">
        <v>15</v>
      </c>
      <c r="Q247" s="7" t="s">
        <v>15</v>
      </c>
      <c r="R247" s="7" t="s">
        <v>15</v>
      </c>
      <c r="S247" s="7" t="s">
        <v>15</v>
      </c>
      <c r="T247" s="12" t="s">
        <v>21</v>
      </c>
      <c r="U247" s="9" t="s">
        <v>17</v>
      </c>
    </row>
    <row r="248" customFormat="false" ht="15" hidden="false" customHeight="false" outlineLevel="0" collapsed="false">
      <c r="A248" s="11" t="s">
        <v>292</v>
      </c>
      <c r="B248" s="6" t="s">
        <v>220</v>
      </c>
      <c r="C248" s="7" t="s">
        <v>15</v>
      </c>
      <c r="D248" s="8" t="n">
        <v>0.003863</v>
      </c>
      <c r="E248" s="8" t="n">
        <v>0.0328079911573903</v>
      </c>
      <c r="F248" s="8" t="n">
        <v>0.0297288770852651</v>
      </c>
      <c r="G248" s="8" t="n">
        <v>0.0107993729004377</v>
      </c>
      <c r="H248" s="8" t="n">
        <v>0.0333612419937284</v>
      </c>
      <c r="I248" s="8" t="n">
        <v>0.00466592712766732</v>
      </c>
      <c r="J248" s="8" t="n">
        <v>0.364429822197078</v>
      </c>
      <c r="K248" s="8" t="n">
        <v>0.488097125753387</v>
      </c>
      <c r="L248" s="7" t="s">
        <v>15</v>
      </c>
      <c r="M248" s="7" t="s">
        <v>15</v>
      </c>
      <c r="N248" s="7" t="s">
        <v>15</v>
      </c>
      <c r="O248" s="7" t="s">
        <v>15</v>
      </c>
      <c r="P248" s="7" t="s">
        <v>15</v>
      </c>
      <c r="Q248" s="7" t="s">
        <v>15</v>
      </c>
      <c r="R248" s="7" t="s">
        <v>15</v>
      </c>
      <c r="S248" s="7" t="s">
        <v>15</v>
      </c>
      <c r="T248" s="12" t="s">
        <v>21</v>
      </c>
      <c r="U248" s="9" t="s">
        <v>17</v>
      </c>
    </row>
    <row r="249" customFormat="false" ht="15" hidden="false" customHeight="false" outlineLevel="0" collapsed="false">
      <c r="A249" s="11" t="s">
        <v>293</v>
      </c>
      <c r="B249" s="6" t="s">
        <v>220</v>
      </c>
      <c r="C249" s="7" t="s">
        <v>15</v>
      </c>
      <c r="D249" s="8" t="n">
        <v>0.006385</v>
      </c>
      <c r="E249" s="8" t="n">
        <v>0.0627915520804585</v>
      </c>
      <c r="F249" s="8" t="n">
        <v>0.0297236592824362</v>
      </c>
      <c r="G249" s="8" t="n">
        <v>0.00632985200037554</v>
      </c>
      <c r="H249" s="8" t="n">
        <v>0.0453872842806958</v>
      </c>
      <c r="I249" s="8" t="n">
        <v>0.00317563993639778</v>
      </c>
      <c r="J249" s="8" t="n">
        <v>0.38424643477931</v>
      </c>
      <c r="K249" s="8" t="n">
        <v>0.48185402420069</v>
      </c>
      <c r="L249" s="7" t="s">
        <v>15</v>
      </c>
      <c r="M249" s="7" t="s">
        <v>15</v>
      </c>
      <c r="N249" s="7" t="s">
        <v>15</v>
      </c>
      <c r="O249" s="7" t="s">
        <v>15</v>
      </c>
      <c r="P249" s="7" t="s">
        <v>15</v>
      </c>
      <c r="Q249" s="7" t="s">
        <v>15</v>
      </c>
      <c r="R249" s="7" t="s">
        <v>15</v>
      </c>
      <c r="S249" s="7" t="s">
        <v>15</v>
      </c>
      <c r="T249" s="12" t="s">
        <v>21</v>
      </c>
      <c r="U249" s="9" t="s">
        <v>17</v>
      </c>
    </row>
    <row r="250" customFormat="false" ht="15" hidden="false" customHeight="false" outlineLevel="0" collapsed="false">
      <c r="A250" s="11" t="s">
        <v>294</v>
      </c>
      <c r="B250" s="6" t="s">
        <v>220</v>
      </c>
      <c r="C250" s="7" t="s">
        <v>15</v>
      </c>
      <c r="D250" s="8" t="n">
        <v>0.009721</v>
      </c>
      <c r="E250" s="8" t="n">
        <v>0.0725107736170692</v>
      </c>
      <c r="F250" s="8" t="n">
        <v>0.0297406642435459</v>
      </c>
      <c r="G250" s="8" t="n">
        <v>0.0130646133763626</v>
      </c>
      <c r="H250" s="8" t="n">
        <v>0.0561196690684985</v>
      </c>
      <c r="I250" s="8" t="n">
        <v>0.00385237559672102</v>
      </c>
      <c r="J250" s="8" t="n">
        <v>0.452097762040325</v>
      </c>
      <c r="K250" s="8" t="n">
        <v>0.471010476071362</v>
      </c>
      <c r="L250" s="7" t="s">
        <v>15</v>
      </c>
      <c r="M250" s="7" t="s">
        <v>15</v>
      </c>
      <c r="N250" s="7" t="s">
        <v>15</v>
      </c>
      <c r="O250" s="7" t="s">
        <v>15</v>
      </c>
      <c r="P250" s="7" t="s">
        <v>15</v>
      </c>
      <c r="Q250" s="7" t="s">
        <v>15</v>
      </c>
      <c r="R250" s="7" t="s">
        <v>15</v>
      </c>
      <c r="S250" s="7" t="s">
        <v>15</v>
      </c>
      <c r="T250" s="12" t="s">
        <v>21</v>
      </c>
      <c r="U250" s="9" t="s">
        <v>17</v>
      </c>
    </row>
    <row r="251" customFormat="false" ht="15" hidden="false" customHeight="false" outlineLevel="0" collapsed="false">
      <c r="A251" s="6" t="s">
        <v>295</v>
      </c>
      <c r="B251" s="6" t="s">
        <v>220</v>
      </c>
      <c r="C251" s="7" t="s">
        <v>60</v>
      </c>
      <c r="D251" s="8" t="n">
        <v>0.05004</v>
      </c>
      <c r="E251" s="8" t="n">
        <v>0.0390113345464141</v>
      </c>
      <c r="F251" s="8" t="n">
        <v>0.0298244534292498</v>
      </c>
      <c r="G251" s="8" t="n">
        <v>0.00773178790797747</v>
      </c>
      <c r="H251" s="8" t="n">
        <v>0.0320971693525203</v>
      </c>
      <c r="I251" s="8" t="n">
        <v>0.00338714873168014</v>
      </c>
      <c r="J251" s="8" t="n">
        <v>0.351730472657829</v>
      </c>
      <c r="K251" s="8" t="n">
        <v>0.480639478575846</v>
      </c>
      <c r="L251" s="7" t="s">
        <v>60</v>
      </c>
      <c r="M251" s="7" t="s">
        <v>15</v>
      </c>
      <c r="N251" s="7" t="s">
        <v>15</v>
      </c>
      <c r="O251" s="7" t="s">
        <v>15</v>
      </c>
      <c r="P251" s="7" t="s">
        <v>15</v>
      </c>
      <c r="Q251" s="7" t="s">
        <v>15</v>
      </c>
      <c r="R251" s="7" t="s">
        <v>15</v>
      </c>
      <c r="S251" s="7" t="s">
        <v>15</v>
      </c>
      <c r="T251" s="9" t="s">
        <v>33</v>
      </c>
      <c r="U251" s="9" t="s">
        <v>17</v>
      </c>
    </row>
    <row r="252" customFormat="false" ht="15" hidden="false" customHeight="false" outlineLevel="0" collapsed="false">
      <c r="A252" s="6" t="s">
        <v>296</v>
      </c>
      <c r="B252" s="6" t="s">
        <v>220</v>
      </c>
      <c r="C252" s="7" t="s">
        <v>60</v>
      </c>
      <c r="D252" s="8" t="n">
        <v>0.02537</v>
      </c>
      <c r="E252" s="8" t="n">
        <v>0.0935471755541303</v>
      </c>
      <c r="F252" s="8" t="n">
        <v>0.0298322519472921</v>
      </c>
      <c r="G252" s="8" t="n">
        <v>0.0102125563592232</v>
      </c>
      <c r="H252" s="8" t="n">
        <v>0.0717030394584403</v>
      </c>
      <c r="I252" s="8" t="n">
        <v>0.00611298230547359</v>
      </c>
      <c r="J252" s="8" t="n">
        <v>0.479337243095256</v>
      </c>
      <c r="K252" s="8" t="n">
        <v>0.471275513251445</v>
      </c>
      <c r="L252" s="7" t="s">
        <v>60</v>
      </c>
      <c r="M252" s="7" t="s">
        <v>15</v>
      </c>
      <c r="N252" s="7" t="s">
        <v>15</v>
      </c>
      <c r="O252" s="7" t="s">
        <v>15</v>
      </c>
      <c r="P252" s="7" t="s">
        <v>15</v>
      </c>
      <c r="Q252" s="7" t="s">
        <v>15</v>
      </c>
      <c r="R252" s="7" t="s">
        <v>15</v>
      </c>
      <c r="S252" s="7" t="s">
        <v>15</v>
      </c>
      <c r="T252" s="12" t="s">
        <v>276</v>
      </c>
      <c r="U252" s="9" t="s">
        <v>17</v>
      </c>
    </row>
    <row r="253" customFormat="false" ht="15" hidden="false" customHeight="false" outlineLevel="0" collapsed="false">
      <c r="A253" s="6" t="s">
        <v>297</v>
      </c>
      <c r="B253" s="6" t="s">
        <v>220</v>
      </c>
      <c r="C253" s="7" t="s">
        <v>60</v>
      </c>
      <c r="D253" s="8" t="n">
        <v>0.3646</v>
      </c>
      <c r="E253" s="8" t="n">
        <v>0.564638008374792</v>
      </c>
      <c r="F253" s="8" t="n">
        <v>0.0300312341277079</v>
      </c>
      <c r="G253" s="8" t="n">
        <v>0.0615102335105398</v>
      </c>
      <c r="H253" s="8" t="n">
        <v>0.451021789752693</v>
      </c>
      <c r="I253" s="8" t="n">
        <v>0.0286783210371365</v>
      </c>
      <c r="J253" s="8" t="n">
        <v>0.999051737922716</v>
      </c>
      <c r="K253" s="8" t="n">
        <v>0.416577848023909</v>
      </c>
      <c r="L253" s="7" t="s">
        <v>60</v>
      </c>
      <c r="M253" s="7" t="s">
        <v>60</v>
      </c>
      <c r="N253" s="10" t="s">
        <v>60</v>
      </c>
      <c r="O253" s="7" t="s">
        <v>60</v>
      </c>
      <c r="P253" s="7" t="s">
        <v>60</v>
      </c>
      <c r="Q253" s="7" t="s">
        <v>60</v>
      </c>
      <c r="R253" s="7" t="s">
        <v>60</v>
      </c>
      <c r="S253" s="7" t="s">
        <v>15</v>
      </c>
      <c r="T253" s="12" t="s">
        <v>276</v>
      </c>
      <c r="U253" s="9" t="s">
        <v>17</v>
      </c>
    </row>
    <row r="254" customFormat="false" ht="15" hidden="false" customHeight="false" outlineLevel="0" collapsed="false">
      <c r="A254" s="6" t="s">
        <v>298</v>
      </c>
      <c r="B254" s="6" t="s">
        <v>220</v>
      </c>
      <c r="C254" s="7" t="s">
        <v>60</v>
      </c>
      <c r="D254" s="8" t="n">
        <v>0.1107</v>
      </c>
      <c r="E254" s="8" t="n">
        <v>0.200052879121568</v>
      </c>
      <c r="F254" s="8" t="n">
        <v>0.0298696754367453</v>
      </c>
      <c r="G254" s="8" t="n">
        <v>0.0198874734532303</v>
      </c>
      <c r="H254" s="8" t="n">
        <v>0.158391652855177</v>
      </c>
      <c r="I254" s="8" t="n">
        <v>0.0101252996734497</v>
      </c>
      <c r="J254" s="8" t="n">
        <v>0.607876272457378</v>
      </c>
      <c r="K254" s="8" t="n">
        <v>0.458882386299781</v>
      </c>
      <c r="L254" s="7" t="s">
        <v>60</v>
      </c>
      <c r="M254" s="7" t="s">
        <v>15</v>
      </c>
      <c r="N254" s="10" t="s">
        <v>60</v>
      </c>
      <c r="O254" s="7" t="s">
        <v>60</v>
      </c>
      <c r="P254" s="7" t="s">
        <v>15</v>
      </c>
      <c r="Q254" s="7" t="s">
        <v>15</v>
      </c>
      <c r="R254" s="7" t="s">
        <v>60</v>
      </c>
      <c r="S254" s="7" t="s">
        <v>15</v>
      </c>
      <c r="T254" s="12" t="s">
        <v>276</v>
      </c>
      <c r="U254" s="9" t="s">
        <v>17</v>
      </c>
    </row>
    <row r="255" customFormat="false" ht="15" hidden="false" customHeight="false" outlineLevel="0" collapsed="false">
      <c r="A255" s="6" t="s">
        <v>299</v>
      </c>
      <c r="B255" s="6" t="s">
        <v>220</v>
      </c>
      <c r="C255" s="7" t="s">
        <v>60</v>
      </c>
      <c r="D255" s="8" t="n">
        <v>0.008167</v>
      </c>
      <c r="E255" s="8" t="n">
        <v>0.128506708003696</v>
      </c>
      <c r="F255" s="8" t="n">
        <v>0.0298120307919084</v>
      </c>
      <c r="G255" s="8" t="n">
        <v>0.0107151053895584</v>
      </c>
      <c r="H255" s="8" t="n">
        <v>0.0777960827353247</v>
      </c>
      <c r="I255" s="8" t="n">
        <v>0.00740530655707303</v>
      </c>
      <c r="J255" s="8" t="n">
        <v>0.490461498394945</v>
      </c>
      <c r="K255" s="8" t="n">
        <v>0.467773894226995</v>
      </c>
      <c r="L255" s="7" t="s">
        <v>15</v>
      </c>
      <c r="M255" s="7" t="s">
        <v>15</v>
      </c>
      <c r="N255" s="7" t="s">
        <v>15</v>
      </c>
      <c r="O255" s="7" t="s">
        <v>15</v>
      </c>
      <c r="P255" s="7" t="s">
        <v>15</v>
      </c>
      <c r="Q255" s="7" t="s">
        <v>15</v>
      </c>
      <c r="R255" s="7" t="s">
        <v>15</v>
      </c>
      <c r="S255" s="7" t="s">
        <v>15</v>
      </c>
      <c r="T255" s="9" t="s">
        <v>88</v>
      </c>
      <c r="U255" s="9" t="s">
        <v>17</v>
      </c>
    </row>
    <row r="256" customFormat="false" ht="15" hidden="false" customHeight="false" outlineLevel="0" collapsed="false">
      <c r="A256" s="6" t="s">
        <v>300</v>
      </c>
      <c r="B256" s="6" t="s">
        <v>220</v>
      </c>
      <c r="C256" s="7" t="s">
        <v>60</v>
      </c>
      <c r="D256" s="8" t="n">
        <v>0.1004</v>
      </c>
      <c r="E256" s="8" t="n">
        <v>0.0463910439076586</v>
      </c>
      <c r="F256" s="8" t="n">
        <v>0.0297864930341384</v>
      </c>
      <c r="G256" s="8" t="n">
        <v>0.0103786486887602</v>
      </c>
      <c r="H256" s="8" t="n">
        <v>0.0275879396515138</v>
      </c>
      <c r="I256" s="8" t="n">
        <v>0.00482427425254023</v>
      </c>
      <c r="J256" s="8" t="n">
        <v>0.39990744179645</v>
      </c>
      <c r="K256" s="8" t="n">
        <v>0.483188616935625</v>
      </c>
      <c r="L256" s="7" t="s">
        <v>60</v>
      </c>
      <c r="M256" s="7" t="s">
        <v>15</v>
      </c>
      <c r="N256" s="7" t="s">
        <v>15</v>
      </c>
      <c r="O256" s="7" t="s">
        <v>15</v>
      </c>
      <c r="P256" s="7" t="s">
        <v>15</v>
      </c>
      <c r="Q256" s="7" t="s">
        <v>15</v>
      </c>
      <c r="R256" s="7" t="s">
        <v>15</v>
      </c>
      <c r="S256" s="7" t="s">
        <v>15</v>
      </c>
      <c r="T256" s="9" t="s">
        <v>88</v>
      </c>
      <c r="U256" s="9" t="s">
        <v>17</v>
      </c>
    </row>
    <row r="257" customFormat="false" ht="15" hidden="false" customHeight="false" outlineLevel="0" collapsed="false">
      <c r="A257" s="11" t="s">
        <v>301</v>
      </c>
      <c r="B257" s="6" t="s">
        <v>220</v>
      </c>
      <c r="C257" s="7" t="s">
        <v>60</v>
      </c>
      <c r="D257" s="8" t="n">
        <v>0.01102</v>
      </c>
      <c r="E257" s="8" t="n">
        <v>0.0332079627554989</v>
      </c>
      <c r="F257" s="8" t="n">
        <v>0.0297427241498617</v>
      </c>
      <c r="G257" s="8" t="n">
        <v>0.00608803055142939</v>
      </c>
      <c r="H257" s="8" t="n">
        <v>0.0281119125183946</v>
      </c>
      <c r="I257" s="8" t="n">
        <v>0.0026613194101245</v>
      </c>
      <c r="J257" s="8" t="n">
        <v>0.365377462538697</v>
      </c>
      <c r="K257" s="8" t="n">
        <v>0.486005566612321</v>
      </c>
      <c r="L257" s="7" t="s">
        <v>15</v>
      </c>
      <c r="M257" s="7" t="s">
        <v>15</v>
      </c>
      <c r="N257" s="7" t="s">
        <v>15</v>
      </c>
      <c r="O257" s="7" t="s">
        <v>15</v>
      </c>
      <c r="P257" s="7" t="s">
        <v>15</v>
      </c>
      <c r="Q257" s="7" t="s">
        <v>15</v>
      </c>
      <c r="R257" s="7" t="s">
        <v>15</v>
      </c>
      <c r="S257" s="7" t="s">
        <v>15</v>
      </c>
      <c r="T257" s="12" t="s">
        <v>21</v>
      </c>
      <c r="U257" s="9" t="s">
        <v>17</v>
      </c>
    </row>
    <row r="258" customFormat="false" ht="15" hidden="false" customHeight="false" outlineLevel="0" collapsed="false">
      <c r="A258" s="6" t="s">
        <v>302</v>
      </c>
      <c r="B258" s="6" t="s">
        <v>220</v>
      </c>
      <c r="C258" s="7" t="s">
        <v>59</v>
      </c>
      <c r="D258" s="8" t="n">
        <v>0.08287</v>
      </c>
      <c r="E258" s="8" t="n">
        <v>0.183002729508204</v>
      </c>
      <c r="F258" s="8" t="n">
        <v>0.0298299625575264</v>
      </c>
      <c r="G258" s="8" t="n">
        <v>0.0194134391650719</v>
      </c>
      <c r="H258" s="8" t="n">
        <v>0.136163908752086</v>
      </c>
      <c r="I258" s="8" t="n">
        <v>0.00879704803702958</v>
      </c>
      <c r="J258" s="8" t="n">
        <v>0.582158027299011</v>
      </c>
      <c r="K258" s="8" t="n">
        <v>0.459579951186636</v>
      </c>
      <c r="L258" s="7" t="s">
        <v>60</v>
      </c>
      <c r="M258" s="7" t="s">
        <v>15</v>
      </c>
      <c r="N258" s="7" t="s">
        <v>15</v>
      </c>
      <c r="O258" s="7" t="s">
        <v>15</v>
      </c>
      <c r="P258" s="7" t="s">
        <v>15</v>
      </c>
      <c r="Q258" s="7" t="s">
        <v>15</v>
      </c>
      <c r="R258" s="7" t="s">
        <v>60</v>
      </c>
      <c r="S258" s="7" t="s">
        <v>15</v>
      </c>
      <c r="T258" s="9" t="s">
        <v>33</v>
      </c>
      <c r="U258" s="9" t="s">
        <v>17</v>
      </c>
    </row>
    <row r="259" customFormat="false" ht="15" hidden="false" customHeight="false" outlineLevel="0" collapsed="false">
      <c r="A259" s="6" t="s">
        <v>303</v>
      </c>
      <c r="B259" s="6" t="s">
        <v>220</v>
      </c>
      <c r="C259" s="7" t="s">
        <v>59</v>
      </c>
      <c r="D259" s="8" t="n">
        <v>0.006043</v>
      </c>
      <c r="E259" s="8" t="n">
        <v>0.124294935483373</v>
      </c>
      <c r="F259" s="8" t="n">
        <v>0.0297741094557117</v>
      </c>
      <c r="G259" s="8" t="n">
        <v>0.0154557828436954</v>
      </c>
      <c r="H259" s="8" t="n">
        <v>0.116509243646969</v>
      </c>
      <c r="I259" s="8" t="n">
        <v>0.00697683414400002</v>
      </c>
      <c r="J259" s="8" t="n">
        <v>0.5098880076771</v>
      </c>
      <c r="K259" s="8" t="n">
        <v>0.466970487886659</v>
      </c>
      <c r="L259" s="7" t="s">
        <v>15</v>
      </c>
      <c r="M259" s="7" t="s">
        <v>15</v>
      </c>
      <c r="N259" s="7" t="s">
        <v>15</v>
      </c>
      <c r="O259" s="7" t="s">
        <v>15</v>
      </c>
      <c r="P259" s="7" t="s">
        <v>15</v>
      </c>
      <c r="Q259" s="7" t="s">
        <v>15</v>
      </c>
      <c r="R259" s="7" t="s">
        <v>15</v>
      </c>
      <c r="S259" s="7" t="s">
        <v>15</v>
      </c>
      <c r="T259" s="9" t="s">
        <v>88</v>
      </c>
      <c r="U259" s="9" t="s">
        <v>17</v>
      </c>
    </row>
    <row r="260" customFormat="false" ht="15.75" hidden="false" customHeight="false" outlineLevel="0" collapsed="false">
      <c r="A260" s="13" t="s">
        <v>304</v>
      </c>
      <c r="B260" s="6" t="s">
        <v>220</v>
      </c>
      <c r="C260" s="7" t="s">
        <v>60</v>
      </c>
      <c r="D260" s="8" t="n">
        <v>0.03795</v>
      </c>
      <c r="E260" s="8" t="n">
        <v>0.216799882857803</v>
      </c>
      <c r="F260" s="8" t="n">
        <v>0.0297841831495805</v>
      </c>
      <c r="G260" s="8" t="n">
        <v>0.0263099218087937</v>
      </c>
      <c r="H260" s="8" t="n">
        <v>0.195678847533829</v>
      </c>
      <c r="I260" s="8" t="n">
        <v>0.00647568423774913</v>
      </c>
      <c r="J260" s="8" t="n">
        <v>0.515051432003135</v>
      </c>
      <c r="K260" s="8" t="n">
        <v>0.459294134983669</v>
      </c>
      <c r="L260" s="7" t="s">
        <v>60</v>
      </c>
      <c r="M260" s="7" t="s">
        <v>15</v>
      </c>
      <c r="N260" s="7" t="s">
        <v>15</v>
      </c>
      <c r="O260" s="7" t="s">
        <v>60</v>
      </c>
      <c r="P260" s="7" t="s">
        <v>60</v>
      </c>
      <c r="Q260" s="7" t="s">
        <v>15</v>
      </c>
      <c r="R260" s="7" t="s">
        <v>60</v>
      </c>
      <c r="S260" s="7" t="s">
        <v>15</v>
      </c>
      <c r="T260" s="12" t="s">
        <v>21</v>
      </c>
      <c r="U260" s="9" t="s">
        <v>17</v>
      </c>
    </row>
    <row r="261" customFormat="false" ht="15" hidden="false" customHeight="false" outlineLevel="0" collapsed="false">
      <c r="A261" s="6" t="s">
        <v>305</v>
      </c>
      <c r="B261" s="6" t="s">
        <v>220</v>
      </c>
      <c r="C261" s="7" t="s">
        <v>59</v>
      </c>
      <c r="D261" s="8" t="n">
        <v>0.01075</v>
      </c>
      <c r="E261" s="8" t="n">
        <v>0.0976859471375077</v>
      </c>
      <c r="F261" s="8" t="n">
        <v>0.0297956988777064</v>
      </c>
      <c r="G261" s="8" t="n">
        <v>0.0113092132755914</v>
      </c>
      <c r="H261" s="8" t="n">
        <v>0.0883256430056403</v>
      </c>
      <c r="I261" s="8" t="n">
        <v>0.00250643672922551</v>
      </c>
      <c r="J261" s="8" t="n">
        <v>0.468841713958265</v>
      </c>
      <c r="K261" s="8" t="n">
        <v>0.471190846529747</v>
      </c>
      <c r="L261" s="7" t="s">
        <v>15</v>
      </c>
      <c r="M261" s="7" t="s">
        <v>15</v>
      </c>
      <c r="N261" s="7" t="s">
        <v>15</v>
      </c>
      <c r="O261" s="7" t="s">
        <v>15</v>
      </c>
      <c r="P261" s="7" t="s">
        <v>15</v>
      </c>
      <c r="Q261" s="7" t="s">
        <v>15</v>
      </c>
      <c r="R261" s="7" t="s">
        <v>15</v>
      </c>
      <c r="S261" s="7" t="s">
        <v>15</v>
      </c>
      <c r="T261" s="12" t="s">
        <v>276</v>
      </c>
      <c r="U261" s="9" t="s">
        <v>17</v>
      </c>
    </row>
    <row r="262" customFormat="false" ht="15" hidden="false" customHeight="false" outlineLevel="0" collapsed="false">
      <c r="A262" s="11" t="s">
        <v>306</v>
      </c>
      <c r="B262" s="6" t="s">
        <v>220</v>
      </c>
      <c r="C262" s="7" t="s">
        <v>60</v>
      </c>
      <c r="D262" s="8" t="n">
        <v>0.01621</v>
      </c>
      <c r="E262" s="8" t="n">
        <v>0.182617340274378</v>
      </c>
      <c r="F262" s="8" t="n">
        <v>0.0297817603189542</v>
      </c>
      <c r="G262" s="8" t="n">
        <v>0.0167448272802587</v>
      </c>
      <c r="H262" s="8" t="n">
        <v>0.162318257979263</v>
      </c>
      <c r="I262" s="8" t="n">
        <v>0.00337574633553944</v>
      </c>
      <c r="J262" s="8" t="n">
        <v>0.575406751693382</v>
      </c>
      <c r="K262" s="8" t="n">
        <v>0.458462142444601</v>
      </c>
      <c r="L262" s="7" t="s">
        <v>15</v>
      </c>
      <c r="M262" s="7" t="s">
        <v>15</v>
      </c>
      <c r="N262" s="7" t="s">
        <v>15</v>
      </c>
      <c r="O262" s="7" t="s">
        <v>15</v>
      </c>
      <c r="P262" s="7" t="s">
        <v>15</v>
      </c>
      <c r="Q262" s="7" t="s">
        <v>15</v>
      </c>
      <c r="R262" s="7" t="s">
        <v>60</v>
      </c>
      <c r="S262" s="7" t="s">
        <v>15</v>
      </c>
      <c r="T262" s="12" t="s">
        <v>21</v>
      </c>
      <c r="U262" s="9" t="s">
        <v>17</v>
      </c>
    </row>
    <row r="263" customFormat="false" ht="15" hidden="false" customHeight="false" outlineLevel="0" collapsed="false">
      <c r="A263" s="6" t="s">
        <v>307</v>
      </c>
      <c r="B263" s="6" t="s">
        <v>220</v>
      </c>
      <c r="C263" s="7" t="s">
        <v>59</v>
      </c>
      <c r="D263" s="8" t="n">
        <v>0.01302</v>
      </c>
      <c r="E263" s="8" t="n">
        <v>0.0325408248055212</v>
      </c>
      <c r="F263" s="8" t="n">
        <v>0.0297842387169534</v>
      </c>
      <c r="G263" s="8" t="n">
        <v>0.00805838301603124</v>
      </c>
      <c r="H263" s="8" t="n">
        <v>0.0277324224522465</v>
      </c>
      <c r="I263" s="8" t="n">
        <v>0.00358138982149751</v>
      </c>
      <c r="J263" s="8" t="n">
        <v>0.390687370374193</v>
      </c>
      <c r="K263" s="8" t="n">
        <v>0.479136029811577</v>
      </c>
      <c r="L263" s="7" t="s">
        <v>15</v>
      </c>
      <c r="M263" s="7" t="s">
        <v>15</v>
      </c>
      <c r="N263" s="7" t="s">
        <v>15</v>
      </c>
      <c r="O263" s="7" t="s">
        <v>15</v>
      </c>
      <c r="P263" s="7" t="s">
        <v>15</v>
      </c>
      <c r="Q263" s="7" t="s">
        <v>15</v>
      </c>
      <c r="R263" s="7" t="s">
        <v>15</v>
      </c>
      <c r="S263" s="7" t="s">
        <v>15</v>
      </c>
      <c r="T263" s="12" t="s">
        <v>276</v>
      </c>
      <c r="U263" s="9" t="s">
        <v>17</v>
      </c>
    </row>
    <row r="264" customFormat="false" ht="15" hidden="false" customHeight="false" outlineLevel="0" collapsed="false">
      <c r="A264" s="11" t="s">
        <v>308</v>
      </c>
      <c r="B264" s="6" t="s">
        <v>220</v>
      </c>
      <c r="C264" s="7" t="s">
        <v>60</v>
      </c>
      <c r="D264" s="8" t="n">
        <v>0.004402</v>
      </c>
      <c r="E264" s="8" t="n">
        <v>0.21872736888467</v>
      </c>
      <c r="F264" s="8" t="n">
        <v>0.0297952807212037</v>
      </c>
      <c r="G264" s="8" t="n">
        <v>0.020709891163603</v>
      </c>
      <c r="H264" s="8" t="n">
        <v>0.144181644615103</v>
      </c>
      <c r="I264" s="8" t="n">
        <v>0.0103054444889376</v>
      </c>
      <c r="J264" s="8" t="n">
        <v>0.595985174500507</v>
      </c>
      <c r="K264" s="8" t="n">
        <v>0.460921158393705</v>
      </c>
      <c r="L264" s="7" t="s">
        <v>15</v>
      </c>
      <c r="M264" s="7" t="s">
        <v>15</v>
      </c>
      <c r="N264" s="7" t="s">
        <v>15</v>
      </c>
      <c r="O264" s="7" t="s">
        <v>60</v>
      </c>
      <c r="P264" s="7" t="s">
        <v>15</v>
      </c>
      <c r="Q264" s="7" t="s">
        <v>15</v>
      </c>
      <c r="R264" s="7" t="s">
        <v>60</v>
      </c>
      <c r="S264" s="7" t="s">
        <v>15</v>
      </c>
      <c r="T264" s="12" t="s">
        <v>21</v>
      </c>
      <c r="U264" s="9" t="s">
        <v>17</v>
      </c>
    </row>
    <row r="265" customFormat="false" ht="15" hidden="false" customHeight="false" outlineLevel="0" collapsed="false">
      <c r="A265" s="6" t="s">
        <v>309</v>
      </c>
      <c r="B265" s="6" t="s">
        <v>220</v>
      </c>
      <c r="C265" s="7" t="s">
        <v>59</v>
      </c>
      <c r="D265" s="8" t="n">
        <v>0.00952</v>
      </c>
      <c r="E265" s="8" t="n">
        <v>0.0587435789323593</v>
      </c>
      <c r="F265" s="8" t="n">
        <v>0.0297767254451491</v>
      </c>
      <c r="G265" s="8" t="n">
        <v>0.00840724650240221</v>
      </c>
      <c r="H265" s="8" t="n">
        <v>0.0609234173138813</v>
      </c>
      <c r="I265" s="8" t="n">
        <v>0.00423024364137331</v>
      </c>
      <c r="J265" s="8" t="n">
        <v>0.420759025394097</v>
      </c>
      <c r="K265" s="8" t="n">
        <v>0.482602226455503</v>
      </c>
      <c r="L265" s="7" t="s">
        <v>15</v>
      </c>
      <c r="M265" s="7" t="s">
        <v>15</v>
      </c>
      <c r="N265" s="7" t="s">
        <v>15</v>
      </c>
      <c r="O265" s="7" t="s">
        <v>15</v>
      </c>
      <c r="P265" s="7" t="s">
        <v>15</v>
      </c>
      <c r="Q265" s="7" t="s">
        <v>15</v>
      </c>
      <c r="R265" s="7" t="s">
        <v>15</v>
      </c>
      <c r="S265" s="7" t="s">
        <v>15</v>
      </c>
      <c r="T265" s="9" t="s">
        <v>88</v>
      </c>
      <c r="U265" s="9" t="s">
        <v>17</v>
      </c>
    </row>
    <row r="266" customFormat="false" ht="15" hidden="false" customHeight="false" outlineLevel="0" collapsed="false">
      <c r="A266" s="11" t="s">
        <v>310</v>
      </c>
      <c r="B266" s="6" t="s">
        <v>220</v>
      </c>
      <c r="C266" s="7" t="s">
        <v>60</v>
      </c>
      <c r="D266" s="8" t="n">
        <v>0.01153</v>
      </c>
      <c r="E266" s="8" t="n">
        <v>0.0600970376301672</v>
      </c>
      <c r="F266" s="8" t="n">
        <v>0.0297565841105604</v>
      </c>
      <c r="G266" s="8" t="n">
        <v>0.00694427390342171</v>
      </c>
      <c r="H266" s="8" t="n">
        <v>0.0619832019750797</v>
      </c>
      <c r="I266" s="8" t="n">
        <v>0.0176108841863189</v>
      </c>
      <c r="J266" s="8" t="n">
        <v>0.325359674273378</v>
      </c>
      <c r="K266" s="8" t="n">
        <v>0.478213511510163</v>
      </c>
      <c r="L266" s="7" t="s">
        <v>15</v>
      </c>
      <c r="M266" s="7" t="s">
        <v>15</v>
      </c>
      <c r="N266" s="7" t="s">
        <v>15</v>
      </c>
      <c r="O266" s="7" t="s">
        <v>15</v>
      </c>
      <c r="P266" s="7" t="s">
        <v>15</v>
      </c>
      <c r="Q266" s="7" t="s">
        <v>15</v>
      </c>
      <c r="R266" s="7" t="s">
        <v>15</v>
      </c>
      <c r="S266" s="7" t="s">
        <v>15</v>
      </c>
      <c r="T266" s="12" t="s">
        <v>311</v>
      </c>
      <c r="U266" s="9" t="s">
        <v>17</v>
      </c>
    </row>
    <row r="267" customFormat="false" ht="15" hidden="false" customHeight="false" outlineLevel="0" collapsed="false">
      <c r="A267" s="11" t="s">
        <v>312</v>
      </c>
      <c r="B267" s="6" t="s">
        <v>220</v>
      </c>
      <c r="C267" s="7" t="s">
        <v>60</v>
      </c>
      <c r="D267" s="8" t="n">
        <v>0.01979</v>
      </c>
      <c r="E267" s="8" t="n">
        <v>0.121073130612485</v>
      </c>
      <c r="F267" s="8" t="n">
        <v>0.0298449035020329</v>
      </c>
      <c r="G267" s="8" t="n">
        <v>0.0106368759666638</v>
      </c>
      <c r="H267" s="8" t="n">
        <v>0.0733911578471292</v>
      </c>
      <c r="I267" s="8" t="n">
        <v>0.0052782054305925</v>
      </c>
      <c r="J267" s="8" t="n">
        <v>0.448535172984071</v>
      </c>
      <c r="K267" s="8" t="n">
        <v>0.475529617036822</v>
      </c>
      <c r="L267" s="7" t="s">
        <v>15</v>
      </c>
      <c r="M267" s="7" t="s">
        <v>15</v>
      </c>
      <c r="N267" s="10" t="s">
        <v>60</v>
      </c>
      <c r="O267" s="7" t="s">
        <v>15</v>
      </c>
      <c r="P267" s="7" t="s">
        <v>15</v>
      </c>
      <c r="Q267" s="7" t="s">
        <v>15</v>
      </c>
      <c r="R267" s="7" t="s">
        <v>15</v>
      </c>
      <c r="S267" s="7" t="s">
        <v>15</v>
      </c>
      <c r="T267" s="12" t="s">
        <v>311</v>
      </c>
      <c r="U267" s="9" t="s">
        <v>17</v>
      </c>
    </row>
    <row r="268" customFormat="false" ht="15" hidden="false" customHeight="false" outlineLevel="0" collapsed="false">
      <c r="A268" s="6" t="s">
        <v>313</v>
      </c>
      <c r="B268" s="6" t="s">
        <v>220</v>
      </c>
      <c r="C268" s="7" t="s">
        <v>59</v>
      </c>
      <c r="D268" s="8" t="n">
        <v>0.005463</v>
      </c>
      <c r="E268" s="8" t="n">
        <v>0.098902132329545</v>
      </c>
      <c r="F268" s="8" t="n">
        <v>0.0297711491636914</v>
      </c>
      <c r="G268" s="8" t="n">
        <v>0.0197112627539364</v>
      </c>
      <c r="H268" s="8" t="n">
        <v>0.0695532543876933</v>
      </c>
      <c r="I268" s="8" t="n">
        <v>0.00821120369044703</v>
      </c>
      <c r="J268" s="8" t="n">
        <v>0.489756255654578</v>
      </c>
      <c r="K268" s="8" t="n">
        <v>0.465435236658913</v>
      </c>
      <c r="L268" s="7" t="s">
        <v>15</v>
      </c>
      <c r="M268" s="7" t="s">
        <v>15</v>
      </c>
      <c r="N268" s="7" t="s">
        <v>15</v>
      </c>
      <c r="O268" s="7" t="s">
        <v>15</v>
      </c>
      <c r="P268" s="7" t="s">
        <v>15</v>
      </c>
      <c r="Q268" s="7" t="s">
        <v>15</v>
      </c>
      <c r="R268" s="7" t="s">
        <v>15</v>
      </c>
      <c r="S268" s="7" t="s">
        <v>15</v>
      </c>
      <c r="T268" s="9" t="s">
        <v>33</v>
      </c>
      <c r="U268" s="9" t="s">
        <v>17</v>
      </c>
    </row>
    <row r="269" customFormat="false" ht="15" hidden="false" customHeight="false" outlineLevel="0" collapsed="false">
      <c r="A269" s="11" t="s">
        <v>314</v>
      </c>
      <c r="B269" s="6" t="s">
        <v>220</v>
      </c>
      <c r="C269" s="7" t="s">
        <v>60</v>
      </c>
      <c r="D269" s="8" t="n">
        <v>0.01501</v>
      </c>
      <c r="E269" s="8" t="n">
        <v>0.0228509814985478</v>
      </c>
      <c r="F269" s="8" t="n">
        <v>0.0297909921909631</v>
      </c>
      <c r="G269" s="8" t="n">
        <v>0.0103983078802814</v>
      </c>
      <c r="H269" s="8" t="n">
        <v>0.0193051579042355</v>
      </c>
      <c r="I269" s="8" t="n">
        <v>0.00788204815885796</v>
      </c>
      <c r="J269" s="8" t="n">
        <v>0.398490040357303</v>
      </c>
      <c r="K269" s="8" t="n">
        <v>0.484843511734088</v>
      </c>
      <c r="L269" s="7" t="s">
        <v>15</v>
      </c>
      <c r="M269" s="7" t="s">
        <v>15</v>
      </c>
      <c r="N269" s="7" t="s">
        <v>15</v>
      </c>
      <c r="O269" s="7" t="s">
        <v>15</v>
      </c>
      <c r="P269" s="7" t="s">
        <v>15</v>
      </c>
      <c r="Q269" s="7" t="s">
        <v>15</v>
      </c>
      <c r="R269" s="7" t="s">
        <v>15</v>
      </c>
      <c r="S269" s="7" t="s">
        <v>15</v>
      </c>
      <c r="T269" s="12" t="s">
        <v>311</v>
      </c>
      <c r="U269" s="9" t="s">
        <v>17</v>
      </c>
    </row>
    <row r="270" customFormat="false" ht="15" hidden="false" customHeight="false" outlineLevel="0" collapsed="false">
      <c r="A270" s="6" t="s">
        <v>315</v>
      </c>
      <c r="B270" s="6" t="s">
        <v>220</v>
      </c>
      <c r="C270" s="7" t="s">
        <v>60</v>
      </c>
      <c r="D270" s="8" t="n">
        <v>0.01259</v>
      </c>
      <c r="E270" s="8" t="n">
        <v>0.0553563024210092</v>
      </c>
      <c r="F270" s="8" t="n">
        <v>0.0297845831578692</v>
      </c>
      <c r="G270" s="8" t="n">
        <v>0.00903137372412553</v>
      </c>
      <c r="H270" s="8" t="n">
        <v>0.0481771674291546</v>
      </c>
      <c r="I270" s="8" t="n">
        <v>0.00388088676594154</v>
      </c>
      <c r="J270" s="8" t="n">
        <v>0.423571226102914</v>
      </c>
      <c r="K270" s="8" t="n">
        <v>0.475810472307717</v>
      </c>
      <c r="L270" s="7" t="s">
        <v>15</v>
      </c>
      <c r="M270" s="7" t="s">
        <v>15</v>
      </c>
      <c r="N270" s="7" t="s">
        <v>15</v>
      </c>
      <c r="O270" s="7" t="s">
        <v>15</v>
      </c>
      <c r="P270" s="7" t="s">
        <v>15</v>
      </c>
      <c r="Q270" s="7" t="s">
        <v>15</v>
      </c>
      <c r="R270" s="7" t="s">
        <v>15</v>
      </c>
      <c r="S270" s="7" t="s">
        <v>15</v>
      </c>
      <c r="T270" s="9" t="s">
        <v>33</v>
      </c>
      <c r="U270" s="9" t="s">
        <v>17</v>
      </c>
    </row>
    <row r="271" customFormat="false" ht="15.75" hidden="false" customHeight="false" outlineLevel="0" collapsed="false">
      <c r="A271" s="13" t="s">
        <v>316</v>
      </c>
      <c r="B271" s="6" t="s">
        <v>220</v>
      </c>
      <c r="C271" s="7" t="s">
        <v>60</v>
      </c>
      <c r="D271" s="8" t="n">
        <v>0.03555</v>
      </c>
      <c r="E271" s="8" t="n">
        <v>0.278421930231726</v>
      </c>
      <c r="F271" s="8" t="n">
        <v>0.0298623491094334</v>
      </c>
      <c r="G271" s="8" t="n">
        <v>0.0247166590582282</v>
      </c>
      <c r="H271" s="8" t="n">
        <v>0.221687530043371</v>
      </c>
      <c r="I271" s="8" t="n">
        <v>0.0130002162951042</v>
      </c>
      <c r="J271" s="8" t="n">
        <v>0.695122749389293</v>
      </c>
      <c r="K271" s="8" t="n">
        <v>0.454330219937222</v>
      </c>
      <c r="L271" s="7" t="s">
        <v>60</v>
      </c>
      <c r="M271" s="7" t="s">
        <v>60</v>
      </c>
      <c r="N271" s="10" t="s">
        <v>60</v>
      </c>
      <c r="O271" s="7" t="s">
        <v>60</v>
      </c>
      <c r="P271" s="7" t="s">
        <v>60</v>
      </c>
      <c r="Q271" s="7" t="s">
        <v>15</v>
      </c>
      <c r="R271" s="7" t="s">
        <v>60</v>
      </c>
      <c r="S271" s="7" t="s">
        <v>15</v>
      </c>
      <c r="T271" s="12" t="s">
        <v>311</v>
      </c>
      <c r="U271" s="9" t="s">
        <v>17</v>
      </c>
    </row>
    <row r="272" customFormat="false" ht="15" hidden="false" customHeight="false" outlineLevel="0" collapsed="false">
      <c r="A272" s="11" t="s">
        <v>317</v>
      </c>
      <c r="B272" s="6" t="s">
        <v>220</v>
      </c>
      <c r="C272" s="7" t="s">
        <v>60</v>
      </c>
      <c r="D272" s="8" t="n">
        <v>0.04377</v>
      </c>
      <c r="E272" s="8" t="n">
        <v>0.207893412818476</v>
      </c>
      <c r="F272" s="8" t="n">
        <v>0.0298910352671421</v>
      </c>
      <c r="G272" s="8" t="n">
        <v>0.0143179735699019</v>
      </c>
      <c r="H272" s="8" t="n">
        <v>0.12594137053907</v>
      </c>
      <c r="I272" s="8" t="n">
        <v>0.00716120121917457</v>
      </c>
      <c r="J272" s="8" t="n">
        <v>0.56878067732406</v>
      </c>
      <c r="K272" s="8" t="n">
        <v>0.467981831735355</v>
      </c>
      <c r="L272" s="7" t="s">
        <v>60</v>
      </c>
      <c r="M272" s="7" t="s">
        <v>15</v>
      </c>
      <c r="N272" s="10" t="s">
        <v>60</v>
      </c>
      <c r="O272" s="7" t="s">
        <v>15</v>
      </c>
      <c r="P272" s="7" t="s">
        <v>15</v>
      </c>
      <c r="Q272" s="7" t="s">
        <v>15</v>
      </c>
      <c r="R272" s="7" t="s">
        <v>60</v>
      </c>
      <c r="S272" s="7" t="s">
        <v>15</v>
      </c>
      <c r="T272" s="12" t="s">
        <v>311</v>
      </c>
      <c r="U272" s="9" t="s">
        <v>17</v>
      </c>
    </row>
    <row r="273" customFormat="false" ht="15" hidden="false" customHeight="false" outlineLevel="0" collapsed="false">
      <c r="A273" s="6" t="s">
        <v>318</v>
      </c>
      <c r="B273" s="6" t="s">
        <v>220</v>
      </c>
      <c r="C273" s="7" t="s">
        <v>59</v>
      </c>
      <c r="D273" s="8" t="n">
        <v>0.01072</v>
      </c>
      <c r="E273" s="8" t="n">
        <v>0.10438699519223</v>
      </c>
      <c r="F273" s="8" t="n">
        <v>0.0297675918505953</v>
      </c>
      <c r="G273" s="8" t="n">
        <v>0.017607129686026</v>
      </c>
      <c r="H273" s="8" t="n">
        <v>0.0860882907147312</v>
      </c>
      <c r="I273" s="8" t="n">
        <v>0.00757779802530223</v>
      </c>
      <c r="J273" s="8" t="n">
        <v>0.421214644828179</v>
      </c>
      <c r="K273" s="8" t="n">
        <v>0.47350312928804</v>
      </c>
      <c r="L273" s="7" t="s">
        <v>15</v>
      </c>
      <c r="M273" s="7" t="s">
        <v>15</v>
      </c>
      <c r="N273" s="7" t="s">
        <v>15</v>
      </c>
      <c r="O273" s="7" t="s">
        <v>15</v>
      </c>
      <c r="P273" s="7" t="s">
        <v>15</v>
      </c>
      <c r="Q273" s="7" t="s">
        <v>15</v>
      </c>
      <c r="R273" s="7" t="s">
        <v>15</v>
      </c>
      <c r="S273" s="7" t="s">
        <v>15</v>
      </c>
      <c r="T273" s="9" t="s">
        <v>88</v>
      </c>
      <c r="U273" s="9" t="s">
        <v>17</v>
      </c>
    </row>
    <row r="274" customFormat="false" ht="15.75" hidden="false" customHeight="false" outlineLevel="0" collapsed="false">
      <c r="A274" s="13" t="s">
        <v>319</v>
      </c>
      <c r="B274" s="6" t="s">
        <v>220</v>
      </c>
      <c r="C274" s="7" t="s">
        <v>60</v>
      </c>
      <c r="D274" s="8" t="n">
        <v>0.006727</v>
      </c>
      <c r="E274" s="8" t="n">
        <v>0.0487442996460859</v>
      </c>
      <c r="F274" s="8" t="n">
        <v>0.0297789543648481</v>
      </c>
      <c r="G274" s="8" t="n">
        <v>0.00712302031591655</v>
      </c>
      <c r="H274" s="8" t="n">
        <v>0.0268249886439927</v>
      </c>
      <c r="I274" s="8" t="n">
        <v>0.00334850601248869</v>
      </c>
      <c r="J274" s="8" t="n">
        <v>0.434457166154673</v>
      </c>
      <c r="K274" s="8" t="n">
        <v>0.46682114352386</v>
      </c>
      <c r="L274" s="7" t="s">
        <v>15</v>
      </c>
      <c r="M274" s="7" t="s">
        <v>15</v>
      </c>
      <c r="N274" s="7" t="s">
        <v>15</v>
      </c>
      <c r="O274" s="7" t="s">
        <v>15</v>
      </c>
      <c r="P274" s="7" t="s">
        <v>15</v>
      </c>
      <c r="Q274" s="7" t="s">
        <v>15</v>
      </c>
      <c r="R274" s="7" t="s">
        <v>15</v>
      </c>
      <c r="S274" s="7" t="s">
        <v>15</v>
      </c>
      <c r="T274" s="12" t="s">
        <v>311</v>
      </c>
      <c r="U274" s="9" t="s">
        <v>17</v>
      </c>
    </row>
    <row r="275" customFormat="false" ht="15" hidden="false" customHeight="false" outlineLevel="0" collapsed="false">
      <c r="A275" s="6" t="s">
        <v>320</v>
      </c>
      <c r="B275" s="6" t="s">
        <v>220</v>
      </c>
      <c r="C275" s="7" t="s">
        <v>59</v>
      </c>
      <c r="D275" s="8" t="n">
        <v>0.01229</v>
      </c>
      <c r="E275" s="8" t="n">
        <v>0.100850310236862</v>
      </c>
      <c r="F275" s="8" t="n">
        <v>0.0297617208158941</v>
      </c>
      <c r="G275" s="8" t="n">
        <v>0.0100271714546407</v>
      </c>
      <c r="H275" s="8" t="n">
        <v>0.0743657505249974</v>
      </c>
      <c r="I275" s="8" t="n">
        <v>0.00848149747729969</v>
      </c>
      <c r="J275" s="8" t="n">
        <v>0.477507455569955</v>
      </c>
      <c r="K275" s="8" t="n">
        <v>0.467049506281242</v>
      </c>
      <c r="L275" s="7" t="s">
        <v>15</v>
      </c>
      <c r="M275" s="7" t="s">
        <v>15</v>
      </c>
      <c r="N275" s="7" t="s">
        <v>15</v>
      </c>
      <c r="O275" s="7" t="s">
        <v>15</v>
      </c>
      <c r="P275" s="7" t="s">
        <v>15</v>
      </c>
      <c r="Q275" s="7" t="s">
        <v>15</v>
      </c>
      <c r="R275" s="7" t="s">
        <v>15</v>
      </c>
      <c r="S275" s="7" t="s">
        <v>15</v>
      </c>
      <c r="T275" s="9" t="s">
        <v>88</v>
      </c>
      <c r="U275" s="9" t="s">
        <v>17</v>
      </c>
    </row>
    <row r="276" customFormat="false" ht="15.75" hidden="false" customHeight="false" outlineLevel="0" collapsed="false">
      <c r="A276" s="13" t="s">
        <v>321</v>
      </c>
      <c r="B276" s="6" t="s">
        <v>220</v>
      </c>
      <c r="C276" s="7" t="s">
        <v>60</v>
      </c>
      <c r="D276" s="8" t="n">
        <v>0.009531</v>
      </c>
      <c r="E276" s="8" t="n">
        <v>0.0746974850865243</v>
      </c>
      <c r="F276" s="8" t="n">
        <v>0.0297556404986036</v>
      </c>
      <c r="G276" s="8" t="n">
        <v>0.00499476739551396</v>
      </c>
      <c r="H276" s="8" t="n">
        <v>0.0552202267927197</v>
      </c>
      <c r="I276" s="8" t="n">
        <v>0.00862652374009707</v>
      </c>
      <c r="J276" s="8" t="n">
        <v>0.363193764754</v>
      </c>
      <c r="K276" s="8" t="n">
        <v>0.482664357513038</v>
      </c>
      <c r="L276" s="7" t="s">
        <v>15</v>
      </c>
      <c r="M276" s="7" t="s">
        <v>15</v>
      </c>
      <c r="N276" s="7" t="s">
        <v>15</v>
      </c>
      <c r="O276" s="7" t="s">
        <v>15</v>
      </c>
      <c r="P276" s="7" t="s">
        <v>15</v>
      </c>
      <c r="Q276" s="7" t="s">
        <v>15</v>
      </c>
      <c r="R276" s="7" t="s">
        <v>15</v>
      </c>
      <c r="S276" s="7" t="s">
        <v>15</v>
      </c>
      <c r="T276" s="12" t="s">
        <v>311</v>
      </c>
      <c r="U276" s="9" t="s">
        <v>17</v>
      </c>
    </row>
    <row r="277" customFormat="false" ht="15" hidden="false" customHeight="false" outlineLevel="0" collapsed="false">
      <c r="A277" s="6" t="s">
        <v>322</v>
      </c>
      <c r="B277" s="6" t="s">
        <v>220</v>
      </c>
      <c r="C277" s="7" t="s">
        <v>59</v>
      </c>
      <c r="D277" s="8" t="n">
        <v>0.006343</v>
      </c>
      <c r="E277" s="8" t="n">
        <v>0.0773797051466878</v>
      </c>
      <c r="F277" s="8" t="n">
        <v>0.029763517223612</v>
      </c>
      <c r="G277" s="8" t="n">
        <v>0.0125746973103083</v>
      </c>
      <c r="H277" s="8" t="n">
        <v>0.0713325320516406</v>
      </c>
      <c r="I277" s="8" t="n">
        <v>0.00517595057607497</v>
      </c>
      <c r="J277" s="8" t="n">
        <v>0.446227895487711</v>
      </c>
      <c r="K277" s="8" t="n">
        <v>0.475686175890984</v>
      </c>
      <c r="L277" s="7" t="s">
        <v>15</v>
      </c>
      <c r="M277" s="7" t="s">
        <v>15</v>
      </c>
      <c r="N277" s="7" t="s">
        <v>15</v>
      </c>
      <c r="O277" s="7" t="s">
        <v>15</v>
      </c>
      <c r="P277" s="7" t="s">
        <v>15</v>
      </c>
      <c r="Q277" s="7" t="s">
        <v>15</v>
      </c>
      <c r="R277" s="7" t="s">
        <v>15</v>
      </c>
      <c r="S277" s="7" t="s">
        <v>15</v>
      </c>
      <c r="T277" s="9" t="s">
        <v>88</v>
      </c>
      <c r="U277" s="9" t="s">
        <v>17</v>
      </c>
    </row>
    <row r="278" customFormat="false" ht="15.75" hidden="false" customHeight="false" outlineLevel="0" collapsed="false">
      <c r="A278" s="13" t="s">
        <v>323</v>
      </c>
      <c r="B278" s="6" t="s">
        <v>220</v>
      </c>
      <c r="C278" s="7" t="s">
        <v>60</v>
      </c>
      <c r="D278" s="8" t="n">
        <v>0.01284</v>
      </c>
      <c r="E278" s="8" t="n">
        <v>0.112754422916049</v>
      </c>
      <c r="F278" s="8" t="n">
        <v>0.0298770739348603</v>
      </c>
      <c r="G278" s="8" t="n">
        <v>0.00921712504019395</v>
      </c>
      <c r="H278" s="8" t="n">
        <v>0.0673213453321434</v>
      </c>
      <c r="I278" s="8" t="n">
        <v>0.00761865177793837</v>
      </c>
      <c r="J278" s="8" t="n">
        <v>0.495164601499303</v>
      </c>
      <c r="K278" s="8" t="n">
        <v>0.469385626059043</v>
      </c>
      <c r="L278" s="7" t="s">
        <v>15</v>
      </c>
      <c r="M278" s="7" t="s">
        <v>15</v>
      </c>
      <c r="N278" s="10" t="s">
        <v>60</v>
      </c>
      <c r="O278" s="7" t="s">
        <v>15</v>
      </c>
      <c r="P278" s="7" t="s">
        <v>15</v>
      </c>
      <c r="Q278" s="7" t="s">
        <v>15</v>
      </c>
      <c r="R278" s="7" t="s">
        <v>15</v>
      </c>
      <c r="S278" s="7" t="s">
        <v>15</v>
      </c>
      <c r="T278" s="12" t="s">
        <v>311</v>
      </c>
      <c r="U278" s="9" t="s">
        <v>17</v>
      </c>
    </row>
    <row r="279" customFormat="false" ht="15" hidden="false" customHeight="false" outlineLevel="0" collapsed="false">
      <c r="A279" s="6" t="s">
        <v>324</v>
      </c>
      <c r="B279" s="6" t="s">
        <v>220</v>
      </c>
      <c r="C279" s="7" t="s">
        <v>60</v>
      </c>
      <c r="D279" s="8" t="n">
        <v>0.01093</v>
      </c>
      <c r="E279" s="8" t="n">
        <v>0.127239734437209</v>
      </c>
      <c r="F279" s="8" t="n">
        <v>0.0298313044121864</v>
      </c>
      <c r="G279" s="8" t="n">
        <v>0.0117055469940938</v>
      </c>
      <c r="H279" s="8" t="n">
        <v>0.0846901082598636</v>
      </c>
      <c r="I279" s="8" t="n">
        <v>0.00740929540068656</v>
      </c>
      <c r="J279" s="8" t="n">
        <v>0.519067635921948</v>
      </c>
      <c r="K279" s="8" t="n">
        <v>0.47218759112059</v>
      </c>
      <c r="L279" s="7" t="s">
        <v>15</v>
      </c>
      <c r="M279" s="7" t="s">
        <v>15</v>
      </c>
      <c r="N279" s="7" t="s">
        <v>15</v>
      </c>
      <c r="O279" s="7" t="s">
        <v>15</v>
      </c>
      <c r="P279" s="7" t="s">
        <v>15</v>
      </c>
      <c r="Q279" s="7" t="s">
        <v>15</v>
      </c>
      <c r="R279" s="7" t="s">
        <v>60</v>
      </c>
      <c r="S279" s="7" t="s">
        <v>15</v>
      </c>
      <c r="T279" s="9" t="s">
        <v>33</v>
      </c>
      <c r="U279" s="9" t="s">
        <v>17</v>
      </c>
    </row>
    <row r="280" customFormat="false" ht="15" hidden="false" customHeight="false" outlineLevel="0" collapsed="false">
      <c r="A280" s="6" t="s">
        <v>325</v>
      </c>
      <c r="B280" s="6" t="s">
        <v>220</v>
      </c>
      <c r="C280" s="7" t="s">
        <v>60</v>
      </c>
      <c r="D280" s="8" t="n">
        <v>0.01748</v>
      </c>
      <c r="E280" s="8" t="n">
        <v>0.109306337196218</v>
      </c>
      <c r="F280" s="8" t="n">
        <v>0.0298016035524045</v>
      </c>
      <c r="G280" s="8" t="n">
        <v>0.00992398326088295</v>
      </c>
      <c r="H280" s="8" t="n">
        <v>0.0782680171192543</v>
      </c>
      <c r="I280" s="8" t="n">
        <v>0.00567689771534204</v>
      </c>
      <c r="J280" s="8" t="n">
        <v>0.243344097933682</v>
      </c>
      <c r="K280" s="8" t="n">
        <v>0.492914373760863</v>
      </c>
      <c r="L280" s="7" t="s">
        <v>15</v>
      </c>
      <c r="M280" s="7" t="s">
        <v>15</v>
      </c>
      <c r="N280" s="7" t="s">
        <v>15</v>
      </c>
      <c r="O280" s="7" t="s">
        <v>15</v>
      </c>
      <c r="P280" s="7" t="s">
        <v>15</v>
      </c>
      <c r="Q280" s="7" t="s">
        <v>15</v>
      </c>
      <c r="R280" s="7" t="s">
        <v>15</v>
      </c>
      <c r="S280" s="7" t="s">
        <v>15</v>
      </c>
      <c r="T280" s="9" t="s">
        <v>33</v>
      </c>
      <c r="U280" s="9" t="s">
        <v>17</v>
      </c>
    </row>
    <row r="281" customFormat="false" ht="15" hidden="false" customHeight="false" outlineLevel="0" collapsed="false">
      <c r="A281" s="6" t="s">
        <v>326</v>
      </c>
      <c r="B281" s="6" t="s">
        <v>220</v>
      </c>
      <c r="C281" s="7" t="s">
        <v>60</v>
      </c>
      <c r="D281" s="8" t="n">
        <v>0.005948</v>
      </c>
      <c r="E281" s="8" t="n">
        <v>0.106680390283092</v>
      </c>
      <c r="F281" s="8" t="n">
        <v>0.0298607730500288</v>
      </c>
      <c r="G281" s="8" t="n">
        <v>0.0100244656312298</v>
      </c>
      <c r="H281" s="8" t="n">
        <v>0.0701986498496953</v>
      </c>
      <c r="I281" s="8" t="n">
        <v>0.00963166863119786</v>
      </c>
      <c r="J281" s="8" t="n">
        <v>0.483720115686438</v>
      </c>
      <c r="K281" s="8" t="n">
        <v>0.4695400590996</v>
      </c>
      <c r="L281" s="7" t="s">
        <v>15</v>
      </c>
      <c r="M281" s="7" t="s">
        <v>15</v>
      </c>
      <c r="N281" s="10" t="s">
        <v>60</v>
      </c>
      <c r="O281" s="7" t="s">
        <v>15</v>
      </c>
      <c r="P281" s="7" t="s">
        <v>15</v>
      </c>
      <c r="Q281" s="7" t="s">
        <v>15</v>
      </c>
      <c r="R281" s="7" t="s">
        <v>15</v>
      </c>
      <c r="S281" s="7" t="s">
        <v>15</v>
      </c>
      <c r="T281" s="9" t="s">
        <v>33</v>
      </c>
      <c r="U281" s="9" t="s">
        <v>17</v>
      </c>
    </row>
    <row r="282" customFormat="false" ht="15" hidden="false" customHeight="false" outlineLevel="0" collapsed="false">
      <c r="A282" s="6" t="s">
        <v>327</v>
      </c>
      <c r="B282" s="6" t="s">
        <v>220</v>
      </c>
      <c r="C282" s="7" t="s">
        <v>60</v>
      </c>
      <c r="D282" s="8" t="n">
        <v>0.0504</v>
      </c>
      <c r="E282" s="8" t="n">
        <v>0.0386170859643634</v>
      </c>
      <c r="F282" s="8" t="n">
        <v>0.0298382196208996</v>
      </c>
      <c r="G282" s="8" t="n">
        <v>0.0218930300336479</v>
      </c>
      <c r="H282" s="8" t="n">
        <v>0.0199880730880275</v>
      </c>
      <c r="I282" s="8" t="n">
        <v>0.00207671267665275</v>
      </c>
      <c r="J282" s="8" t="n">
        <v>0.409359724816393</v>
      </c>
      <c r="K282" s="8" t="n">
        <v>0.468843255038973</v>
      </c>
      <c r="L282" s="7" t="s">
        <v>60</v>
      </c>
      <c r="M282" s="7" t="s">
        <v>15</v>
      </c>
      <c r="N282" s="7" t="s">
        <v>15</v>
      </c>
      <c r="O282" s="7" t="s">
        <v>60</v>
      </c>
      <c r="P282" s="7" t="s">
        <v>15</v>
      </c>
      <c r="Q282" s="7" t="s">
        <v>15</v>
      </c>
      <c r="R282" s="7" t="s">
        <v>15</v>
      </c>
      <c r="S282" s="7" t="s">
        <v>15</v>
      </c>
      <c r="T282" s="12" t="s">
        <v>276</v>
      </c>
      <c r="U282" s="9" t="s">
        <v>17</v>
      </c>
    </row>
    <row r="283" customFormat="false" ht="15" hidden="false" customHeight="false" outlineLevel="0" collapsed="false">
      <c r="A283" s="6" t="s">
        <v>328</v>
      </c>
      <c r="B283" s="6" t="s">
        <v>220</v>
      </c>
      <c r="C283" s="7" t="s">
        <v>60</v>
      </c>
      <c r="D283" s="8" t="n">
        <v>0.381</v>
      </c>
      <c r="E283" s="8" t="n">
        <v>0.283666216302115</v>
      </c>
      <c r="F283" s="8" t="n">
        <v>0.0298876585795517</v>
      </c>
      <c r="G283" s="8" t="n">
        <v>0.042171809124383</v>
      </c>
      <c r="H283" s="8" t="n">
        <v>0.216544141978968</v>
      </c>
      <c r="I283" s="8" t="n">
        <v>0.0227541387058669</v>
      </c>
      <c r="J283" s="8" t="n">
        <v>0.704095130214207</v>
      </c>
      <c r="K283" s="8" t="n">
        <v>0.442485987879588</v>
      </c>
      <c r="L283" s="7" t="s">
        <v>60</v>
      </c>
      <c r="M283" s="7" t="s">
        <v>60</v>
      </c>
      <c r="N283" s="10" t="s">
        <v>60</v>
      </c>
      <c r="O283" s="7" t="s">
        <v>60</v>
      </c>
      <c r="P283" s="7" t="s">
        <v>60</v>
      </c>
      <c r="Q283" s="7" t="s">
        <v>60</v>
      </c>
      <c r="R283" s="7" t="s">
        <v>60</v>
      </c>
      <c r="S283" s="7" t="s">
        <v>15</v>
      </c>
      <c r="T283" s="12" t="s">
        <v>276</v>
      </c>
      <c r="U283" s="9" t="s">
        <v>17</v>
      </c>
    </row>
    <row r="284" customFormat="false" ht="15" hidden="false" customHeight="false" outlineLevel="0" collapsed="false">
      <c r="A284" s="6" t="s">
        <v>329</v>
      </c>
      <c r="B284" s="6" t="s">
        <v>220</v>
      </c>
      <c r="C284" s="7" t="s">
        <v>60</v>
      </c>
      <c r="D284" s="8" t="n">
        <v>0.03557</v>
      </c>
      <c r="E284" s="8" t="n">
        <v>0.111162507965336</v>
      </c>
      <c r="F284" s="8" t="n">
        <v>0.0298236512787132</v>
      </c>
      <c r="G284" s="8" t="n">
        <v>0.0190789527164848</v>
      </c>
      <c r="H284" s="8" t="n">
        <v>0.0812407640166135</v>
      </c>
      <c r="I284" s="8" t="n">
        <v>0.00965967708017227</v>
      </c>
      <c r="J284" s="8" t="n">
        <v>0.478503114898486</v>
      </c>
      <c r="K284" s="8" t="n">
        <v>0.464808768627151</v>
      </c>
      <c r="L284" s="7" t="s">
        <v>60</v>
      </c>
      <c r="M284" s="7" t="s">
        <v>15</v>
      </c>
      <c r="N284" s="7" t="s">
        <v>15</v>
      </c>
      <c r="O284" s="7" t="s">
        <v>15</v>
      </c>
      <c r="P284" s="7" t="s">
        <v>15</v>
      </c>
      <c r="Q284" s="7" t="s">
        <v>15</v>
      </c>
      <c r="R284" s="7" t="s">
        <v>15</v>
      </c>
      <c r="S284" s="7" t="s">
        <v>15</v>
      </c>
      <c r="T284" s="12" t="s">
        <v>276</v>
      </c>
      <c r="U284" s="9" t="s">
        <v>17</v>
      </c>
    </row>
    <row r="285" customFormat="false" ht="15" hidden="false" customHeight="false" outlineLevel="0" collapsed="false">
      <c r="A285" s="6" t="s">
        <v>330</v>
      </c>
      <c r="B285" s="6" t="s">
        <v>331</v>
      </c>
      <c r="C285" s="7" t="s">
        <v>60</v>
      </c>
      <c r="D285" s="8" t="n">
        <v>0.07855</v>
      </c>
      <c r="E285" s="8" t="n">
        <v>0.086329115695549</v>
      </c>
      <c r="F285" s="8" t="n">
        <v>0.0298332741286541</v>
      </c>
      <c r="G285" s="8" t="n">
        <v>0.0107735448080056</v>
      </c>
      <c r="H285" s="8" t="n">
        <v>0.0711768030927858</v>
      </c>
      <c r="I285" s="8" t="n">
        <v>0.00598610804352361</v>
      </c>
      <c r="J285" s="8" t="n">
        <v>0.34534971016297</v>
      </c>
      <c r="K285" s="8" t="n">
        <v>0.47837407733111</v>
      </c>
      <c r="L285" s="7" t="s">
        <v>60</v>
      </c>
      <c r="M285" s="7" t="s">
        <v>15</v>
      </c>
      <c r="N285" s="7" t="s">
        <v>15</v>
      </c>
      <c r="O285" s="7" t="s">
        <v>15</v>
      </c>
      <c r="P285" s="7" t="s">
        <v>15</v>
      </c>
      <c r="Q285" s="7" t="s">
        <v>15</v>
      </c>
      <c r="R285" s="7" t="s">
        <v>15</v>
      </c>
      <c r="S285" s="7" t="s">
        <v>15</v>
      </c>
      <c r="T285" s="12" t="s">
        <v>45</v>
      </c>
      <c r="U285" s="9" t="s">
        <v>17</v>
      </c>
    </row>
    <row r="286" customFormat="false" ht="15" hidden="false" customHeight="false" outlineLevel="0" collapsed="false">
      <c r="A286" s="6" t="s">
        <v>332</v>
      </c>
      <c r="B286" s="6" t="s">
        <v>331</v>
      </c>
      <c r="C286" s="7" t="s">
        <v>60</v>
      </c>
      <c r="D286" s="8" t="n">
        <v>0.06046</v>
      </c>
      <c r="E286" s="8" t="n">
        <v>0.0984614721483795</v>
      </c>
      <c r="F286" s="8" t="n">
        <v>0.0298142207877611</v>
      </c>
      <c r="G286" s="8" t="n">
        <v>0.0113838464368604</v>
      </c>
      <c r="H286" s="8" t="n">
        <v>0.0736946596145815</v>
      </c>
      <c r="I286" s="8" t="n">
        <v>0.00487459622974444</v>
      </c>
      <c r="J286" s="8" t="n">
        <v>0.483349297343878</v>
      </c>
      <c r="K286" s="8" t="n">
        <v>0.469762056308235</v>
      </c>
      <c r="L286" s="7" t="s">
        <v>60</v>
      </c>
      <c r="M286" s="7" t="s">
        <v>15</v>
      </c>
      <c r="N286" s="7" t="s">
        <v>15</v>
      </c>
      <c r="O286" s="7" t="s">
        <v>15</v>
      </c>
      <c r="P286" s="7" t="s">
        <v>15</v>
      </c>
      <c r="Q286" s="7" t="s">
        <v>15</v>
      </c>
      <c r="R286" s="7" t="s">
        <v>15</v>
      </c>
      <c r="S286" s="7" t="s">
        <v>15</v>
      </c>
      <c r="T286" s="12" t="s">
        <v>45</v>
      </c>
      <c r="U286" s="9" t="s">
        <v>17</v>
      </c>
    </row>
    <row r="287" customFormat="false" ht="15" hidden="false" customHeight="false" outlineLevel="0" collapsed="false">
      <c r="A287" s="6" t="s">
        <v>333</v>
      </c>
      <c r="B287" s="6" t="s">
        <v>331</v>
      </c>
      <c r="C287" s="10" t="s">
        <v>60</v>
      </c>
      <c r="D287" s="8" t="n">
        <v>0.01158</v>
      </c>
      <c r="E287" s="8" t="n">
        <v>0.0884172656119839</v>
      </c>
      <c r="F287" s="8" t="n">
        <v>0.029780590324696</v>
      </c>
      <c r="G287" s="8" t="n">
        <v>0.0178597042419208</v>
      </c>
      <c r="H287" s="8" t="n">
        <v>0.0901628418922964</v>
      </c>
      <c r="I287" s="8" t="n">
        <v>0.0083242392297268</v>
      </c>
      <c r="J287" s="8" t="n">
        <v>0.395624375741788</v>
      </c>
      <c r="K287" s="8" t="n">
        <v>0.522517564584313</v>
      </c>
      <c r="L287" s="7" t="s">
        <v>15</v>
      </c>
      <c r="M287" s="7" t="s">
        <v>15</v>
      </c>
      <c r="N287" s="7" t="s">
        <v>15</v>
      </c>
      <c r="O287" s="7" t="s">
        <v>15</v>
      </c>
      <c r="P287" s="7" t="s">
        <v>15</v>
      </c>
      <c r="Q287" s="7" t="s">
        <v>15</v>
      </c>
      <c r="R287" s="7" t="s">
        <v>15</v>
      </c>
      <c r="S287" s="7" t="s">
        <v>60</v>
      </c>
      <c r="T287" s="12" t="s">
        <v>45</v>
      </c>
      <c r="U287" s="9" t="s">
        <v>17</v>
      </c>
    </row>
    <row r="288" customFormat="false" ht="15" hidden="false" customHeight="false" outlineLevel="0" collapsed="false">
      <c r="A288" s="6" t="s">
        <v>334</v>
      </c>
      <c r="B288" s="6" t="s">
        <v>331</v>
      </c>
      <c r="C288" s="10" t="s">
        <v>60</v>
      </c>
      <c r="D288" s="8" t="n">
        <v>0.04383</v>
      </c>
      <c r="E288" s="8" t="n">
        <v>0.136203041297019</v>
      </c>
      <c r="F288" s="8" t="n">
        <v>0.0298410602156996</v>
      </c>
      <c r="G288" s="8" t="n">
        <v>0.019185540917365</v>
      </c>
      <c r="H288" s="8" t="n">
        <v>0.127908276689005</v>
      </c>
      <c r="I288" s="8" t="n">
        <v>0.0108305209101998</v>
      </c>
      <c r="J288" s="8" t="n">
        <v>0.511588649205699</v>
      </c>
      <c r="K288" s="8" t="n">
        <v>0.466145064853543</v>
      </c>
      <c r="L288" s="7" t="s">
        <v>60</v>
      </c>
      <c r="M288" s="7" t="s">
        <v>15</v>
      </c>
      <c r="N288" s="7" t="s">
        <v>15</v>
      </c>
      <c r="O288" s="7" t="s">
        <v>15</v>
      </c>
      <c r="P288" s="7" t="s">
        <v>15</v>
      </c>
      <c r="Q288" s="7" t="s">
        <v>15</v>
      </c>
      <c r="R288" s="7" t="s">
        <v>15</v>
      </c>
      <c r="S288" s="7" t="s">
        <v>15</v>
      </c>
      <c r="T288" s="12" t="s">
        <v>45</v>
      </c>
      <c r="U288" s="9" t="s">
        <v>17</v>
      </c>
    </row>
    <row r="289" customFormat="false" ht="15" hidden="false" customHeight="false" outlineLevel="0" collapsed="false">
      <c r="A289" s="6" t="s">
        <v>335</v>
      </c>
      <c r="B289" s="6" t="s">
        <v>331</v>
      </c>
      <c r="C289" s="7" t="s">
        <v>60</v>
      </c>
      <c r="D289" s="8" t="n">
        <v>0.009648</v>
      </c>
      <c r="E289" s="8" t="n">
        <v>0.115467086081857</v>
      </c>
      <c r="F289" s="8" t="n">
        <v>0.0298188417978269</v>
      </c>
      <c r="G289" s="8" t="n">
        <v>0.0162959068559282</v>
      </c>
      <c r="H289" s="8" t="n">
        <v>0.107958509006085</v>
      </c>
      <c r="I289" s="8" t="n">
        <v>0.00454425578824587</v>
      </c>
      <c r="J289" s="8" t="n">
        <v>0.501206298119519</v>
      </c>
      <c r="K289" s="8" t="n">
        <v>0.469344077107682</v>
      </c>
      <c r="L289" s="7" t="s">
        <v>15</v>
      </c>
      <c r="M289" s="7" t="s">
        <v>15</v>
      </c>
      <c r="N289" s="7" t="s">
        <v>15</v>
      </c>
      <c r="O289" s="7" t="s">
        <v>15</v>
      </c>
      <c r="P289" s="7" t="s">
        <v>15</v>
      </c>
      <c r="Q289" s="7" t="s">
        <v>15</v>
      </c>
      <c r="R289" s="7" t="s">
        <v>15</v>
      </c>
      <c r="S289" s="7" t="s">
        <v>15</v>
      </c>
      <c r="T289" s="12" t="s">
        <v>45</v>
      </c>
      <c r="U289" s="9" t="s">
        <v>17</v>
      </c>
    </row>
    <row r="290" customFormat="false" ht="15" hidden="false" customHeight="false" outlineLevel="0" collapsed="false">
      <c r="A290" s="6" t="s">
        <v>336</v>
      </c>
      <c r="B290" s="6" t="s">
        <v>331</v>
      </c>
      <c r="C290" s="10" t="s">
        <v>59</v>
      </c>
      <c r="D290" s="8" t="n">
        <v>0.01097</v>
      </c>
      <c r="E290" s="8" t="n">
        <v>0.0732362279156467</v>
      </c>
      <c r="F290" s="8" t="n">
        <v>0.029807763533164</v>
      </c>
      <c r="G290" s="8" t="n">
        <v>0.012871838729487</v>
      </c>
      <c r="H290" s="8" t="n">
        <v>0.0809072109889227</v>
      </c>
      <c r="I290" s="8" t="n">
        <v>0.00682756793827957</v>
      </c>
      <c r="J290" s="8" t="n">
        <v>0.435884673287002</v>
      </c>
      <c r="K290" s="8" t="n">
        <v>0.467930047149435</v>
      </c>
      <c r="L290" s="7" t="s">
        <v>15</v>
      </c>
      <c r="M290" s="7" t="s">
        <v>15</v>
      </c>
      <c r="N290" s="7" t="s">
        <v>15</v>
      </c>
      <c r="O290" s="7" t="s">
        <v>15</v>
      </c>
      <c r="P290" s="7" t="s">
        <v>15</v>
      </c>
      <c r="Q290" s="7" t="s">
        <v>15</v>
      </c>
      <c r="R290" s="7" t="s">
        <v>15</v>
      </c>
      <c r="S290" s="7" t="s">
        <v>15</v>
      </c>
      <c r="T290" s="12" t="s">
        <v>45</v>
      </c>
      <c r="U290" s="9" t="s">
        <v>17</v>
      </c>
    </row>
    <row r="291" customFormat="false" ht="15" hidden="false" customHeight="false" outlineLevel="0" collapsed="false">
      <c r="A291" s="6" t="s">
        <v>337</v>
      </c>
      <c r="B291" s="6" t="s">
        <v>331</v>
      </c>
      <c r="C291" s="7" t="s">
        <v>60</v>
      </c>
      <c r="D291" s="8" t="n">
        <v>0.01264</v>
      </c>
      <c r="E291" s="8" t="n">
        <v>0.0418086911023933</v>
      </c>
      <c r="F291" s="8" t="n">
        <v>0.0297718054458496</v>
      </c>
      <c r="G291" s="8" t="n">
        <v>0.00898619220068201</v>
      </c>
      <c r="H291" s="8" t="n">
        <v>0.0354756942730648</v>
      </c>
      <c r="I291" s="8" t="n">
        <v>0.00384961395730113</v>
      </c>
      <c r="J291" s="8" t="n">
        <v>0.346040281367022</v>
      </c>
      <c r="K291" s="8" t="n">
        <v>0.478889059762439</v>
      </c>
      <c r="L291" s="7" t="s">
        <v>15</v>
      </c>
      <c r="M291" s="7" t="s">
        <v>15</v>
      </c>
      <c r="N291" s="7" t="s">
        <v>15</v>
      </c>
      <c r="O291" s="7" t="s">
        <v>15</v>
      </c>
      <c r="P291" s="7" t="s">
        <v>15</v>
      </c>
      <c r="Q291" s="7" t="s">
        <v>15</v>
      </c>
      <c r="R291" s="7" t="s">
        <v>15</v>
      </c>
      <c r="S291" s="7" t="s">
        <v>15</v>
      </c>
      <c r="T291" s="12" t="s">
        <v>113</v>
      </c>
      <c r="U291" s="9" t="s">
        <v>17</v>
      </c>
    </row>
    <row r="292" customFormat="false" ht="15" hidden="false" customHeight="false" outlineLevel="0" collapsed="false">
      <c r="A292" s="6" t="s">
        <v>338</v>
      </c>
      <c r="B292" s="6" t="s">
        <v>331</v>
      </c>
      <c r="C292" s="10" t="s">
        <v>15</v>
      </c>
      <c r="D292" s="8" t="n">
        <v>0.006807</v>
      </c>
      <c r="E292" s="8" t="n">
        <v>0.090580466435715</v>
      </c>
      <c r="F292" s="8" t="n">
        <v>0.029777168967818</v>
      </c>
      <c r="G292" s="8" t="n">
        <v>0.00816988137954987</v>
      </c>
      <c r="H292" s="8" t="n">
        <v>0.062328299191101</v>
      </c>
      <c r="I292" s="8" t="n">
        <v>0.00578071621235957</v>
      </c>
      <c r="J292" s="8" t="n">
        <v>0.442696344878037</v>
      </c>
      <c r="K292" s="8" t="n">
        <v>0.476352575646779</v>
      </c>
      <c r="L292" s="7" t="s">
        <v>15</v>
      </c>
      <c r="M292" s="7" t="s">
        <v>15</v>
      </c>
      <c r="N292" s="7" t="s">
        <v>15</v>
      </c>
      <c r="O292" s="7" t="s">
        <v>15</v>
      </c>
      <c r="P292" s="7" t="s">
        <v>15</v>
      </c>
      <c r="Q292" s="7" t="s">
        <v>15</v>
      </c>
      <c r="R292" s="7" t="s">
        <v>15</v>
      </c>
      <c r="S292" s="7" t="s">
        <v>15</v>
      </c>
      <c r="T292" s="12" t="s">
        <v>174</v>
      </c>
      <c r="U292" s="9" t="s">
        <v>17</v>
      </c>
    </row>
    <row r="293" customFormat="false" ht="15" hidden="false" customHeight="false" outlineLevel="0" collapsed="false">
      <c r="A293" s="6" t="s">
        <v>339</v>
      </c>
      <c r="B293" s="6" t="s">
        <v>331</v>
      </c>
      <c r="C293" s="7" t="s">
        <v>60</v>
      </c>
      <c r="D293" s="8" t="n">
        <v>0.01294</v>
      </c>
      <c r="E293" s="8" t="n">
        <v>0.0448535771027664</v>
      </c>
      <c r="F293" s="8" t="n">
        <v>0.029780707083926</v>
      </c>
      <c r="G293" s="8" t="n">
        <v>0.0100288961468044</v>
      </c>
      <c r="H293" s="8" t="n">
        <v>0.0393140643422544</v>
      </c>
      <c r="I293" s="8" t="n">
        <v>0.0145910792182457</v>
      </c>
      <c r="J293" s="8" t="n">
        <v>0.350913562470644</v>
      </c>
      <c r="K293" s="8" t="n">
        <v>0.48127262173516</v>
      </c>
      <c r="L293" s="7" t="s">
        <v>15</v>
      </c>
      <c r="M293" s="7" t="s">
        <v>15</v>
      </c>
      <c r="N293" s="7" t="s">
        <v>15</v>
      </c>
      <c r="O293" s="7" t="s">
        <v>15</v>
      </c>
      <c r="P293" s="7" t="s">
        <v>15</v>
      </c>
      <c r="Q293" s="7" t="s">
        <v>15</v>
      </c>
      <c r="R293" s="7" t="s">
        <v>15</v>
      </c>
      <c r="S293" s="7" t="s">
        <v>15</v>
      </c>
      <c r="T293" s="12" t="s">
        <v>174</v>
      </c>
      <c r="U293" s="9" t="s">
        <v>17</v>
      </c>
    </row>
    <row r="294" customFormat="false" ht="15" hidden="false" customHeight="false" outlineLevel="0" collapsed="false">
      <c r="A294" s="6" t="s">
        <v>340</v>
      </c>
      <c r="B294" s="6" t="s">
        <v>331</v>
      </c>
      <c r="C294" s="10" t="s">
        <v>15</v>
      </c>
      <c r="D294" s="8" t="n">
        <v>0.01113</v>
      </c>
      <c r="E294" s="8" t="n">
        <v>0.150153534256882</v>
      </c>
      <c r="F294" s="8" t="n">
        <v>0.0298142132298636</v>
      </c>
      <c r="G294" s="8" t="n">
        <v>0.0138160799637441</v>
      </c>
      <c r="H294" s="8" t="n">
        <v>0.0947679966832894</v>
      </c>
      <c r="I294" s="8" t="n">
        <v>0.0083543325958788</v>
      </c>
      <c r="J294" s="8" t="n">
        <v>0.504400015696176</v>
      </c>
      <c r="K294" s="8" t="n">
        <v>0.477063735574274</v>
      </c>
      <c r="L294" s="7" t="s">
        <v>15</v>
      </c>
      <c r="M294" s="7" t="s">
        <v>15</v>
      </c>
      <c r="N294" s="7" t="s">
        <v>15</v>
      </c>
      <c r="O294" s="7" t="s">
        <v>15</v>
      </c>
      <c r="P294" s="7" t="s">
        <v>15</v>
      </c>
      <c r="Q294" s="7" t="s">
        <v>15</v>
      </c>
      <c r="R294" s="7" t="s">
        <v>15</v>
      </c>
      <c r="S294" s="7" t="s">
        <v>15</v>
      </c>
      <c r="T294" s="12" t="s">
        <v>174</v>
      </c>
      <c r="U294" s="9" t="s">
        <v>17</v>
      </c>
    </row>
    <row r="295" customFormat="false" ht="15" hidden="false" customHeight="false" outlineLevel="0" collapsed="false">
      <c r="A295" s="6" t="s">
        <v>341</v>
      </c>
      <c r="B295" s="6" t="s">
        <v>331</v>
      </c>
      <c r="C295" s="7" t="s">
        <v>60</v>
      </c>
      <c r="D295" s="8" t="n">
        <v>0.007285</v>
      </c>
      <c r="E295" s="8" t="n">
        <v>0.21626138887376</v>
      </c>
      <c r="F295" s="8" t="n">
        <v>0.0297974822076287</v>
      </c>
      <c r="G295" s="8" t="n">
        <v>0.0239016787058886</v>
      </c>
      <c r="H295" s="8" t="n">
        <v>0.233696495218941</v>
      </c>
      <c r="I295" s="8" t="n">
        <v>0.00399669194658194</v>
      </c>
      <c r="J295" s="8" t="n">
        <v>0.341767063491781</v>
      </c>
      <c r="K295" s="8" t="n">
        <v>0.474585403318226</v>
      </c>
      <c r="L295" s="7" t="s">
        <v>15</v>
      </c>
      <c r="M295" s="7" t="s">
        <v>15</v>
      </c>
      <c r="N295" s="7" t="s">
        <v>15</v>
      </c>
      <c r="O295" s="7" t="s">
        <v>60</v>
      </c>
      <c r="P295" s="7" t="s">
        <v>60</v>
      </c>
      <c r="Q295" s="7" t="s">
        <v>15</v>
      </c>
      <c r="R295" s="7" t="s">
        <v>15</v>
      </c>
      <c r="S295" s="7" t="s">
        <v>15</v>
      </c>
      <c r="T295" s="12" t="s">
        <v>174</v>
      </c>
      <c r="U295" s="9" t="s">
        <v>17</v>
      </c>
    </row>
    <row r="296" customFormat="false" ht="15" hidden="false" customHeight="false" outlineLevel="0" collapsed="false">
      <c r="A296" s="6" t="s">
        <v>342</v>
      </c>
      <c r="B296" s="6" t="s">
        <v>331</v>
      </c>
      <c r="C296" s="10" t="s">
        <v>15</v>
      </c>
      <c r="D296" s="8" t="n">
        <v>0</v>
      </c>
      <c r="E296" s="8" t="n">
        <v>0.0517843462986049</v>
      </c>
      <c r="F296" s="8" t="n">
        <v>0.0297438174702769</v>
      </c>
      <c r="G296" s="8" t="n">
        <v>0.0142013849064572</v>
      </c>
      <c r="H296" s="8" t="n">
        <v>0.0424977267275482</v>
      </c>
      <c r="I296" s="8" t="n">
        <v>0.00247679226802807</v>
      </c>
      <c r="J296" s="8" t="n">
        <v>0.320107145822537</v>
      </c>
      <c r="K296" s="8" t="n">
        <v>0.489479542915328</v>
      </c>
      <c r="L296" s="7" t="s">
        <v>15</v>
      </c>
      <c r="M296" s="7" t="s">
        <v>15</v>
      </c>
      <c r="N296" s="7" t="s">
        <v>15</v>
      </c>
      <c r="O296" s="7" t="s">
        <v>15</v>
      </c>
      <c r="P296" s="7" t="s">
        <v>15</v>
      </c>
      <c r="Q296" s="7" t="s">
        <v>15</v>
      </c>
      <c r="R296" s="7" t="s">
        <v>15</v>
      </c>
      <c r="S296" s="7" t="s">
        <v>15</v>
      </c>
      <c r="T296" s="12" t="s">
        <v>174</v>
      </c>
      <c r="U296" s="9" t="s">
        <v>17</v>
      </c>
    </row>
    <row r="297" customFormat="false" ht="15" hidden="false" customHeight="false" outlineLevel="0" collapsed="false">
      <c r="A297" s="11" t="s">
        <v>343</v>
      </c>
      <c r="B297" s="11" t="s">
        <v>331</v>
      </c>
      <c r="C297" s="7" t="s">
        <v>60</v>
      </c>
      <c r="D297" s="8" t="n">
        <v>0.01085</v>
      </c>
      <c r="E297" s="8" t="n">
        <v>0.138675801436765</v>
      </c>
      <c r="F297" s="8" t="n">
        <v>0.0298640626733551</v>
      </c>
      <c r="G297" s="8" t="n">
        <v>0.0204303093853761</v>
      </c>
      <c r="H297" s="8" t="n">
        <v>0.14456062900857</v>
      </c>
      <c r="I297" s="8" t="n">
        <v>0.0102646876562527</v>
      </c>
      <c r="J297" s="8" t="n">
        <v>0.492493333645859</v>
      </c>
      <c r="K297" s="8" t="n">
        <v>0.461069756386481</v>
      </c>
      <c r="L297" s="7" t="s">
        <v>15</v>
      </c>
      <c r="M297" s="7" t="s">
        <v>15</v>
      </c>
      <c r="N297" s="10" t="s">
        <v>60</v>
      </c>
      <c r="O297" s="7" t="s">
        <v>60</v>
      </c>
      <c r="P297" s="7" t="s">
        <v>15</v>
      </c>
      <c r="Q297" s="7" t="s">
        <v>15</v>
      </c>
      <c r="R297" s="7" t="s">
        <v>15</v>
      </c>
      <c r="S297" s="7" t="s">
        <v>15</v>
      </c>
      <c r="T297" s="9" t="s">
        <v>136</v>
      </c>
      <c r="U297" s="9" t="s">
        <v>17</v>
      </c>
    </row>
    <row r="298" customFormat="false" ht="15.75" hidden="false" customHeight="false" outlineLevel="0" collapsed="false">
      <c r="A298" s="14" t="s">
        <v>344</v>
      </c>
      <c r="B298" s="14" t="s">
        <v>331</v>
      </c>
      <c r="C298" s="15" t="s">
        <v>60</v>
      </c>
      <c r="D298" s="8" t="n">
        <v>0.4026</v>
      </c>
      <c r="E298" s="16" t="n">
        <v>0.414223916295717</v>
      </c>
      <c r="F298" s="16" t="n">
        <v>0.0299583807856935</v>
      </c>
      <c r="G298" s="16" t="n">
        <v>0.0520902983497956</v>
      </c>
      <c r="H298" s="16" t="n">
        <v>0.363583069473354</v>
      </c>
      <c r="I298" s="16" t="n">
        <v>0.00185188596131644</v>
      </c>
      <c r="J298" s="16" t="n">
        <v>0.791439974792003</v>
      </c>
      <c r="K298" s="16" t="n">
        <v>0.431883043447069</v>
      </c>
      <c r="L298" s="15" t="s">
        <v>60</v>
      </c>
      <c r="M298" s="15" t="s">
        <v>60</v>
      </c>
      <c r="N298" s="17" t="s">
        <v>60</v>
      </c>
      <c r="O298" s="15" t="s">
        <v>60</v>
      </c>
      <c r="P298" s="15" t="s">
        <v>60</v>
      </c>
      <c r="Q298" s="15" t="s">
        <v>15</v>
      </c>
      <c r="R298" s="15" t="s">
        <v>60</v>
      </c>
      <c r="S298" s="15" t="s">
        <v>15</v>
      </c>
      <c r="T298" s="18" t="s">
        <v>136</v>
      </c>
      <c r="U298" s="9" t="s">
        <v>17</v>
      </c>
    </row>
    <row r="299" customFormat="false" ht="15" hidden="false" customHeight="false" outlineLevel="0" collapsed="false">
      <c r="A299" s="19" t="s">
        <v>345</v>
      </c>
      <c r="B299" s="19" t="s">
        <v>56</v>
      </c>
      <c r="C299" s="20" t="s">
        <v>60</v>
      </c>
      <c r="D299" s="8" t="n">
        <v>0</v>
      </c>
      <c r="E299" s="21" t="n">
        <v>0.0961607801279349</v>
      </c>
      <c r="F299" s="21" t="n">
        <v>0.0297511212050825</v>
      </c>
      <c r="G299" s="21" t="n">
        <v>0.0110163790783563</v>
      </c>
      <c r="H299" s="21" t="n">
        <v>0.0643196136997921</v>
      </c>
      <c r="I299" s="21" t="n">
        <v>0.00958181367421221</v>
      </c>
      <c r="J299" s="21" t="n">
        <v>0.26019902932288</v>
      </c>
      <c r="K299" s="21" t="n">
        <v>0.485235021118759</v>
      </c>
      <c r="L299" s="22" t="s">
        <v>15</v>
      </c>
      <c r="M299" s="22" t="s">
        <v>15</v>
      </c>
      <c r="N299" s="22" t="s">
        <v>15</v>
      </c>
      <c r="O299" s="22" t="s">
        <v>15</v>
      </c>
      <c r="P299" s="22" t="s">
        <v>15</v>
      </c>
      <c r="Q299" s="22" t="s">
        <v>15</v>
      </c>
      <c r="R299" s="22" t="s">
        <v>15</v>
      </c>
      <c r="S299" s="22" t="s">
        <v>15</v>
      </c>
      <c r="T299" s="23" t="s">
        <v>346</v>
      </c>
      <c r="U299" s="9" t="s">
        <v>17</v>
      </c>
    </row>
    <row r="300" customFormat="false" ht="15" hidden="false" customHeight="false" outlineLevel="0" collapsed="false">
      <c r="A300" s="6" t="s">
        <v>347</v>
      </c>
      <c r="B300" s="6" t="s">
        <v>192</v>
      </c>
      <c r="C300" s="10" t="s">
        <v>59</v>
      </c>
      <c r="D300" s="8" t="n">
        <v>0.007681</v>
      </c>
      <c r="E300" s="8" t="n">
        <v>0.153159159852516</v>
      </c>
      <c r="F300" s="8" t="n">
        <v>0.0297923739821548</v>
      </c>
      <c r="G300" s="8" t="n">
        <v>0.014001481555921</v>
      </c>
      <c r="H300" s="8" t="n">
        <v>0.115876166770326</v>
      </c>
      <c r="I300" s="8" t="n">
        <v>0.00888832957879443</v>
      </c>
      <c r="J300" s="8" t="n">
        <v>0.537891632329694</v>
      </c>
      <c r="K300" s="8" t="n">
        <v>0.475644375636475</v>
      </c>
      <c r="L300" s="7" t="s">
        <v>15</v>
      </c>
      <c r="M300" s="7" t="s">
        <v>15</v>
      </c>
      <c r="N300" s="7" t="s">
        <v>15</v>
      </c>
      <c r="O300" s="7" t="s">
        <v>15</v>
      </c>
      <c r="P300" s="7" t="s">
        <v>15</v>
      </c>
      <c r="Q300" s="7" t="s">
        <v>15</v>
      </c>
      <c r="R300" s="7" t="s">
        <v>60</v>
      </c>
      <c r="S300" s="7" t="s">
        <v>15</v>
      </c>
      <c r="T300" s="12" t="s">
        <v>346</v>
      </c>
      <c r="U300" s="9" t="s">
        <v>17</v>
      </c>
    </row>
    <row r="301" customFormat="false" ht="15" hidden="false" customHeight="false" outlineLevel="0" collapsed="false">
      <c r="A301" s="6" t="s">
        <v>348</v>
      </c>
      <c r="B301" s="6" t="s">
        <v>146</v>
      </c>
      <c r="C301" s="10" t="s">
        <v>60</v>
      </c>
      <c r="D301" s="8" t="n">
        <v>0.01717</v>
      </c>
      <c r="E301" s="8" t="n">
        <v>0.102777530799033</v>
      </c>
      <c r="F301" s="8" t="n">
        <v>0.0298392709809689</v>
      </c>
      <c r="G301" s="8" t="n">
        <v>0.0113387026735392</v>
      </c>
      <c r="H301" s="8" t="n">
        <v>0.0551322290979213</v>
      </c>
      <c r="I301" s="8" t="n">
        <v>0.00533194974548388</v>
      </c>
      <c r="J301" s="8" t="n">
        <v>0.469049377230033</v>
      </c>
      <c r="K301" s="8" t="n">
        <v>0.473565536334507</v>
      </c>
      <c r="L301" s="7" t="s">
        <v>15</v>
      </c>
      <c r="M301" s="7" t="s">
        <v>15</v>
      </c>
      <c r="N301" s="7" t="s">
        <v>15</v>
      </c>
      <c r="O301" s="7" t="s">
        <v>15</v>
      </c>
      <c r="P301" s="7" t="s">
        <v>15</v>
      </c>
      <c r="Q301" s="7" t="s">
        <v>15</v>
      </c>
      <c r="R301" s="7" t="s">
        <v>15</v>
      </c>
      <c r="S301" s="7" t="s">
        <v>15</v>
      </c>
      <c r="T301" s="12" t="s">
        <v>346</v>
      </c>
      <c r="U301" s="9" t="s">
        <v>17</v>
      </c>
    </row>
    <row r="302" customFormat="false" ht="15" hidden="false" customHeight="false" outlineLevel="0" collapsed="false">
      <c r="A302" s="6" t="s">
        <v>349</v>
      </c>
      <c r="B302" s="6" t="s">
        <v>220</v>
      </c>
      <c r="C302" s="10" t="s">
        <v>60</v>
      </c>
      <c r="D302" s="8" t="n">
        <v>0.006492</v>
      </c>
      <c r="E302" s="8" t="n">
        <v>0.0282818487733625</v>
      </c>
      <c r="F302" s="8" t="n">
        <v>0.0297789203294697</v>
      </c>
      <c r="G302" s="8" t="n">
        <v>0.0073633111591812</v>
      </c>
      <c r="H302" s="8" t="n">
        <v>0.0146406271039771</v>
      </c>
      <c r="I302" s="8" t="n">
        <v>0.00622636766608276</v>
      </c>
      <c r="J302" s="8" t="n">
        <v>0.379932214660033</v>
      </c>
      <c r="K302" s="8" t="n">
        <v>0.475949630083861</v>
      </c>
      <c r="L302" s="7" t="s">
        <v>15</v>
      </c>
      <c r="M302" s="7" t="s">
        <v>15</v>
      </c>
      <c r="N302" s="7" t="s">
        <v>15</v>
      </c>
      <c r="O302" s="7" t="s">
        <v>15</v>
      </c>
      <c r="P302" s="7" t="s">
        <v>15</v>
      </c>
      <c r="Q302" s="7" t="s">
        <v>15</v>
      </c>
      <c r="R302" s="7" t="s">
        <v>15</v>
      </c>
      <c r="S302" s="7" t="s">
        <v>15</v>
      </c>
      <c r="T302" s="12" t="s">
        <v>350</v>
      </c>
      <c r="U302" s="9" t="s">
        <v>17</v>
      </c>
    </row>
    <row r="303" customFormat="false" ht="15" hidden="false" customHeight="false" outlineLevel="0" collapsed="false">
      <c r="A303" s="6" t="s">
        <v>351</v>
      </c>
      <c r="B303" s="6" t="s">
        <v>220</v>
      </c>
      <c r="C303" s="10" t="s">
        <v>60</v>
      </c>
      <c r="D303" s="8" t="n">
        <v>0.007108</v>
      </c>
      <c r="E303" s="8" t="n">
        <v>0.270802446868745</v>
      </c>
      <c r="F303" s="8" t="n">
        <v>0.029898087360652</v>
      </c>
      <c r="G303" s="8" t="n">
        <v>0.0178555424307099</v>
      </c>
      <c r="H303" s="8" t="n">
        <v>0.152870100157116</v>
      </c>
      <c r="I303" s="8" t="n">
        <v>0.0119600947125588</v>
      </c>
      <c r="J303" s="8" t="n">
        <v>0.579287983489381</v>
      </c>
      <c r="K303" s="8" t="n">
        <v>0.464458793722281</v>
      </c>
      <c r="L303" s="7" t="s">
        <v>15</v>
      </c>
      <c r="M303" s="7" t="s">
        <v>60</v>
      </c>
      <c r="N303" s="10" t="s">
        <v>60</v>
      </c>
      <c r="O303" s="7" t="s">
        <v>15</v>
      </c>
      <c r="P303" s="7" t="s">
        <v>15</v>
      </c>
      <c r="Q303" s="7" t="s">
        <v>15</v>
      </c>
      <c r="R303" s="7" t="s">
        <v>60</v>
      </c>
      <c r="S303" s="7" t="s">
        <v>15</v>
      </c>
      <c r="T303" s="12" t="s">
        <v>350</v>
      </c>
      <c r="U303" s="9" t="s">
        <v>17</v>
      </c>
    </row>
    <row r="304" customFormat="false" ht="15" hidden="false" customHeight="false" outlineLevel="0" collapsed="false">
      <c r="A304" s="6" t="s">
        <v>352</v>
      </c>
      <c r="B304" s="6" t="s">
        <v>220</v>
      </c>
      <c r="C304" s="10" t="s">
        <v>60</v>
      </c>
      <c r="D304" s="8" t="n">
        <v>0.01514</v>
      </c>
      <c r="E304" s="8" t="n">
        <v>0.0469706761535568</v>
      </c>
      <c r="F304" s="8" t="n">
        <v>0.0297885959083927</v>
      </c>
      <c r="G304" s="8" t="n">
        <v>0.00693990769234507</v>
      </c>
      <c r="H304" s="8" t="n">
        <v>0.0578081127816456</v>
      </c>
      <c r="I304" s="8" t="n">
        <v>0.00306252286575243</v>
      </c>
      <c r="J304" s="8" t="n">
        <v>0.346860476001509</v>
      </c>
      <c r="K304" s="8" t="n">
        <v>0.479530185077249</v>
      </c>
      <c r="L304" s="7" t="s">
        <v>15</v>
      </c>
      <c r="M304" s="7" t="s">
        <v>15</v>
      </c>
      <c r="N304" s="7" t="s">
        <v>15</v>
      </c>
      <c r="O304" s="7" t="s">
        <v>15</v>
      </c>
      <c r="P304" s="7" t="s">
        <v>15</v>
      </c>
      <c r="Q304" s="7" t="s">
        <v>15</v>
      </c>
      <c r="R304" s="7" t="s">
        <v>15</v>
      </c>
      <c r="S304" s="7" t="s">
        <v>15</v>
      </c>
      <c r="T304" s="12" t="s">
        <v>350</v>
      </c>
      <c r="U304" s="9" t="s">
        <v>17</v>
      </c>
    </row>
    <row r="305" customFormat="false" ht="15" hidden="false" customHeight="false" outlineLevel="0" collapsed="false">
      <c r="A305" s="6" t="s">
        <v>353</v>
      </c>
      <c r="B305" s="6" t="s">
        <v>220</v>
      </c>
      <c r="C305" s="10" t="s">
        <v>60</v>
      </c>
      <c r="D305" s="8" t="n">
        <v>0.01313</v>
      </c>
      <c r="E305" s="8" t="n">
        <v>0.0642311331800618</v>
      </c>
      <c r="F305" s="8" t="n">
        <v>0.0298269375827355</v>
      </c>
      <c r="G305" s="8" t="n">
        <v>0.00695874329922309</v>
      </c>
      <c r="H305" s="8" t="n">
        <v>0.0382190836061696</v>
      </c>
      <c r="I305" s="8" t="n">
        <v>0.00284012572251669</v>
      </c>
      <c r="J305" s="8" t="n">
        <v>0.417176978017897</v>
      </c>
      <c r="K305" s="8" t="n">
        <v>0.482871297990118</v>
      </c>
      <c r="L305" s="7" t="s">
        <v>15</v>
      </c>
      <c r="M305" s="7" t="s">
        <v>15</v>
      </c>
      <c r="N305" s="7" t="s">
        <v>15</v>
      </c>
      <c r="O305" s="7" t="s">
        <v>15</v>
      </c>
      <c r="P305" s="7" t="s">
        <v>15</v>
      </c>
      <c r="Q305" s="7" t="s">
        <v>15</v>
      </c>
      <c r="R305" s="7" t="s">
        <v>15</v>
      </c>
      <c r="S305" s="7" t="s">
        <v>15</v>
      </c>
      <c r="T305" s="12" t="s">
        <v>350</v>
      </c>
      <c r="U305" s="9" t="s">
        <v>17</v>
      </c>
    </row>
    <row r="306" customFormat="false" ht="15" hidden="false" customHeight="false" outlineLevel="0" collapsed="false">
      <c r="A306" s="6" t="s">
        <v>354</v>
      </c>
      <c r="B306" s="6" t="s">
        <v>220</v>
      </c>
      <c r="C306" s="10" t="s">
        <v>60</v>
      </c>
      <c r="D306" s="8" t="n">
        <v>0.007598</v>
      </c>
      <c r="E306" s="8" t="n">
        <v>0.334931892495565</v>
      </c>
      <c r="F306" s="8" t="n">
        <v>0.0299527535236124</v>
      </c>
      <c r="G306" s="8" t="n">
        <v>0.0261386547276707</v>
      </c>
      <c r="H306" s="8" t="n">
        <v>0.229321929645105</v>
      </c>
      <c r="I306" s="8" t="n">
        <v>0.0098697142566713</v>
      </c>
      <c r="J306" s="8" t="n">
        <v>0.777401871253433</v>
      </c>
      <c r="K306" s="8" t="n">
        <v>0.467304105511574</v>
      </c>
      <c r="L306" s="7" t="s">
        <v>15</v>
      </c>
      <c r="M306" s="7" t="s">
        <v>60</v>
      </c>
      <c r="N306" s="10" t="s">
        <v>60</v>
      </c>
      <c r="O306" s="7" t="s">
        <v>60</v>
      </c>
      <c r="P306" s="7" t="s">
        <v>60</v>
      </c>
      <c r="Q306" s="7" t="s">
        <v>15</v>
      </c>
      <c r="R306" s="7" t="s">
        <v>60</v>
      </c>
      <c r="S306" s="7" t="s">
        <v>15</v>
      </c>
      <c r="T306" s="12" t="s">
        <v>350</v>
      </c>
      <c r="U306" s="9" t="s">
        <v>17</v>
      </c>
    </row>
    <row r="307" customFormat="false" ht="15" hidden="false" customHeight="false" outlineLevel="0" collapsed="false">
      <c r="A307" s="6" t="s">
        <v>355</v>
      </c>
      <c r="B307" s="6" t="s">
        <v>220</v>
      </c>
      <c r="C307" s="10" t="s">
        <v>60</v>
      </c>
      <c r="D307" s="8" t="n">
        <v>0.01069</v>
      </c>
      <c r="E307" s="8" t="n">
        <v>0.0589155071500851</v>
      </c>
      <c r="F307" s="8" t="n">
        <v>0.0298311163576423</v>
      </c>
      <c r="G307" s="8" t="n">
        <v>0.0115998111902841</v>
      </c>
      <c r="H307" s="8" t="n">
        <v>0.0395890906947006</v>
      </c>
      <c r="I307" s="8" t="n">
        <v>0.00384379943333829</v>
      </c>
      <c r="J307" s="8" t="n">
        <v>0.383280329547191</v>
      </c>
      <c r="K307" s="8" t="n">
        <v>0.483846218693655</v>
      </c>
      <c r="L307" s="7" t="s">
        <v>15</v>
      </c>
      <c r="M307" s="7" t="s">
        <v>15</v>
      </c>
      <c r="N307" s="7" t="s">
        <v>15</v>
      </c>
      <c r="O307" s="7" t="s">
        <v>15</v>
      </c>
      <c r="P307" s="7" t="s">
        <v>15</v>
      </c>
      <c r="Q307" s="7" t="s">
        <v>15</v>
      </c>
      <c r="R307" s="7" t="s">
        <v>15</v>
      </c>
      <c r="S307" s="7" t="s">
        <v>15</v>
      </c>
      <c r="T307" s="12" t="s">
        <v>350</v>
      </c>
      <c r="U307" s="9" t="s">
        <v>17</v>
      </c>
    </row>
    <row r="308" customFormat="false" ht="15" hidden="false" customHeight="false" outlineLevel="0" collapsed="false">
      <c r="A308" s="6" t="s">
        <v>356</v>
      </c>
      <c r="B308" s="6" t="s">
        <v>220</v>
      </c>
      <c r="C308" s="10" t="s">
        <v>60</v>
      </c>
      <c r="D308" s="8" t="n">
        <v>0.009493</v>
      </c>
      <c r="E308" s="8" t="n">
        <v>0.0618617705005995</v>
      </c>
      <c r="F308" s="8" t="n">
        <v>0.0298115688579379</v>
      </c>
      <c r="G308" s="8" t="n">
        <v>0.0102677187984626</v>
      </c>
      <c r="H308" s="8" t="n">
        <v>0.040810318419875</v>
      </c>
      <c r="I308" s="8" t="n">
        <v>0.00683723291056361</v>
      </c>
      <c r="J308" s="8" t="n">
        <v>0.392387833089226</v>
      </c>
      <c r="K308" s="8" t="n">
        <v>0.484095606320585</v>
      </c>
      <c r="L308" s="7" t="s">
        <v>15</v>
      </c>
      <c r="M308" s="7" t="s">
        <v>15</v>
      </c>
      <c r="N308" s="7" t="s">
        <v>15</v>
      </c>
      <c r="O308" s="7" t="s">
        <v>15</v>
      </c>
      <c r="P308" s="7" t="s">
        <v>15</v>
      </c>
      <c r="Q308" s="7" t="s">
        <v>15</v>
      </c>
      <c r="R308" s="7" t="s">
        <v>15</v>
      </c>
      <c r="S308" s="7" t="s">
        <v>15</v>
      </c>
      <c r="T308" s="12" t="s">
        <v>346</v>
      </c>
      <c r="U308" s="9" t="s">
        <v>17</v>
      </c>
    </row>
    <row r="309" customFormat="false" ht="15" hidden="false" customHeight="false" outlineLevel="0" collapsed="false">
      <c r="A309" s="6" t="s">
        <v>357</v>
      </c>
      <c r="B309" s="6" t="s">
        <v>220</v>
      </c>
      <c r="C309" s="10" t="s">
        <v>60</v>
      </c>
      <c r="D309" s="8" t="n">
        <v>0.01101</v>
      </c>
      <c r="E309" s="8" t="n">
        <v>0.0739169815099819</v>
      </c>
      <c r="F309" s="8" t="n">
        <v>0.0297884305073724</v>
      </c>
      <c r="G309" s="8" t="n">
        <v>0.00601675591325867</v>
      </c>
      <c r="H309" s="8" t="n">
        <v>0.0506891090741128</v>
      </c>
      <c r="I309" s="8" t="n">
        <v>0.00206672436395135</v>
      </c>
      <c r="J309" s="8" t="n">
        <v>0.384772620805902</v>
      </c>
      <c r="K309" s="8" t="n">
        <v>0.48134884963655</v>
      </c>
      <c r="L309" s="7" t="s">
        <v>15</v>
      </c>
      <c r="M309" s="7" t="s">
        <v>15</v>
      </c>
      <c r="N309" s="7" t="s">
        <v>15</v>
      </c>
      <c r="O309" s="7" t="s">
        <v>15</v>
      </c>
      <c r="P309" s="7" t="s">
        <v>15</v>
      </c>
      <c r="Q309" s="7" t="s">
        <v>15</v>
      </c>
      <c r="R309" s="7" t="s">
        <v>15</v>
      </c>
      <c r="S309" s="7" t="s">
        <v>15</v>
      </c>
      <c r="T309" s="12" t="s">
        <v>346</v>
      </c>
      <c r="U309" s="9" t="s">
        <v>17</v>
      </c>
    </row>
    <row r="310" customFormat="false" ht="15" hidden="false" customHeight="false" outlineLevel="0" collapsed="false">
      <c r="A310" s="6" t="s">
        <v>358</v>
      </c>
      <c r="B310" s="6" t="s">
        <v>220</v>
      </c>
      <c r="C310" s="10" t="s">
        <v>60</v>
      </c>
      <c r="D310" s="8" t="n">
        <v>0.01056</v>
      </c>
      <c r="E310" s="8" t="n">
        <v>0.0614912148476752</v>
      </c>
      <c r="F310" s="8" t="n">
        <v>0.0298367404119673</v>
      </c>
      <c r="G310" s="8" t="n">
        <v>0.0175777061231352</v>
      </c>
      <c r="H310" s="8" t="n">
        <v>0.0544808416993336</v>
      </c>
      <c r="I310" s="8" t="n">
        <v>0.00790624519011117</v>
      </c>
      <c r="J310" s="8" t="n">
        <v>0.333814477314305</v>
      </c>
      <c r="K310" s="8" t="n">
        <v>0.497129751175812</v>
      </c>
      <c r="L310" s="7" t="s">
        <v>15</v>
      </c>
      <c r="M310" s="7" t="s">
        <v>15</v>
      </c>
      <c r="N310" s="7" t="s">
        <v>15</v>
      </c>
      <c r="O310" s="7" t="s">
        <v>15</v>
      </c>
      <c r="P310" s="7" t="s">
        <v>15</v>
      </c>
      <c r="Q310" s="7" t="s">
        <v>15</v>
      </c>
      <c r="R310" s="7" t="s">
        <v>15</v>
      </c>
      <c r="S310" s="7" t="s">
        <v>15</v>
      </c>
      <c r="T310" s="12" t="s">
        <v>350</v>
      </c>
      <c r="U310" s="9" t="s">
        <v>17</v>
      </c>
    </row>
    <row r="311" customFormat="false" ht="15" hidden="false" customHeight="false" outlineLevel="0" collapsed="false">
      <c r="A311" s="6" t="s">
        <v>359</v>
      </c>
      <c r="B311" s="6" t="s">
        <v>220</v>
      </c>
      <c r="C311" s="10" t="s">
        <v>60</v>
      </c>
      <c r="D311" s="8" t="n">
        <v>0.01711</v>
      </c>
      <c r="E311" s="8" t="n">
        <v>0.0483005429535981</v>
      </c>
      <c r="F311" s="8" t="n">
        <v>0.0298035502535972</v>
      </c>
      <c r="G311" s="8" t="n">
        <v>0.00680868888625457</v>
      </c>
      <c r="H311" s="8" t="n">
        <v>0.0266679298615918</v>
      </c>
      <c r="I311" s="8" t="n">
        <v>0.0139824331289744</v>
      </c>
      <c r="J311" s="8" t="n">
        <v>0.428977492539731</v>
      </c>
      <c r="K311" s="8" t="n">
        <v>0.475984971326158</v>
      </c>
      <c r="L311" s="7" t="s">
        <v>15</v>
      </c>
      <c r="M311" s="7" t="s">
        <v>15</v>
      </c>
      <c r="N311" s="7" t="s">
        <v>15</v>
      </c>
      <c r="O311" s="7" t="s">
        <v>15</v>
      </c>
      <c r="P311" s="7" t="s">
        <v>15</v>
      </c>
      <c r="Q311" s="7" t="s">
        <v>15</v>
      </c>
      <c r="R311" s="7" t="s">
        <v>15</v>
      </c>
      <c r="S311" s="7" t="s">
        <v>15</v>
      </c>
      <c r="T311" s="12" t="s">
        <v>350</v>
      </c>
      <c r="U311" s="9" t="s">
        <v>17</v>
      </c>
    </row>
    <row r="312" customFormat="false" ht="15" hidden="false" customHeight="false" outlineLevel="0" collapsed="false">
      <c r="A312" s="6" t="s">
        <v>360</v>
      </c>
      <c r="B312" s="6" t="s">
        <v>95</v>
      </c>
      <c r="C312" s="10" t="s">
        <v>60</v>
      </c>
      <c r="D312" s="8" t="n">
        <v>0.01116</v>
      </c>
      <c r="E312" s="8" t="n">
        <v>0.203483710214171</v>
      </c>
      <c r="F312" s="8" t="n">
        <v>0.029910275395237</v>
      </c>
      <c r="G312" s="8" t="n">
        <v>0.0148416813929129</v>
      </c>
      <c r="H312" s="8" t="n">
        <v>0.124884159762342</v>
      </c>
      <c r="I312" s="8" t="n">
        <v>0.0109282766485406</v>
      </c>
      <c r="J312" s="8" t="n">
        <v>0.567816621798041</v>
      </c>
      <c r="K312" s="8" t="n">
        <v>0.46728954856775</v>
      </c>
      <c r="L312" s="7" t="s">
        <v>15</v>
      </c>
      <c r="M312" s="7" t="s">
        <v>15</v>
      </c>
      <c r="N312" s="10" t="s">
        <v>60</v>
      </c>
      <c r="O312" s="7" t="s">
        <v>15</v>
      </c>
      <c r="P312" s="7" t="s">
        <v>15</v>
      </c>
      <c r="Q312" s="7" t="s">
        <v>15</v>
      </c>
      <c r="R312" s="7" t="s">
        <v>60</v>
      </c>
      <c r="S312" s="7" t="s">
        <v>15</v>
      </c>
      <c r="T312" s="12" t="s">
        <v>350</v>
      </c>
      <c r="U312" s="9" t="s">
        <v>17</v>
      </c>
    </row>
    <row r="313" customFormat="false" ht="15" hidden="false" customHeight="false" outlineLevel="0" collapsed="false">
      <c r="A313" s="6" t="s">
        <v>361</v>
      </c>
      <c r="B313" s="6" t="s">
        <v>220</v>
      </c>
      <c r="C313" s="10" t="s">
        <v>60</v>
      </c>
      <c r="D313" s="8" t="n">
        <v>0.01324</v>
      </c>
      <c r="E313" s="8" t="n">
        <v>0.034097471028873</v>
      </c>
      <c r="F313" s="8" t="n">
        <v>0.0297834743919662</v>
      </c>
      <c r="G313" s="8" t="n">
        <v>0.00555100532733728</v>
      </c>
      <c r="H313" s="8" t="n">
        <v>0.0196026983424795</v>
      </c>
      <c r="I313" s="8" t="n">
        <v>0.0103174804394629</v>
      </c>
      <c r="J313" s="8" t="n">
        <v>0.411953847551612</v>
      </c>
      <c r="K313" s="8" t="n">
        <v>0.476588421704135</v>
      </c>
      <c r="L313" s="7" t="s">
        <v>15</v>
      </c>
      <c r="M313" s="7" t="s">
        <v>15</v>
      </c>
      <c r="N313" s="7" t="s">
        <v>15</v>
      </c>
      <c r="O313" s="7" t="s">
        <v>15</v>
      </c>
      <c r="P313" s="7" t="s">
        <v>15</v>
      </c>
      <c r="Q313" s="7" t="s">
        <v>15</v>
      </c>
      <c r="R313" s="7" t="s">
        <v>15</v>
      </c>
      <c r="S313" s="7" t="s">
        <v>15</v>
      </c>
      <c r="T313" s="12" t="s">
        <v>346</v>
      </c>
      <c r="U313" s="9" t="s">
        <v>17</v>
      </c>
    </row>
    <row r="314" customFormat="false" ht="15" hidden="false" customHeight="false" outlineLevel="0" collapsed="false">
      <c r="A314" s="6" t="s">
        <v>362</v>
      </c>
      <c r="B314" s="6" t="s">
        <v>220</v>
      </c>
      <c r="C314" s="10" t="s">
        <v>60</v>
      </c>
      <c r="D314" s="8" t="n">
        <v>0.01037</v>
      </c>
      <c r="E314" s="8" t="n">
        <v>0.0625087175407273</v>
      </c>
      <c r="F314" s="8" t="n">
        <v>0.0297606420127524</v>
      </c>
      <c r="G314" s="8" t="n">
        <v>0.00946774179195013</v>
      </c>
      <c r="H314" s="8" t="n">
        <v>0.0376699919584551</v>
      </c>
      <c r="I314" s="8" t="n">
        <v>0.00524331660479266</v>
      </c>
      <c r="J314" s="8" t="n">
        <v>0.433628644735638</v>
      </c>
      <c r="K314" s="8" t="n">
        <v>0.478313592457123</v>
      </c>
      <c r="L314" s="7" t="s">
        <v>15</v>
      </c>
      <c r="M314" s="7" t="s">
        <v>15</v>
      </c>
      <c r="N314" s="7" t="s">
        <v>15</v>
      </c>
      <c r="O314" s="7" t="s">
        <v>15</v>
      </c>
      <c r="P314" s="7" t="s">
        <v>15</v>
      </c>
      <c r="Q314" s="7" t="s">
        <v>15</v>
      </c>
      <c r="R314" s="7" t="s">
        <v>15</v>
      </c>
      <c r="S314" s="7" t="s">
        <v>15</v>
      </c>
      <c r="T314" s="12" t="s">
        <v>346</v>
      </c>
      <c r="U314" s="9" t="s">
        <v>17</v>
      </c>
    </row>
    <row r="315" customFormat="false" ht="15" hidden="false" customHeight="false" outlineLevel="0" collapsed="false">
      <c r="A315" s="6" t="s">
        <v>363</v>
      </c>
      <c r="B315" s="6" t="s">
        <v>95</v>
      </c>
      <c r="C315" s="10" t="s">
        <v>60</v>
      </c>
      <c r="D315" s="8" t="n">
        <v>0.01078</v>
      </c>
      <c r="E315" s="8" t="n">
        <v>0.104878952593559</v>
      </c>
      <c r="F315" s="8" t="n">
        <v>0.0298098115553918</v>
      </c>
      <c r="G315" s="8" t="n">
        <v>0.00927653392253602</v>
      </c>
      <c r="H315" s="8" t="n">
        <v>0.0690951681061199</v>
      </c>
      <c r="I315" s="8" t="n">
        <v>0.00435643982468285</v>
      </c>
      <c r="J315" s="8" t="n">
        <v>0.48771979030285</v>
      </c>
      <c r="K315" s="8" t="n">
        <v>0.47578846752167</v>
      </c>
      <c r="L315" s="7" t="s">
        <v>15</v>
      </c>
      <c r="M315" s="7" t="s">
        <v>15</v>
      </c>
      <c r="N315" s="7" t="s">
        <v>15</v>
      </c>
      <c r="O315" s="7" t="s">
        <v>15</v>
      </c>
      <c r="P315" s="7" t="s">
        <v>15</v>
      </c>
      <c r="Q315" s="7" t="s">
        <v>15</v>
      </c>
      <c r="R315" s="7" t="s">
        <v>15</v>
      </c>
      <c r="S315" s="7" t="s">
        <v>15</v>
      </c>
      <c r="T315" s="12" t="s">
        <v>346</v>
      </c>
      <c r="U315" s="9" t="s">
        <v>17</v>
      </c>
    </row>
    <row r="316" customFormat="false" ht="15" hidden="false" customHeight="false" outlineLevel="0" collapsed="false">
      <c r="A316" s="6" t="s">
        <v>364</v>
      </c>
      <c r="B316" s="6" t="s">
        <v>220</v>
      </c>
      <c r="C316" s="10" t="s">
        <v>60</v>
      </c>
      <c r="D316" s="8" t="n">
        <v>0.01763</v>
      </c>
      <c r="E316" s="8" t="n">
        <v>0.0812233800697512</v>
      </c>
      <c r="F316" s="8" t="n">
        <v>0.0297965309349131</v>
      </c>
      <c r="G316" s="8" t="n">
        <v>0.0176776875653323</v>
      </c>
      <c r="H316" s="8" t="n">
        <v>0.0567208882316453</v>
      </c>
      <c r="I316" s="8" t="n">
        <v>0.00796201181641421</v>
      </c>
      <c r="J316" s="8" t="n">
        <v>0.388676238417757</v>
      </c>
      <c r="K316" s="8" t="n">
        <v>0.490789310409798</v>
      </c>
      <c r="L316" s="7" t="s">
        <v>15</v>
      </c>
      <c r="M316" s="7" t="s">
        <v>15</v>
      </c>
      <c r="N316" s="7" t="s">
        <v>15</v>
      </c>
      <c r="O316" s="7" t="s">
        <v>15</v>
      </c>
      <c r="P316" s="7" t="s">
        <v>15</v>
      </c>
      <c r="Q316" s="7" t="s">
        <v>15</v>
      </c>
      <c r="R316" s="7" t="s">
        <v>15</v>
      </c>
      <c r="S316" s="7" t="s">
        <v>15</v>
      </c>
      <c r="T316" s="12" t="s">
        <v>346</v>
      </c>
      <c r="U316" s="9" t="s">
        <v>17</v>
      </c>
    </row>
    <row r="317" customFormat="false" ht="15" hidden="false" customHeight="false" outlineLevel="0" collapsed="false">
      <c r="A317" s="6" t="s">
        <v>365</v>
      </c>
      <c r="B317" s="6" t="s">
        <v>14</v>
      </c>
      <c r="C317" s="10" t="s">
        <v>15</v>
      </c>
      <c r="D317" s="8" t="n">
        <v>0.01062</v>
      </c>
      <c r="E317" s="8" t="n">
        <v>0.0330431899673986</v>
      </c>
      <c r="F317" s="8" t="n">
        <v>0.0298171552343421</v>
      </c>
      <c r="G317" s="8" t="n">
        <v>0.0129068216609389</v>
      </c>
      <c r="H317" s="8" t="n">
        <v>0.0253690453828017</v>
      </c>
      <c r="I317" s="8" t="n">
        <v>0.00434944205774669</v>
      </c>
      <c r="J317" s="8" t="n">
        <v>0.39363089492881</v>
      </c>
      <c r="K317" s="8" t="n">
        <v>0.485538705563243</v>
      </c>
      <c r="L317" s="7" t="s">
        <v>15</v>
      </c>
      <c r="M317" s="7" t="s">
        <v>15</v>
      </c>
      <c r="N317" s="7" t="s">
        <v>15</v>
      </c>
      <c r="O317" s="7" t="s">
        <v>15</v>
      </c>
      <c r="P317" s="7" t="s">
        <v>15</v>
      </c>
      <c r="Q317" s="7" t="s">
        <v>15</v>
      </c>
      <c r="R317" s="7" t="s">
        <v>15</v>
      </c>
      <c r="S317" s="7" t="s">
        <v>15</v>
      </c>
      <c r="T317" s="12" t="s">
        <v>350</v>
      </c>
      <c r="U317" s="9" t="s">
        <v>17</v>
      </c>
    </row>
    <row r="318" customFormat="false" ht="15" hidden="false" customHeight="false" outlineLevel="0" collapsed="false">
      <c r="A318" s="6" t="s">
        <v>366</v>
      </c>
      <c r="B318" s="6" t="s">
        <v>14</v>
      </c>
      <c r="C318" s="10" t="s">
        <v>15</v>
      </c>
      <c r="D318" s="8" t="n">
        <v>0.00583</v>
      </c>
      <c r="E318" s="8" t="n">
        <v>0.094097827200297</v>
      </c>
      <c r="F318" s="8" t="n">
        <v>0.0297544308971214</v>
      </c>
      <c r="G318" s="8" t="n">
        <v>0.00882568204646057</v>
      </c>
      <c r="H318" s="8" t="n">
        <v>0.0647118866680135</v>
      </c>
      <c r="I318" s="8" t="n">
        <v>0.00641335750064209</v>
      </c>
      <c r="J318" s="8" t="n">
        <v>0.295742283700337</v>
      </c>
      <c r="K318" s="8" t="n">
        <v>0.490186127419047</v>
      </c>
      <c r="L318" s="7" t="s">
        <v>15</v>
      </c>
      <c r="M318" s="7" t="s">
        <v>15</v>
      </c>
      <c r="N318" s="7" t="s">
        <v>15</v>
      </c>
      <c r="O318" s="7" t="s">
        <v>15</v>
      </c>
      <c r="P318" s="7" t="s">
        <v>15</v>
      </c>
      <c r="Q318" s="7" t="s">
        <v>15</v>
      </c>
      <c r="R318" s="7" t="s">
        <v>15</v>
      </c>
      <c r="S318" s="7" t="s">
        <v>15</v>
      </c>
      <c r="T318" s="12" t="s">
        <v>350</v>
      </c>
      <c r="U318" s="9" t="s">
        <v>17</v>
      </c>
    </row>
    <row r="319" customFormat="false" ht="15" hidden="false" customHeight="false" outlineLevel="0" collapsed="false">
      <c r="A319" s="6" t="s">
        <v>367</v>
      </c>
      <c r="B319" s="6" t="s">
        <v>14</v>
      </c>
      <c r="C319" s="10" t="s">
        <v>15</v>
      </c>
      <c r="D319" s="8" t="n">
        <v>0</v>
      </c>
      <c r="E319" s="8" t="n">
        <v>0.0679770314795392</v>
      </c>
      <c r="F319" s="8" t="n">
        <v>0.0298028876660219</v>
      </c>
      <c r="G319" s="8" t="n">
        <v>0.0132594132491423</v>
      </c>
      <c r="H319" s="8" t="n">
        <v>0.0468953928948115</v>
      </c>
      <c r="I319" s="8" t="n">
        <v>0.007310161607549</v>
      </c>
      <c r="J319" s="8" t="n">
        <v>0.32366981950065</v>
      </c>
      <c r="K319" s="8" t="n">
        <v>0.485556220002424</v>
      </c>
      <c r="L319" s="7" t="s">
        <v>15</v>
      </c>
      <c r="M319" s="7" t="s">
        <v>15</v>
      </c>
      <c r="N319" s="7" t="s">
        <v>15</v>
      </c>
      <c r="O319" s="7" t="s">
        <v>15</v>
      </c>
      <c r="P319" s="7" t="s">
        <v>15</v>
      </c>
      <c r="Q319" s="7" t="s">
        <v>15</v>
      </c>
      <c r="R319" s="7" t="s">
        <v>15</v>
      </c>
      <c r="S319" s="7" t="s">
        <v>15</v>
      </c>
      <c r="T319" s="12" t="s">
        <v>350</v>
      </c>
      <c r="U319" s="9" t="s">
        <v>17</v>
      </c>
    </row>
    <row r="320" customFormat="false" ht="15" hidden="false" customHeight="false" outlineLevel="0" collapsed="false">
      <c r="A320" s="6" t="s">
        <v>368</v>
      </c>
      <c r="B320" s="6" t="s">
        <v>14</v>
      </c>
      <c r="C320" s="10" t="s">
        <v>15</v>
      </c>
      <c r="D320" s="8" t="n">
        <v>0.01067</v>
      </c>
      <c r="E320" s="8" t="n">
        <v>0.152032537596408</v>
      </c>
      <c r="F320" s="8" t="n">
        <v>0.0297632400607598</v>
      </c>
      <c r="G320" s="8" t="n">
        <v>0.0119135860415158</v>
      </c>
      <c r="H320" s="8" t="n">
        <v>0.117284786547196</v>
      </c>
      <c r="I320" s="8" t="n">
        <v>0.00811384567093361</v>
      </c>
      <c r="J320" s="8" t="n">
        <v>0.223123829741946</v>
      </c>
      <c r="K320" s="8" t="n">
        <v>0.490369316656645</v>
      </c>
      <c r="L320" s="7" t="s">
        <v>15</v>
      </c>
      <c r="M320" s="7" t="s">
        <v>15</v>
      </c>
      <c r="N320" s="7" t="s">
        <v>15</v>
      </c>
      <c r="O320" s="7" t="s">
        <v>15</v>
      </c>
      <c r="P320" s="7" t="s">
        <v>15</v>
      </c>
      <c r="Q320" s="7" t="s">
        <v>15</v>
      </c>
      <c r="R320" s="7" t="s">
        <v>15</v>
      </c>
      <c r="S320" s="7" t="s">
        <v>15</v>
      </c>
      <c r="T320" s="12" t="s">
        <v>350</v>
      </c>
      <c r="U320" s="9" t="s">
        <v>17</v>
      </c>
    </row>
    <row r="321" customFormat="false" ht="15" hidden="false" customHeight="false" outlineLevel="0" collapsed="false">
      <c r="A321" s="6" t="s">
        <v>369</v>
      </c>
      <c r="B321" s="6" t="s">
        <v>14</v>
      </c>
      <c r="C321" s="10" t="s">
        <v>15</v>
      </c>
      <c r="D321" s="8" t="n">
        <v>0.00898</v>
      </c>
      <c r="E321" s="8" t="n">
        <v>0.129426180380486</v>
      </c>
      <c r="F321" s="8" t="n">
        <v>0.0297785301128286</v>
      </c>
      <c r="G321" s="8" t="n">
        <v>0.0198360625283829</v>
      </c>
      <c r="H321" s="8" t="n">
        <v>0.132215912859543</v>
      </c>
      <c r="I321" s="8" t="n">
        <v>0.0194469342183998</v>
      </c>
      <c r="J321" s="8" t="n">
        <v>0.497390820442107</v>
      </c>
      <c r="K321" s="8" t="n">
        <v>0.463396378869192</v>
      </c>
      <c r="L321" s="7" t="s">
        <v>15</v>
      </c>
      <c r="M321" s="7" t="s">
        <v>15</v>
      </c>
      <c r="N321" s="7" t="s">
        <v>15</v>
      </c>
      <c r="O321" s="7" t="s">
        <v>15</v>
      </c>
      <c r="P321" s="7" t="s">
        <v>15</v>
      </c>
      <c r="Q321" s="7" t="s">
        <v>15</v>
      </c>
      <c r="R321" s="7" t="s">
        <v>15</v>
      </c>
      <c r="S321" s="7" t="s">
        <v>15</v>
      </c>
      <c r="T321" s="12" t="s">
        <v>350</v>
      </c>
      <c r="U321" s="9" t="s">
        <v>17</v>
      </c>
    </row>
    <row r="322" customFormat="false" ht="15" hidden="false" customHeight="false" outlineLevel="0" collapsed="false">
      <c r="A322" s="6" t="s">
        <v>370</v>
      </c>
      <c r="B322" s="6" t="s">
        <v>14</v>
      </c>
      <c r="C322" s="10" t="s">
        <v>15</v>
      </c>
      <c r="D322" s="8" t="n">
        <v>0.006725</v>
      </c>
      <c r="E322" s="8" t="n">
        <v>0.1893757326418</v>
      </c>
      <c r="F322" s="8" t="n">
        <v>0.029762409255324</v>
      </c>
      <c r="G322" s="8" t="n">
        <v>0.0163346651611047</v>
      </c>
      <c r="H322" s="8" t="n">
        <v>0.145524267939946</v>
      </c>
      <c r="I322" s="8" t="n">
        <v>0.00688012817179036</v>
      </c>
      <c r="J322" s="8" t="n">
        <v>0.1371224687963</v>
      </c>
      <c r="K322" s="8" t="n">
        <v>0.498801520534813</v>
      </c>
      <c r="L322" s="7" t="s">
        <v>15</v>
      </c>
      <c r="M322" s="7" t="s">
        <v>15</v>
      </c>
      <c r="N322" s="7" t="s">
        <v>15</v>
      </c>
      <c r="O322" s="7" t="s">
        <v>15</v>
      </c>
      <c r="P322" s="7" t="s">
        <v>15</v>
      </c>
      <c r="Q322" s="7" t="s">
        <v>15</v>
      </c>
      <c r="R322" s="7" t="s">
        <v>15</v>
      </c>
      <c r="S322" s="7" t="s">
        <v>15</v>
      </c>
      <c r="T322" s="12" t="s">
        <v>346</v>
      </c>
      <c r="U322" s="9" t="s">
        <v>17</v>
      </c>
    </row>
    <row r="323" customFormat="false" ht="15" hidden="false" customHeight="false" outlineLevel="0" collapsed="false">
      <c r="A323" s="6" t="s">
        <v>371</v>
      </c>
      <c r="B323" s="6" t="s">
        <v>14</v>
      </c>
      <c r="C323" s="10" t="s">
        <v>15</v>
      </c>
      <c r="D323" s="8" t="n">
        <v>0.009281</v>
      </c>
      <c r="E323" s="8" t="n">
        <v>0.012024830117257</v>
      </c>
      <c r="F323" s="8" t="n">
        <v>0.0297623210050019</v>
      </c>
      <c r="G323" s="8" t="n">
        <v>0.00513806099798534</v>
      </c>
      <c r="H323" s="8" t="n">
        <v>0.0070360870053564</v>
      </c>
      <c r="I323" s="8" t="n">
        <v>0.000588835865234059</v>
      </c>
      <c r="J323" s="8" t="n">
        <v>0.385755615618749</v>
      </c>
      <c r="K323" s="8" t="n">
        <v>0.48303747478121</v>
      </c>
      <c r="L323" s="7" t="s">
        <v>15</v>
      </c>
      <c r="M323" s="7" t="s">
        <v>15</v>
      </c>
      <c r="N323" s="7" t="s">
        <v>15</v>
      </c>
      <c r="O323" s="7" t="s">
        <v>15</v>
      </c>
      <c r="P323" s="7" t="s">
        <v>15</v>
      </c>
      <c r="Q323" s="7" t="s">
        <v>15</v>
      </c>
      <c r="R323" s="7" t="s">
        <v>15</v>
      </c>
      <c r="S323" s="7" t="s">
        <v>15</v>
      </c>
      <c r="T323" s="12" t="s">
        <v>346</v>
      </c>
      <c r="U323" s="9" t="s">
        <v>17</v>
      </c>
    </row>
    <row r="324" customFormat="false" ht="15" hidden="false" customHeight="false" outlineLevel="0" collapsed="false">
      <c r="A324" s="6" t="s">
        <v>372</v>
      </c>
      <c r="B324" s="6" t="s">
        <v>14</v>
      </c>
      <c r="C324" s="10" t="s">
        <v>15</v>
      </c>
      <c r="D324" s="8" t="n">
        <v>0.006742</v>
      </c>
      <c r="E324" s="8" t="n">
        <v>0.0186263863865825</v>
      </c>
      <c r="F324" s="8" t="n">
        <v>0.0297305937190949</v>
      </c>
      <c r="G324" s="8" t="n">
        <v>0.00626994881884092</v>
      </c>
      <c r="H324" s="8" t="n">
        <v>0.0158668720800426</v>
      </c>
      <c r="I324" s="8" t="n">
        <v>0.011198952171044</v>
      </c>
      <c r="J324" s="8" t="n">
        <v>0.386561213677253</v>
      </c>
      <c r="K324" s="8" t="n">
        <v>0.480726959682</v>
      </c>
      <c r="L324" s="7" t="s">
        <v>15</v>
      </c>
      <c r="M324" s="7" t="s">
        <v>15</v>
      </c>
      <c r="N324" s="7" t="s">
        <v>15</v>
      </c>
      <c r="O324" s="7" t="s">
        <v>15</v>
      </c>
      <c r="P324" s="7" t="s">
        <v>15</v>
      </c>
      <c r="Q324" s="7" t="s">
        <v>15</v>
      </c>
      <c r="R324" s="7" t="s">
        <v>15</v>
      </c>
      <c r="S324" s="7" t="s">
        <v>15</v>
      </c>
      <c r="T324" s="12" t="s">
        <v>346</v>
      </c>
      <c r="U324" s="9" t="s">
        <v>17</v>
      </c>
    </row>
    <row r="325" customFormat="false" ht="15" hidden="false" customHeight="false" outlineLevel="0" collapsed="false">
      <c r="A325" s="6" t="s">
        <v>373</v>
      </c>
      <c r="B325" s="6" t="s">
        <v>14</v>
      </c>
      <c r="C325" s="10" t="s">
        <v>15</v>
      </c>
      <c r="D325" s="8" t="n">
        <v>0</v>
      </c>
      <c r="E325" s="8" t="n">
        <v>0.0513029242577064</v>
      </c>
      <c r="F325" s="8" t="n">
        <v>0.0297598093159994</v>
      </c>
      <c r="G325" s="8" t="n">
        <v>0.0135236104761113</v>
      </c>
      <c r="H325" s="8" t="n">
        <v>0.0380096416657245</v>
      </c>
      <c r="I325" s="8" t="n">
        <v>0.00633432708473703</v>
      </c>
      <c r="J325" s="8" t="n">
        <v>0.408008274972999</v>
      </c>
      <c r="K325" s="8" t="n">
        <v>0.472406055174267</v>
      </c>
      <c r="L325" s="7" t="s">
        <v>15</v>
      </c>
      <c r="M325" s="7" t="s">
        <v>15</v>
      </c>
      <c r="N325" s="7" t="s">
        <v>15</v>
      </c>
      <c r="O325" s="7" t="s">
        <v>15</v>
      </c>
      <c r="P325" s="7" t="s">
        <v>15</v>
      </c>
      <c r="Q325" s="7" t="s">
        <v>15</v>
      </c>
      <c r="R325" s="7" t="s">
        <v>15</v>
      </c>
      <c r="S325" s="7" t="s">
        <v>15</v>
      </c>
      <c r="T325" s="12" t="s">
        <v>346</v>
      </c>
      <c r="U325" s="9" t="s">
        <v>17</v>
      </c>
    </row>
    <row r="326" customFormat="false" ht="15" hidden="false" customHeight="false" outlineLevel="0" collapsed="false">
      <c r="A326" s="6" t="s">
        <v>374</v>
      </c>
      <c r="B326" s="6" t="s">
        <v>14</v>
      </c>
      <c r="C326" s="10" t="s">
        <v>15</v>
      </c>
      <c r="D326" s="8" t="n">
        <v>0.009056</v>
      </c>
      <c r="E326" s="8" t="n">
        <v>0.0811175870964542</v>
      </c>
      <c r="F326" s="8" t="n">
        <v>0.0297969845503757</v>
      </c>
      <c r="G326" s="8" t="n">
        <v>0.00711052706047158</v>
      </c>
      <c r="H326" s="8" t="n">
        <v>0.0662971865381675</v>
      </c>
      <c r="I326" s="8" t="n">
        <v>0.00377808991530173</v>
      </c>
      <c r="J326" s="8" t="n">
        <v>0.465322460131301</v>
      </c>
      <c r="K326" s="8" t="n">
        <v>0.480688420567885</v>
      </c>
      <c r="L326" s="7" t="s">
        <v>15</v>
      </c>
      <c r="M326" s="7" t="s">
        <v>15</v>
      </c>
      <c r="N326" s="7" t="s">
        <v>15</v>
      </c>
      <c r="O326" s="7" t="s">
        <v>15</v>
      </c>
      <c r="P326" s="7" t="s">
        <v>15</v>
      </c>
      <c r="Q326" s="7" t="s">
        <v>15</v>
      </c>
      <c r="R326" s="7" t="s">
        <v>15</v>
      </c>
      <c r="S326" s="7" t="s">
        <v>15</v>
      </c>
      <c r="T326" s="12" t="s">
        <v>346</v>
      </c>
      <c r="U326" s="9" t="s">
        <v>17</v>
      </c>
    </row>
    <row r="327" customFormat="false" ht="15" hidden="false" customHeight="false" outlineLevel="0" collapsed="false">
      <c r="A327" s="6" t="s">
        <v>375</v>
      </c>
      <c r="B327" s="6" t="s">
        <v>14</v>
      </c>
      <c r="C327" s="10" t="s">
        <v>15</v>
      </c>
      <c r="D327" s="8" t="n">
        <v>0</v>
      </c>
      <c r="E327" s="8" t="n">
        <v>0.186810889702845</v>
      </c>
      <c r="F327" s="8" t="n">
        <v>0.0297738131704051</v>
      </c>
      <c r="G327" s="8" t="n">
        <v>0.0195979120548904</v>
      </c>
      <c r="H327" s="8" t="n">
        <v>0.178966308109698</v>
      </c>
      <c r="I327" s="8" t="n">
        <v>0.00536158859423854</v>
      </c>
      <c r="J327" s="8" t="n">
        <v>0.21277388868686</v>
      </c>
      <c r="K327" s="8" t="n">
        <v>0.488613124299296</v>
      </c>
      <c r="L327" s="7" t="s">
        <v>15</v>
      </c>
      <c r="M327" s="7" t="s">
        <v>15</v>
      </c>
      <c r="N327" s="7" t="s">
        <v>15</v>
      </c>
      <c r="O327" s="7" t="s">
        <v>15</v>
      </c>
      <c r="P327" s="7" t="s">
        <v>15</v>
      </c>
      <c r="Q327" s="7" t="s">
        <v>15</v>
      </c>
      <c r="R327" s="7" t="s">
        <v>15</v>
      </c>
      <c r="S327" s="7" t="s">
        <v>15</v>
      </c>
      <c r="T327" s="12" t="s">
        <v>346</v>
      </c>
      <c r="U327" s="9" t="s">
        <v>17</v>
      </c>
    </row>
    <row r="328" customFormat="false" ht="15" hidden="false" customHeight="false" outlineLevel="0" collapsed="false">
      <c r="A328" s="6" t="s">
        <v>376</v>
      </c>
      <c r="B328" s="6" t="s">
        <v>14</v>
      </c>
      <c r="C328" s="10" t="s">
        <v>15</v>
      </c>
      <c r="D328" s="8" t="n">
        <v>0.007795</v>
      </c>
      <c r="E328" s="8" t="n">
        <v>0.134169857060829</v>
      </c>
      <c r="F328" s="8" t="n">
        <v>0.0297637358295415</v>
      </c>
      <c r="G328" s="8" t="n">
        <v>0.01318947663832</v>
      </c>
      <c r="H328" s="8" t="n">
        <v>0.117639447678967</v>
      </c>
      <c r="I328" s="8" t="n">
        <v>0.00920673151165966</v>
      </c>
      <c r="J328" s="8" t="n">
        <v>0.494853600194077</v>
      </c>
      <c r="K328" s="8" t="n">
        <v>0.468035012871779</v>
      </c>
      <c r="L328" s="7" t="s">
        <v>15</v>
      </c>
      <c r="M328" s="7" t="s">
        <v>15</v>
      </c>
      <c r="N328" s="7" t="s">
        <v>15</v>
      </c>
      <c r="O328" s="7" t="s">
        <v>15</v>
      </c>
      <c r="P328" s="7" t="s">
        <v>15</v>
      </c>
      <c r="Q328" s="7" t="s">
        <v>15</v>
      </c>
      <c r="R328" s="7" t="s">
        <v>15</v>
      </c>
      <c r="S328" s="7" t="s">
        <v>15</v>
      </c>
      <c r="T328" s="12" t="s">
        <v>346</v>
      </c>
      <c r="U328" s="9" t="s">
        <v>17</v>
      </c>
    </row>
    <row r="329" customFormat="false" ht="15" hidden="false" customHeight="false" outlineLevel="0" collapsed="false">
      <c r="A329" s="6" t="s">
        <v>377</v>
      </c>
      <c r="B329" s="6" t="s">
        <v>146</v>
      </c>
      <c r="C329" s="10" t="s">
        <v>15</v>
      </c>
      <c r="D329" s="8" t="n">
        <v>0.01226</v>
      </c>
      <c r="E329" s="8" t="n">
        <v>0.18635111577969</v>
      </c>
      <c r="F329" s="8" t="n">
        <v>0.0299147576071282</v>
      </c>
      <c r="G329" s="8" t="n">
        <v>0.0253510915171002</v>
      </c>
      <c r="H329" s="8" t="n">
        <v>0.144184270408486</v>
      </c>
      <c r="I329" s="8" t="n">
        <v>0.0118383793463923</v>
      </c>
      <c r="J329" s="8" t="n">
        <v>0.551125501097404</v>
      </c>
      <c r="K329" s="8" t="n">
        <v>0.45198500789933</v>
      </c>
      <c r="L329" s="7" t="s">
        <v>15</v>
      </c>
      <c r="M329" s="7" t="s">
        <v>15</v>
      </c>
      <c r="N329" s="10" t="s">
        <v>60</v>
      </c>
      <c r="O329" s="7" t="s">
        <v>60</v>
      </c>
      <c r="P329" s="7" t="s">
        <v>15</v>
      </c>
      <c r="Q329" s="7" t="s">
        <v>15</v>
      </c>
      <c r="R329" s="7" t="s">
        <v>60</v>
      </c>
      <c r="S329" s="7" t="s">
        <v>15</v>
      </c>
      <c r="T329" s="12" t="s">
        <v>378</v>
      </c>
      <c r="U329" s="9" t="s">
        <v>17</v>
      </c>
    </row>
    <row r="330" customFormat="false" ht="15" hidden="false" customHeight="false" outlineLevel="0" collapsed="false">
      <c r="A330" s="6" t="s">
        <v>379</v>
      </c>
      <c r="B330" s="6" t="s">
        <v>146</v>
      </c>
      <c r="C330" s="10" t="s">
        <v>15</v>
      </c>
      <c r="D330" s="8" t="n">
        <v>0.01398</v>
      </c>
      <c r="E330" s="8" t="n">
        <v>0.254899880629452</v>
      </c>
      <c r="F330" s="8" t="n">
        <v>0.0298595985547573</v>
      </c>
      <c r="G330" s="8" t="n">
        <v>0.0220269237234736</v>
      </c>
      <c r="H330" s="8" t="n">
        <v>0.215461004914573</v>
      </c>
      <c r="I330" s="8" t="n">
        <v>0.00628464089553619</v>
      </c>
      <c r="J330" s="8" t="n">
        <v>0.639819898580491</v>
      </c>
      <c r="K330" s="8" t="n">
        <v>0.459243332935271</v>
      </c>
      <c r="L330" s="7" t="s">
        <v>15</v>
      </c>
      <c r="M330" s="7" t="s">
        <v>60</v>
      </c>
      <c r="N330" s="10" t="s">
        <v>60</v>
      </c>
      <c r="O330" s="7" t="s">
        <v>60</v>
      </c>
      <c r="P330" s="7" t="s">
        <v>60</v>
      </c>
      <c r="Q330" s="7" t="s">
        <v>15</v>
      </c>
      <c r="R330" s="7" t="s">
        <v>60</v>
      </c>
      <c r="S330" s="7" t="s">
        <v>15</v>
      </c>
      <c r="T330" s="12" t="s">
        <v>378</v>
      </c>
      <c r="U330" s="9" t="s">
        <v>17</v>
      </c>
    </row>
    <row r="331" customFormat="false" ht="15" hidden="false" customHeight="false" outlineLevel="0" collapsed="false">
      <c r="A331" s="6" t="s">
        <v>380</v>
      </c>
      <c r="B331" s="6" t="s">
        <v>146</v>
      </c>
      <c r="C331" s="10" t="s">
        <v>15</v>
      </c>
      <c r="D331" s="8" t="n">
        <v>0.01637</v>
      </c>
      <c r="E331" s="8" t="n">
        <v>0.0689949599342413</v>
      </c>
      <c r="F331" s="8" t="n">
        <v>0.0297367948433214</v>
      </c>
      <c r="G331" s="8" t="n">
        <v>0.00928431388372195</v>
      </c>
      <c r="H331" s="8" t="n">
        <v>0.0522201113334446</v>
      </c>
      <c r="I331" s="8" t="n">
        <v>0.0132915723993513</v>
      </c>
      <c r="J331" s="8" t="n">
        <v>0.4244095053272</v>
      </c>
      <c r="K331" s="8" t="n">
        <v>0.476947998580868</v>
      </c>
      <c r="L331" s="7" t="s">
        <v>15</v>
      </c>
      <c r="M331" s="7" t="s">
        <v>15</v>
      </c>
      <c r="N331" s="7" t="s">
        <v>15</v>
      </c>
      <c r="O331" s="7" t="s">
        <v>15</v>
      </c>
      <c r="P331" s="7" t="s">
        <v>15</v>
      </c>
      <c r="Q331" s="7" t="s">
        <v>15</v>
      </c>
      <c r="R331" s="7" t="s">
        <v>15</v>
      </c>
      <c r="S331" s="7" t="s">
        <v>15</v>
      </c>
      <c r="T331" s="12" t="s">
        <v>378</v>
      </c>
      <c r="U331" s="9" t="s">
        <v>17</v>
      </c>
    </row>
    <row r="332" customFormat="false" ht="15" hidden="false" customHeight="false" outlineLevel="0" collapsed="false">
      <c r="A332" s="6" t="s">
        <v>381</v>
      </c>
      <c r="B332" s="6" t="s">
        <v>95</v>
      </c>
      <c r="C332" s="10" t="s">
        <v>15</v>
      </c>
      <c r="D332" s="8" t="n">
        <v>0</v>
      </c>
      <c r="E332" s="8" t="n">
        <v>0.0648962372993648</v>
      </c>
      <c r="F332" s="8" t="n">
        <v>0.0298876167665904</v>
      </c>
      <c r="G332" s="8" t="n">
        <v>0.0223966001425672</v>
      </c>
      <c r="H332" s="8" t="n">
        <v>0.0295434490350815</v>
      </c>
      <c r="I332" s="8" t="n">
        <v>0.0126128588936872</v>
      </c>
      <c r="J332" s="8" t="n">
        <v>0.423650950111891</v>
      </c>
      <c r="K332" s="8" t="n">
        <v>0.478213033055104</v>
      </c>
      <c r="L332" s="7" t="s">
        <v>15</v>
      </c>
      <c r="M332" s="7" t="s">
        <v>15</v>
      </c>
      <c r="N332" s="10" t="s">
        <v>60</v>
      </c>
      <c r="O332" s="7" t="s">
        <v>60</v>
      </c>
      <c r="P332" s="7" t="s">
        <v>15</v>
      </c>
      <c r="Q332" s="7" t="s">
        <v>15</v>
      </c>
      <c r="R332" s="7" t="s">
        <v>15</v>
      </c>
      <c r="S332" s="7" t="s">
        <v>15</v>
      </c>
      <c r="T332" s="12" t="s">
        <v>378</v>
      </c>
      <c r="U332" s="9" t="s">
        <v>17</v>
      </c>
    </row>
    <row r="333" customFormat="false" ht="15" hidden="false" customHeight="false" outlineLevel="0" collapsed="false">
      <c r="A333" s="6" t="s">
        <v>382</v>
      </c>
      <c r="B333" s="6" t="s">
        <v>95</v>
      </c>
      <c r="C333" s="10" t="s">
        <v>15</v>
      </c>
      <c r="D333" s="8" t="n">
        <v>0.01968</v>
      </c>
      <c r="E333" s="8" t="n">
        <v>0.246857978069794</v>
      </c>
      <c r="F333" s="8" t="n">
        <v>0.0298589740353607</v>
      </c>
      <c r="G333" s="8" t="n">
        <v>0.017774369848751</v>
      </c>
      <c r="H333" s="8" t="n">
        <v>0.141023015402269</v>
      </c>
      <c r="I333" s="8" t="n">
        <v>0.00361663222201075</v>
      </c>
      <c r="J333" s="8" t="n">
        <v>0.594338675521286</v>
      </c>
      <c r="K333" s="8" t="n">
        <v>0.463117728275407</v>
      </c>
      <c r="L333" s="7" t="s">
        <v>15</v>
      </c>
      <c r="M333" s="7" t="s">
        <v>60</v>
      </c>
      <c r="N333" s="10" t="s">
        <v>60</v>
      </c>
      <c r="O333" s="7" t="s">
        <v>15</v>
      </c>
      <c r="P333" s="7" t="s">
        <v>15</v>
      </c>
      <c r="Q333" s="7" t="s">
        <v>15</v>
      </c>
      <c r="R333" s="7" t="s">
        <v>60</v>
      </c>
      <c r="S333" s="7" t="s">
        <v>15</v>
      </c>
      <c r="T333" s="12" t="s">
        <v>383</v>
      </c>
      <c r="U333" s="9" t="s">
        <v>17</v>
      </c>
    </row>
    <row r="334" customFormat="false" ht="15" hidden="false" customHeight="false" outlineLevel="0" collapsed="false">
      <c r="A334" s="6" t="s">
        <v>384</v>
      </c>
      <c r="B334" s="6" t="s">
        <v>95</v>
      </c>
      <c r="C334" s="10" t="s">
        <v>15</v>
      </c>
      <c r="D334" s="8" t="n">
        <v>0.01253</v>
      </c>
      <c r="E334" s="8" t="n">
        <v>0.0461506466502056</v>
      </c>
      <c r="F334" s="8" t="n">
        <v>0.0297842760127655</v>
      </c>
      <c r="G334" s="8" t="n">
        <v>0.00585330082535127</v>
      </c>
      <c r="H334" s="8" t="n">
        <v>0.0333450149619572</v>
      </c>
      <c r="I334" s="8" t="n">
        <v>0.0072527159289818</v>
      </c>
      <c r="J334" s="8" t="n">
        <v>0.318865644772232</v>
      </c>
      <c r="K334" s="8" t="n">
        <v>0.487759350656271</v>
      </c>
      <c r="L334" s="7" t="s">
        <v>15</v>
      </c>
      <c r="M334" s="7" t="s">
        <v>15</v>
      </c>
      <c r="N334" s="7" t="s">
        <v>15</v>
      </c>
      <c r="O334" s="7" t="s">
        <v>15</v>
      </c>
      <c r="P334" s="7" t="s">
        <v>15</v>
      </c>
      <c r="Q334" s="7" t="s">
        <v>15</v>
      </c>
      <c r="R334" s="7" t="s">
        <v>15</v>
      </c>
      <c r="S334" s="7" t="s">
        <v>15</v>
      </c>
      <c r="T334" s="12" t="s">
        <v>383</v>
      </c>
      <c r="U334" s="9" t="s">
        <v>17</v>
      </c>
    </row>
    <row r="335" customFormat="false" ht="15" hidden="false" customHeight="false" outlineLevel="0" collapsed="false">
      <c r="A335" s="6" t="s">
        <v>385</v>
      </c>
      <c r="B335" s="6" t="s">
        <v>95</v>
      </c>
      <c r="C335" s="10" t="s">
        <v>15</v>
      </c>
      <c r="D335" s="8" t="n">
        <v>0.01063</v>
      </c>
      <c r="E335" s="8" t="n">
        <v>0.220977712097062</v>
      </c>
      <c r="F335" s="8" t="n">
        <v>0.0298183654823755</v>
      </c>
      <c r="G335" s="8" t="n">
        <v>0.018083188840495</v>
      </c>
      <c r="H335" s="8" t="n">
        <v>0.152281926792322</v>
      </c>
      <c r="I335" s="8" t="n">
        <v>0.0108013667031224</v>
      </c>
      <c r="J335" s="8" t="n">
        <v>0.604708622672288</v>
      </c>
      <c r="K335" s="8" t="n">
        <v>0.470084373182145</v>
      </c>
      <c r="L335" s="7" t="s">
        <v>15</v>
      </c>
      <c r="M335" s="7" t="s">
        <v>15</v>
      </c>
      <c r="N335" s="7" t="s">
        <v>15</v>
      </c>
      <c r="O335" s="7" t="s">
        <v>15</v>
      </c>
      <c r="P335" s="7" t="s">
        <v>15</v>
      </c>
      <c r="Q335" s="7" t="s">
        <v>15</v>
      </c>
      <c r="R335" s="7" t="s">
        <v>60</v>
      </c>
      <c r="S335" s="7" t="s">
        <v>15</v>
      </c>
      <c r="T335" s="12" t="s">
        <v>383</v>
      </c>
      <c r="U335" s="9" t="s">
        <v>17</v>
      </c>
    </row>
    <row r="336" customFormat="false" ht="15" hidden="false" customHeight="false" outlineLevel="0" collapsed="false">
      <c r="A336" s="6" t="s">
        <v>386</v>
      </c>
      <c r="B336" s="6" t="s">
        <v>95</v>
      </c>
      <c r="C336" s="10" t="s">
        <v>15</v>
      </c>
      <c r="D336" s="8" t="n">
        <v>0.01102</v>
      </c>
      <c r="E336" s="8" t="n">
        <v>0.196859683408585</v>
      </c>
      <c r="F336" s="8" t="n">
        <v>0.0298617705536344</v>
      </c>
      <c r="G336" s="8" t="n">
        <v>0.015959395364877</v>
      </c>
      <c r="H336" s="8" t="n">
        <v>0.121226171281628</v>
      </c>
      <c r="I336" s="8" t="n">
        <v>0.00644656724052355</v>
      </c>
      <c r="J336" s="8" t="n">
        <v>0.556810273439854</v>
      </c>
      <c r="K336" s="8" t="n">
        <v>0.470381332386298</v>
      </c>
      <c r="L336" s="7" t="s">
        <v>15</v>
      </c>
      <c r="M336" s="7" t="s">
        <v>15</v>
      </c>
      <c r="N336" s="10" t="s">
        <v>60</v>
      </c>
      <c r="O336" s="7" t="s">
        <v>15</v>
      </c>
      <c r="P336" s="7" t="s">
        <v>15</v>
      </c>
      <c r="Q336" s="7" t="s">
        <v>15</v>
      </c>
      <c r="R336" s="7" t="s">
        <v>60</v>
      </c>
      <c r="S336" s="7" t="s">
        <v>15</v>
      </c>
      <c r="T336" s="12" t="s">
        <v>383</v>
      </c>
      <c r="U336" s="9" t="s">
        <v>17</v>
      </c>
    </row>
    <row r="337" customFormat="false" ht="15" hidden="false" customHeight="false" outlineLevel="0" collapsed="false">
      <c r="A337" s="6" t="s">
        <v>387</v>
      </c>
      <c r="B337" s="6" t="s">
        <v>95</v>
      </c>
      <c r="C337" s="10" t="s">
        <v>15</v>
      </c>
      <c r="D337" s="8" t="n">
        <v>0.01578</v>
      </c>
      <c r="E337" s="8" t="n">
        <v>0.194960550871552</v>
      </c>
      <c r="F337" s="8" t="n">
        <v>0.0298246288902412</v>
      </c>
      <c r="G337" s="8" t="n">
        <v>0.0113616612545973</v>
      </c>
      <c r="H337" s="8" t="n">
        <v>0.115819596878623</v>
      </c>
      <c r="I337" s="8" t="n">
        <v>0.00580909011694092</v>
      </c>
      <c r="J337" s="8" t="n">
        <v>0.519090863607642</v>
      </c>
      <c r="K337" s="8" t="n">
        <v>0.461162851075168</v>
      </c>
      <c r="L337" s="7" t="s">
        <v>15</v>
      </c>
      <c r="M337" s="7" t="s">
        <v>15</v>
      </c>
      <c r="N337" s="7" t="s">
        <v>15</v>
      </c>
      <c r="O337" s="7" t="s">
        <v>15</v>
      </c>
      <c r="P337" s="7" t="s">
        <v>15</v>
      </c>
      <c r="Q337" s="7" t="s">
        <v>15</v>
      </c>
      <c r="R337" s="7" t="s">
        <v>60</v>
      </c>
      <c r="S337" s="7" t="s">
        <v>15</v>
      </c>
      <c r="T337" s="12" t="s">
        <v>383</v>
      </c>
      <c r="U337" s="9" t="s">
        <v>17</v>
      </c>
    </row>
    <row r="338" customFormat="false" ht="15" hidden="false" customHeight="false" outlineLevel="0" collapsed="false">
      <c r="A338" s="6" t="s">
        <v>388</v>
      </c>
      <c r="B338" s="6" t="s">
        <v>220</v>
      </c>
      <c r="C338" s="10" t="s">
        <v>15</v>
      </c>
      <c r="D338" s="8" t="n">
        <v>0.01</v>
      </c>
      <c r="E338" s="8" t="n">
        <v>0.0890198773816269</v>
      </c>
      <c r="F338" s="8" t="n">
        <v>0.0297326718950198</v>
      </c>
      <c r="G338" s="8" t="n">
        <v>0.0131371693991545</v>
      </c>
      <c r="H338" s="8" t="n">
        <v>0.0652829809730108</v>
      </c>
      <c r="I338" s="8" t="n">
        <v>0.00667275275923238</v>
      </c>
      <c r="J338" s="8" t="n">
        <v>0.358406949039883</v>
      </c>
      <c r="K338" s="8" t="n">
        <v>0.489318854917812</v>
      </c>
      <c r="L338" s="7" t="s">
        <v>15</v>
      </c>
      <c r="M338" s="7" t="s">
        <v>15</v>
      </c>
      <c r="N338" s="7" t="s">
        <v>15</v>
      </c>
      <c r="O338" s="7" t="s">
        <v>15</v>
      </c>
      <c r="P338" s="7" t="s">
        <v>15</v>
      </c>
      <c r="Q338" s="7" t="s">
        <v>15</v>
      </c>
      <c r="R338" s="7" t="s">
        <v>15</v>
      </c>
      <c r="S338" s="7" t="s">
        <v>15</v>
      </c>
      <c r="T338" s="12" t="s">
        <v>383</v>
      </c>
      <c r="U338" s="9" t="s">
        <v>17</v>
      </c>
    </row>
    <row r="339" customFormat="false" ht="15" hidden="false" customHeight="false" outlineLevel="0" collapsed="false">
      <c r="A339" s="6" t="s">
        <v>389</v>
      </c>
      <c r="B339" s="6" t="s">
        <v>220</v>
      </c>
      <c r="C339" s="10" t="s">
        <v>15</v>
      </c>
      <c r="D339" s="8" t="n">
        <v>0.01002</v>
      </c>
      <c r="E339" s="8" t="n">
        <v>0.194496571083506</v>
      </c>
      <c r="F339" s="8" t="n">
        <v>0.0297723022869977</v>
      </c>
      <c r="G339" s="8" t="n">
        <v>0.0105792994118167</v>
      </c>
      <c r="H339" s="8" t="n">
        <v>0.117551886026102</v>
      </c>
      <c r="I339" s="8" t="n">
        <v>0.00237837142345579</v>
      </c>
      <c r="J339" s="8" t="n">
        <v>0.551612678774005</v>
      </c>
      <c r="K339" s="8" t="n">
        <v>0.472554781698997</v>
      </c>
      <c r="L339" s="7" t="s">
        <v>15</v>
      </c>
      <c r="M339" s="7" t="s">
        <v>15</v>
      </c>
      <c r="N339" s="7" t="s">
        <v>15</v>
      </c>
      <c r="O339" s="7" t="s">
        <v>15</v>
      </c>
      <c r="P339" s="7" t="s">
        <v>15</v>
      </c>
      <c r="Q339" s="7" t="s">
        <v>15</v>
      </c>
      <c r="R339" s="7" t="s">
        <v>60</v>
      </c>
      <c r="S339" s="7" t="s">
        <v>15</v>
      </c>
      <c r="T339" s="12" t="s">
        <v>383</v>
      </c>
      <c r="U339" s="9" t="s">
        <v>17</v>
      </c>
    </row>
    <row r="340" customFormat="false" ht="15" hidden="false" customHeight="false" outlineLevel="0" collapsed="false">
      <c r="A340" s="6" t="s">
        <v>390</v>
      </c>
      <c r="B340" s="6" t="s">
        <v>220</v>
      </c>
      <c r="C340" s="10" t="s">
        <v>15</v>
      </c>
      <c r="D340" s="8" t="n">
        <v>0</v>
      </c>
      <c r="E340" s="8" t="n">
        <v>0.0879197564570954</v>
      </c>
      <c r="F340" s="8" t="n">
        <v>0.0297531796903288</v>
      </c>
      <c r="G340" s="8" t="n">
        <v>0.0112910211149503</v>
      </c>
      <c r="H340" s="8" t="n">
        <v>0.0516615634148882</v>
      </c>
      <c r="I340" s="8" t="n">
        <v>0.00531221147419078</v>
      </c>
      <c r="J340" s="8" t="n">
        <v>0.487477923031475</v>
      </c>
      <c r="K340" s="8" t="n">
        <v>0.479378992229587</v>
      </c>
      <c r="L340" s="7" t="s">
        <v>15</v>
      </c>
      <c r="M340" s="7" t="s">
        <v>15</v>
      </c>
      <c r="N340" s="7" t="s">
        <v>15</v>
      </c>
      <c r="O340" s="7" t="s">
        <v>15</v>
      </c>
      <c r="P340" s="7" t="s">
        <v>15</v>
      </c>
      <c r="Q340" s="7" t="s">
        <v>15</v>
      </c>
      <c r="R340" s="7" t="s">
        <v>15</v>
      </c>
      <c r="S340" s="7" t="s">
        <v>15</v>
      </c>
      <c r="T340" s="12" t="s">
        <v>383</v>
      </c>
      <c r="U340" s="9" t="s">
        <v>17</v>
      </c>
    </row>
    <row r="341" customFormat="false" ht="15" hidden="false" customHeight="false" outlineLevel="0" collapsed="false">
      <c r="A341" s="6" t="s">
        <v>391</v>
      </c>
      <c r="B341" s="6" t="s">
        <v>220</v>
      </c>
      <c r="C341" s="10" t="s">
        <v>15</v>
      </c>
      <c r="D341" s="8" t="n">
        <v>0.01082</v>
      </c>
      <c r="E341" s="8" t="n">
        <v>0.0428400274414615</v>
      </c>
      <c r="F341" s="8" t="n">
        <v>0.0297401895085897</v>
      </c>
      <c r="G341" s="8" t="n">
        <v>0.00947395104481118</v>
      </c>
      <c r="H341" s="8" t="n">
        <v>0.0306485073828015</v>
      </c>
      <c r="I341" s="8" t="n">
        <v>0.00488142861060949</v>
      </c>
      <c r="J341" s="8" t="n">
        <v>0.371340555574319</v>
      </c>
      <c r="K341" s="8" t="n">
        <v>0.476202244733121</v>
      </c>
      <c r="L341" s="7" t="s">
        <v>15</v>
      </c>
      <c r="M341" s="7" t="s">
        <v>15</v>
      </c>
      <c r="N341" s="7" t="s">
        <v>15</v>
      </c>
      <c r="O341" s="7" t="s">
        <v>15</v>
      </c>
      <c r="P341" s="7" t="s">
        <v>15</v>
      </c>
      <c r="Q341" s="7" t="s">
        <v>15</v>
      </c>
      <c r="R341" s="7" t="s">
        <v>15</v>
      </c>
      <c r="S341" s="7" t="s">
        <v>15</v>
      </c>
      <c r="T341" s="12" t="s">
        <v>383</v>
      </c>
      <c r="U341" s="9" t="s">
        <v>17</v>
      </c>
    </row>
    <row r="342" customFormat="false" ht="15" hidden="false" customHeight="false" outlineLevel="0" collapsed="false">
      <c r="A342" s="6" t="s">
        <v>392</v>
      </c>
      <c r="B342" s="6" t="s">
        <v>220</v>
      </c>
      <c r="C342" s="10" t="s">
        <v>15</v>
      </c>
      <c r="D342" s="8" t="n">
        <v>0.009683</v>
      </c>
      <c r="E342" s="8" t="n">
        <v>0.075075583788773</v>
      </c>
      <c r="F342" s="8" t="n">
        <v>0.0297412680645776</v>
      </c>
      <c r="G342" s="8" t="n">
        <v>0.00883935919797332</v>
      </c>
      <c r="H342" s="8" t="n">
        <v>0.0596838294543541</v>
      </c>
      <c r="I342" s="8" t="n">
        <v>0.00537150868806542</v>
      </c>
      <c r="J342" s="8" t="n">
        <v>0.324149963121025</v>
      </c>
      <c r="K342" s="8" t="n">
        <v>0.486511357156915</v>
      </c>
      <c r="L342" s="7" t="s">
        <v>15</v>
      </c>
      <c r="M342" s="7" t="s">
        <v>15</v>
      </c>
      <c r="N342" s="7" t="s">
        <v>15</v>
      </c>
      <c r="O342" s="7" t="s">
        <v>15</v>
      </c>
      <c r="P342" s="7" t="s">
        <v>15</v>
      </c>
      <c r="Q342" s="7" t="s">
        <v>15</v>
      </c>
      <c r="R342" s="7" t="s">
        <v>15</v>
      </c>
      <c r="S342" s="7" t="s">
        <v>15</v>
      </c>
      <c r="T342" s="12" t="s">
        <v>383</v>
      </c>
      <c r="U342" s="9" t="s">
        <v>17</v>
      </c>
    </row>
    <row r="343" customFormat="false" ht="15" hidden="false" customHeight="false" outlineLevel="0" collapsed="false">
      <c r="A343" s="6" t="s">
        <v>393</v>
      </c>
      <c r="B343" s="6" t="s">
        <v>220</v>
      </c>
      <c r="C343" s="10" t="s">
        <v>60</v>
      </c>
      <c r="D343" s="8" t="n">
        <v>0.01546</v>
      </c>
      <c r="E343" s="8" t="n">
        <v>0.117853943275712</v>
      </c>
      <c r="F343" s="8" t="n">
        <v>0.02978809765184</v>
      </c>
      <c r="G343" s="8" t="n">
        <v>0.0181617620168857</v>
      </c>
      <c r="H343" s="8" t="n">
        <v>0.0792954471721386</v>
      </c>
      <c r="I343" s="8" t="n">
        <v>0.00529074357435909</v>
      </c>
      <c r="J343" s="8" t="n">
        <v>0.492012128832927</v>
      </c>
      <c r="K343" s="8" t="n">
        <v>0.478773588895235</v>
      </c>
      <c r="L343" s="7" t="s">
        <v>15</v>
      </c>
      <c r="M343" s="7" t="s">
        <v>15</v>
      </c>
      <c r="N343" s="7" t="s">
        <v>15</v>
      </c>
      <c r="O343" s="7" t="s">
        <v>15</v>
      </c>
      <c r="P343" s="7" t="s">
        <v>15</v>
      </c>
      <c r="Q343" s="7" t="s">
        <v>15</v>
      </c>
      <c r="R343" s="7" t="s">
        <v>15</v>
      </c>
      <c r="S343" s="7" t="s">
        <v>15</v>
      </c>
      <c r="T343" s="12" t="s">
        <v>383</v>
      </c>
      <c r="U343" s="9" t="s">
        <v>17</v>
      </c>
    </row>
    <row r="344" customFormat="false" ht="15" hidden="false" customHeight="false" outlineLevel="0" collapsed="false">
      <c r="A344" s="6" t="s">
        <v>394</v>
      </c>
      <c r="B344" s="6" t="s">
        <v>220</v>
      </c>
      <c r="C344" s="10" t="s">
        <v>60</v>
      </c>
      <c r="D344" s="8" t="n">
        <v>0.01593</v>
      </c>
      <c r="E344" s="8" t="n">
        <v>0.0531988392754271</v>
      </c>
      <c r="F344" s="8" t="n">
        <v>0.0297167846422553</v>
      </c>
      <c r="G344" s="8" t="n">
        <v>0.0104066728315386</v>
      </c>
      <c r="H344" s="8" t="n">
        <v>0.0525984630790607</v>
      </c>
      <c r="I344" s="8" t="n">
        <v>0.0116525941961656</v>
      </c>
      <c r="J344" s="8" t="n">
        <v>0.332441110158286</v>
      </c>
      <c r="K344" s="8" t="n">
        <v>0.480094772266614</v>
      </c>
      <c r="L344" s="7" t="s">
        <v>15</v>
      </c>
      <c r="M344" s="7" t="s">
        <v>15</v>
      </c>
      <c r="N344" s="7" t="s">
        <v>15</v>
      </c>
      <c r="O344" s="7" t="s">
        <v>15</v>
      </c>
      <c r="P344" s="7" t="s">
        <v>15</v>
      </c>
      <c r="Q344" s="7" t="s">
        <v>15</v>
      </c>
      <c r="R344" s="7" t="s">
        <v>15</v>
      </c>
      <c r="S344" s="7" t="s">
        <v>15</v>
      </c>
      <c r="T344" s="12" t="s">
        <v>383</v>
      </c>
      <c r="U344" s="9" t="s">
        <v>17</v>
      </c>
    </row>
    <row r="345" customFormat="false" ht="15" hidden="false" customHeight="false" outlineLevel="0" collapsed="false">
      <c r="A345" s="6" t="s">
        <v>395</v>
      </c>
      <c r="B345" s="6" t="s">
        <v>220</v>
      </c>
      <c r="C345" s="10" t="s">
        <v>60</v>
      </c>
      <c r="D345" s="8" t="n">
        <v>0.01337</v>
      </c>
      <c r="E345" s="8" t="n">
        <v>0.124154268898646</v>
      </c>
      <c r="F345" s="8" t="n">
        <v>0.0298395755956974</v>
      </c>
      <c r="G345" s="8" t="n">
        <v>0.0165890789445765</v>
      </c>
      <c r="H345" s="8" t="n">
        <v>0.11082496720416</v>
      </c>
      <c r="I345" s="8" t="n">
        <v>0.000938615850189453</v>
      </c>
      <c r="J345" s="8" t="n">
        <v>0.518253109911688</v>
      </c>
      <c r="K345" s="8" t="n">
        <v>0.465766611890585</v>
      </c>
      <c r="L345" s="7" t="s">
        <v>15</v>
      </c>
      <c r="M345" s="7" t="s">
        <v>15</v>
      </c>
      <c r="N345" s="7" t="s">
        <v>15</v>
      </c>
      <c r="O345" s="7" t="s">
        <v>15</v>
      </c>
      <c r="P345" s="7" t="s">
        <v>15</v>
      </c>
      <c r="Q345" s="7" t="s">
        <v>15</v>
      </c>
      <c r="R345" s="7" t="s">
        <v>60</v>
      </c>
      <c r="S345" s="7" t="s">
        <v>15</v>
      </c>
      <c r="T345" s="12" t="s">
        <v>383</v>
      </c>
      <c r="U345" s="9" t="s">
        <v>17</v>
      </c>
    </row>
    <row r="346" customFormat="false" ht="15" hidden="false" customHeight="false" outlineLevel="0" collapsed="false">
      <c r="A346" s="6" t="s">
        <v>396</v>
      </c>
      <c r="B346" s="6" t="s">
        <v>14</v>
      </c>
      <c r="C346" s="10" t="s">
        <v>15</v>
      </c>
      <c r="D346" s="8" t="n">
        <v>0.01169</v>
      </c>
      <c r="E346" s="8" t="n">
        <v>0.113167883916202</v>
      </c>
      <c r="F346" s="8" t="n">
        <v>0.029766932174253</v>
      </c>
      <c r="G346" s="8" t="n">
        <v>0.0154120278797156</v>
      </c>
      <c r="H346" s="8" t="n">
        <v>0.0988361239188458</v>
      </c>
      <c r="I346" s="8" t="n">
        <v>0.00730491110896841</v>
      </c>
      <c r="J346" s="8" t="n">
        <v>0.448324612386416</v>
      </c>
      <c r="K346" s="8" t="n">
        <v>0.471297010921001</v>
      </c>
      <c r="L346" s="7" t="s">
        <v>15</v>
      </c>
      <c r="M346" s="7" t="s">
        <v>15</v>
      </c>
      <c r="N346" s="7" t="s">
        <v>15</v>
      </c>
      <c r="O346" s="7" t="s">
        <v>15</v>
      </c>
      <c r="P346" s="7" t="s">
        <v>15</v>
      </c>
      <c r="Q346" s="7" t="s">
        <v>15</v>
      </c>
      <c r="R346" s="7" t="s">
        <v>15</v>
      </c>
      <c r="S346" s="7" t="s">
        <v>15</v>
      </c>
      <c r="T346" s="12" t="s">
        <v>378</v>
      </c>
      <c r="U346" s="9" t="s">
        <v>17</v>
      </c>
    </row>
    <row r="347" customFormat="false" ht="15" hidden="false" customHeight="false" outlineLevel="0" collapsed="false">
      <c r="A347" s="6" t="s">
        <v>397</v>
      </c>
      <c r="B347" s="6" t="s">
        <v>14</v>
      </c>
      <c r="C347" s="10" t="s">
        <v>15</v>
      </c>
      <c r="D347" s="8" t="n">
        <v>0.01154</v>
      </c>
      <c r="E347" s="8" t="n">
        <v>0.0712713040164335</v>
      </c>
      <c r="F347" s="8" t="n">
        <v>0.0297574338562284</v>
      </c>
      <c r="G347" s="8" t="n">
        <v>0.013715108777536</v>
      </c>
      <c r="H347" s="8" t="n">
        <v>0.0514984464432989</v>
      </c>
      <c r="I347" s="8" t="n">
        <v>0.00856708754916243</v>
      </c>
      <c r="J347" s="8" t="n">
        <v>0.354368501575608</v>
      </c>
      <c r="K347" s="8" t="n">
        <v>0.488410252791276</v>
      </c>
      <c r="L347" s="7" t="s">
        <v>15</v>
      </c>
      <c r="M347" s="7" t="s">
        <v>15</v>
      </c>
      <c r="N347" s="7" t="s">
        <v>15</v>
      </c>
      <c r="O347" s="7" t="s">
        <v>15</v>
      </c>
      <c r="P347" s="7" t="s">
        <v>15</v>
      </c>
      <c r="Q347" s="7" t="s">
        <v>15</v>
      </c>
      <c r="R347" s="7" t="s">
        <v>15</v>
      </c>
      <c r="S347" s="7" t="s">
        <v>15</v>
      </c>
      <c r="T347" s="12" t="s">
        <v>378</v>
      </c>
      <c r="U347" s="9" t="s">
        <v>17</v>
      </c>
    </row>
    <row r="348" customFormat="false" ht="15" hidden="false" customHeight="false" outlineLevel="0" collapsed="false">
      <c r="A348" s="6" t="s">
        <v>398</v>
      </c>
      <c r="B348" s="6" t="s">
        <v>14</v>
      </c>
      <c r="C348" s="10" t="s">
        <v>15</v>
      </c>
      <c r="D348" s="8" t="n">
        <v>0.008841</v>
      </c>
      <c r="E348" s="8" t="n">
        <v>0.0256488666164258</v>
      </c>
      <c r="F348" s="8" t="n">
        <v>0.0297099429579749</v>
      </c>
      <c r="G348" s="8" t="n">
        <v>0.0075465887772281</v>
      </c>
      <c r="H348" s="8" t="n">
        <v>0.0112007446908381</v>
      </c>
      <c r="I348" s="8" t="n">
        <v>0.00293794719556025</v>
      </c>
      <c r="J348" s="8" t="n">
        <v>0.355197513274157</v>
      </c>
      <c r="K348" s="8" t="n">
        <v>0.480494029170675</v>
      </c>
      <c r="L348" s="7" t="s">
        <v>15</v>
      </c>
      <c r="M348" s="7" t="s">
        <v>15</v>
      </c>
      <c r="N348" s="7" t="s">
        <v>15</v>
      </c>
      <c r="O348" s="7" t="s">
        <v>15</v>
      </c>
      <c r="P348" s="7" t="s">
        <v>15</v>
      </c>
      <c r="Q348" s="7" t="s">
        <v>15</v>
      </c>
      <c r="R348" s="7" t="s">
        <v>15</v>
      </c>
      <c r="S348" s="7" t="s">
        <v>15</v>
      </c>
      <c r="T348" s="12" t="s">
        <v>378</v>
      </c>
      <c r="U348" s="9" t="s">
        <v>17</v>
      </c>
    </row>
    <row r="349" customFormat="false" ht="15" hidden="false" customHeight="false" outlineLevel="0" collapsed="false">
      <c r="A349" s="6" t="s">
        <v>399</v>
      </c>
      <c r="B349" s="6" t="s">
        <v>14</v>
      </c>
      <c r="C349" s="10" t="s">
        <v>15</v>
      </c>
      <c r="D349" s="8" t="n">
        <v>0.005691</v>
      </c>
      <c r="E349" s="8" t="n">
        <v>0.0525826867059993</v>
      </c>
      <c r="F349" s="8" t="n">
        <v>0.0297056847526184</v>
      </c>
      <c r="G349" s="8" t="n">
        <v>0.00981154651978945</v>
      </c>
      <c r="H349" s="8" t="n">
        <v>0.0368858550096701</v>
      </c>
      <c r="I349" s="8" t="n">
        <v>0.00864105411605246</v>
      </c>
      <c r="J349" s="8" t="n">
        <v>0.322295290329629</v>
      </c>
      <c r="K349" s="8" t="n">
        <v>0.482779292174394</v>
      </c>
      <c r="L349" s="7" t="s">
        <v>15</v>
      </c>
      <c r="M349" s="7" t="s">
        <v>15</v>
      </c>
      <c r="N349" s="7" t="s">
        <v>15</v>
      </c>
      <c r="O349" s="7" t="s">
        <v>15</v>
      </c>
      <c r="P349" s="7" t="s">
        <v>15</v>
      </c>
      <c r="Q349" s="7" t="s">
        <v>15</v>
      </c>
      <c r="R349" s="7" t="s">
        <v>15</v>
      </c>
      <c r="S349" s="7" t="s">
        <v>15</v>
      </c>
      <c r="T349" s="12" t="s">
        <v>378</v>
      </c>
      <c r="U349" s="9" t="s">
        <v>17</v>
      </c>
    </row>
    <row r="350" customFormat="false" ht="15" hidden="false" customHeight="false" outlineLevel="0" collapsed="false">
      <c r="A350" s="6" t="s">
        <v>400</v>
      </c>
      <c r="B350" s="6" t="s">
        <v>14</v>
      </c>
      <c r="C350" s="10" t="s">
        <v>15</v>
      </c>
      <c r="D350" s="8" t="n">
        <v>0</v>
      </c>
      <c r="E350" s="8" t="n">
        <v>0.0309646772323602</v>
      </c>
      <c r="F350" s="8" t="n">
        <v>0.0297388006476341</v>
      </c>
      <c r="G350" s="8" t="n">
        <v>0.0103361076874999</v>
      </c>
      <c r="H350" s="8" t="n">
        <v>0.0239903408620001</v>
      </c>
      <c r="I350" s="8" t="n">
        <v>0.00242999110173279</v>
      </c>
      <c r="J350" s="8" t="n">
        <v>0.384241104632644</v>
      </c>
      <c r="K350" s="8" t="n">
        <v>0.48909258908098</v>
      </c>
      <c r="L350" s="7" t="s">
        <v>15</v>
      </c>
      <c r="M350" s="7" t="s">
        <v>15</v>
      </c>
      <c r="N350" s="7" t="s">
        <v>15</v>
      </c>
      <c r="O350" s="7" t="s">
        <v>15</v>
      </c>
      <c r="P350" s="7" t="s">
        <v>15</v>
      </c>
      <c r="Q350" s="7" t="s">
        <v>15</v>
      </c>
      <c r="R350" s="7" t="s">
        <v>15</v>
      </c>
      <c r="S350" s="7" t="s">
        <v>15</v>
      </c>
      <c r="T350" s="12" t="s">
        <v>383</v>
      </c>
      <c r="U350" s="9" t="s">
        <v>17</v>
      </c>
    </row>
    <row r="351" customFormat="false" ht="15" hidden="false" customHeight="false" outlineLevel="0" collapsed="false">
      <c r="A351" s="6" t="s">
        <v>401</v>
      </c>
      <c r="B351" s="6" t="s">
        <v>14</v>
      </c>
      <c r="C351" s="10" t="s">
        <v>15</v>
      </c>
      <c r="D351" s="8" t="n">
        <v>0.01116</v>
      </c>
      <c r="E351" s="8" t="n">
        <v>0.0689640942654438</v>
      </c>
      <c r="F351" s="8" t="n">
        <v>0.0297696439919656</v>
      </c>
      <c r="G351" s="8" t="n">
        <v>0.0175946484589688</v>
      </c>
      <c r="H351" s="8" t="n">
        <v>0.0420974185832428</v>
      </c>
      <c r="I351" s="8" t="n">
        <v>0.00972557858707896</v>
      </c>
      <c r="J351" s="8" t="n">
        <v>0.417156103355932</v>
      </c>
      <c r="K351" s="8" t="n">
        <v>0.489655851371124</v>
      </c>
      <c r="L351" s="7" t="s">
        <v>15</v>
      </c>
      <c r="M351" s="7" t="s">
        <v>15</v>
      </c>
      <c r="N351" s="7" t="s">
        <v>15</v>
      </c>
      <c r="O351" s="7" t="s">
        <v>15</v>
      </c>
      <c r="P351" s="7" t="s">
        <v>15</v>
      </c>
      <c r="Q351" s="7" t="s">
        <v>15</v>
      </c>
      <c r="R351" s="7" t="s">
        <v>15</v>
      </c>
      <c r="S351" s="7" t="s">
        <v>15</v>
      </c>
      <c r="T351" s="12" t="s">
        <v>383</v>
      </c>
      <c r="U351" s="9" t="s">
        <v>17</v>
      </c>
    </row>
    <row r="352" customFormat="false" ht="15" hidden="false" customHeight="false" outlineLevel="0" collapsed="false">
      <c r="A352" s="6" t="s">
        <v>402</v>
      </c>
      <c r="B352" s="6" t="s">
        <v>14</v>
      </c>
      <c r="C352" s="10" t="s">
        <v>15</v>
      </c>
      <c r="D352" s="8" t="n">
        <v>0.01005</v>
      </c>
      <c r="E352" s="8" t="n">
        <v>0.0399220649641257</v>
      </c>
      <c r="F352" s="8" t="n">
        <v>0.0297573726313813</v>
      </c>
      <c r="G352" s="8" t="n">
        <v>0.00869398987191009</v>
      </c>
      <c r="H352" s="8" t="n">
        <v>0.0280777500817887</v>
      </c>
      <c r="I352" s="8" t="n">
        <v>0.00412065646151609</v>
      </c>
      <c r="J352" s="8" t="n">
        <v>0.32866863576276</v>
      </c>
      <c r="K352" s="8" t="n">
        <v>0.487030425154601</v>
      </c>
      <c r="L352" s="7" t="s">
        <v>15</v>
      </c>
      <c r="M352" s="7" t="s">
        <v>15</v>
      </c>
      <c r="N352" s="7" t="s">
        <v>15</v>
      </c>
      <c r="O352" s="7" t="s">
        <v>15</v>
      </c>
      <c r="P352" s="7" t="s">
        <v>15</v>
      </c>
      <c r="Q352" s="7" t="s">
        <v>15</v>
      </c>
      <c r="R352" s="7" t="s">
        <v>15</v>
      </c>
      <c r="S352" s="7" t="s">
        <v>15</v>
      </c>
      <c r="T352" s="12" t="s">
        <v>383</v>
      </c>
      <c r="U352" s="9" t="s">
        <v>17</v>
      </c>
    </row>
    <row r="353" customFormat="false" ht="15.75" hidden="false" customHeight="false" outlineLevel="0" collapsed="false">
      <c r="A353" s="24" t="s">
        <v>403</v>
      </c>
      <c r="B353" s="24" t="s">
        <v>14</v>
      </c>
      <c r="C353" s="25" t="s">
        <v>15</v>
      </c>
      <c r="D353" s="8" t="n">
        <v>0</v>
      </c>
      <c r="E353" s="26" t="n">
        <v>0.0854379705816062</v>
      </c>
      <c r="F353" s="26" t="n">
        <v>0.0297385994724751</v>
      </c>
      <c r="G353" s="26" t="n">
        <v>0.0173470499945117</v>
      </c>
      <c r="H353" s="26" t="n">
        <v>0.053896439703625</v>
      </c>
      <c r="I353" s="26" t="n">
        <v>0.00941882500738817</v>
      </c>
      <c r="J353" s="26" t="n">
        <v>0.449773651742257</v>
      </c>
      <c r="K353" s="26" t="n">
        <v>0.48599082980366</v>
      </c>
      <c r="L353" s="27" t="s">
        <v>15</v>
      </c>
      <c r="M353" s="27" t="s">
        <v>15</v>
      </c>
      <c r="N353" s="27" t="s">
        <v>15</v>
      </c>
      <c r="O353" s="27" t="s">
        <v>15</v>
      </c>
      <c r="P353" s="27" t="s">
        <v>15</v>
      </c>
      <c r="Q353" s="27" t="s">
        <v>15</v>
      </c>
      <c r="R353" s="27" t="s">
        <v>15</v>
      </c>
      <c r="S353" s="27" t="s">
        <v>15</v>
      </c>
      <c r="T353" s="28" t="s">
        <v>383</v>
      </c>
      <c r="U353" s="9" t="s">
        <v>17</v>
      </c>
    </row>
    <row r="354" customFormat="false" ht="15" hidden="false" customHeight="false" outlineLevel="0" collapsed="false">
      <c r="A354" s="29" t="s">
        <v>404</v>
      </c>
      <c r="B354" s="29" t="s">
        <v>56</v>
      </c>
      <c r="C354" s="30" t="s">
        <v>59</v>
      </c>
      <c r="D354" s="8" t="n">
        <v>0.007424</v>
      </c>
      <c r="E354" s="31" t="n">
        <v>0.0854427218180524</v>
      </c>
      <c r="F354" s="31" t="n">
        <v>0.0297400217974084</v>
      </c>
      <c r="G354" s="31" t="n">
        <v>0.0136661982551162</v>
      </c>
      <c r="H354" s="31" t="n">
        <v>0.0659566118251874</v>
      </c>
      <c r="I354" s="31" t="n">
        <v>0.00213824711592172</v>
      </c>
      <c r="J354" s="31" t="n">
        <v>0.282576488025028</v>
      </c>
      <c r="K354" s="31" t="n">
        <v>0.486637870638014</v>
      </c>
      <c r="L354" s="30" t="s">
        <v>15</v>
      </c>
      <c r="M354" s="30" t="s">
        <v>15</v>
      </c>
      <c r="N354" s="30" t="s">
        <v>15</v>
      </c>
      <c r="O354" s="30" t="s">
        <v>15</v>
      </c>
      <c r="P354" s="30" t="s">
        <v>15</v>
      </c>
      <c r="Q354" s="30" t="s">
        <v>15</v>
      </c>
      <c r="R354" s="30" t="s">
        <v>15</v>
      </c>
      <c r="S354" s="30" t="s">
        <v>15</v>
      </c>
      <c r="T354" s="32" t="s">
        <v>405</v>
      </c>
      <c r="U354" s="9" t="s">
        <v>17</v>
      </c>
    </row>
    <row r="355" customFormat="false" ht="15" hidden="false" customHeight="false" outlineLevel="0" collapsed="false">
      <c r="A355" s="6" t="s">
        <v>406</v>
      </c>
      <c r="B355" s="6" t="s">
        <v>56</v>
      </c>
      <c r="C355" s="7" t="s">
        <v>60</v>
      </c>
      <c r="D355" s="8" t="n">
        <v>0.01959</v>
      </c>
      <c r="E355" s="8" t="n">
        <v>0.0439414009042346</v>
      </c>
      <c r="F355" s="8" t="n">
        <v>0.0297525266820259</v>
      </c>
      <c r="G355" s="8" t="n">
        <v>0.00549667412358552</v>
      </c>
      <c r="H355" s="8" t="n">
        <v>0.0250410793535386</v>
      </c>
      <c r="I355" s="8" t="n">
        <v>0.00119404553113185</v>
      </c>
      <c r="J355" s="8" t="n">
        <v>0.378294432786309</v>
      </c>
      <c r="K355" s="8" t="n">
        <v>0.486275268788984</v>
      </c>
      <c r="L355" s="7" t="s">
        <v>15</v>
      </c>
      <c r="M355" s="7" t="s">
        <v>15</v>
      </c>
      <c r="N355" s="7" t="s">
        <v>15</v>
      </c>
      <c r="O355" s="7" t="s">
        <v>15</v>
      </c>
      <c r="P355" s="7" t="s">
        <v>15</v>
      </c>
      <c r="Q355" s="7" t="s">
        <v>15</v>
      </c>
      <c r="R355" s="7" t="s">
        <v>15</v>
      </c>
      <c r="S355" s="7" t="s">
        <v>15</v>
      </c>
      <c r="T355" s="9" t="s">
        <v>405</v>
      </c>
      <c r="U355" s="9" t="s">
        <v>17</v>
      </c>
    </row>
    <row r="356" customFormat="false" ht="15" hidden="false" customHeight="false" outlineLevel="0" collapsed="false">
      <c r="A356" s="6" t="s">
        <v>407</v>
      </c>
      <c r="B356" s="6" t="s">
        <v>56</v>
      </c>
      <c r="C356" s="7" t="s">
        <v>59</v>
      </c>
      <c r="D356" s="8" t="n">
        <v>0.0144</v>
      </c>
      <c r="E356" s="8" t="n">
        <v>0.10188164679344</v>
      </c>
      <c r="F356" s="8" t="n">
        <v>0.0297854362938416</v>
      </c>
      <c r="G356" s="8" t="n">
        <v>0.00658713678568898</v>
      </c>
      <c r="H356" s="8" t="n">
        <v>0.0531746014668233</v>
      </c>
      <c r="I356" s="8" t="n">
        <v>0.00298581175873459</v>
      </c>
      <c r="J356" s="8" t="n">
        <v>0.457969963221469</v>
      </c>
      <c r="K356" s="8" t="n">
        <v>0.480258329255915</v>
      </c>
      <c r="L356" s="7" t="s">
        <v>15</v>
      </c>
      <c r="M356" s="7" t="s">
        <v>15</v>
      </c>
      <c r="N356" s="7" t="s">
        <v>15</v>
      </c>
      <c r="O356" s="7" t="s">
        <v>15</v>
      </c>
      <c r="P356" s="7" t="s">
        <v>15</v>
      </c>
      <c r="Q356" s="7" t="s">
        <v>15</v>
      </c>
      <c r="R356" s="7" t="s">
        <v>15</v>
      </c>
      <c r="S356" s="7" t="s">
        <v>15</v>
      </c>
      <c r="T356" s="9" t="s">
        <v>405</v>
      </c>
      <c r="U356" s="9" t="s">
        <v>17</v>
      </c>
    </row>
    <row r="357" customFormat="false" ht="15" hidden="false" customHeight="false" outlineLevel="0" collapsed="false">
      <c r="A357" s="6" t="s">
        <v>408</v>
      </c>
      <c r="B357" s="6" t="s">
        <v>56</v>
      </c>
      <c r="C357" s="7" t="s">
        <v>15</v>
      </c>
      <c r="D357" s="8" t="n">
        <v>0.01294</v>
      </c>
      <c r="E357" s="8" t="n">
        <v>0.162217422360186</v>
      </c>
      <c r="F357" s="8" t="n">
        <v>0.0298246927892447</v>
      </c>
      <c r="G357" s="8" t="n">
        <v>0.013932211830613</v>
      </c>
      <c r="H357" s="8" t="n">
        <v>0.13796907224715</v>
      </c>
      <c r="I357" s="8" t="n">
        <v>0.0080471162427366</v>
      </c>
      <c r="J357" s="8" t="n">
        <v>0.520806593149829</v>
      </c>
      <c r="K357" s="8" t="n">
        <v>0.466742706674512</v>
      </c>
      <c r="L357" s="7" t="s">
        <v>15</v>
      </c>
      <c r="M357" s="7" t="s">
        <v>15</v>
      </c>
      <c r="N357" s="7" t="s">
        <v>15</v>
      </c>
      <c r="O357" s="7" t="s">
        <v>15</v>
      </c>
      <c r="P357" s="7" t="s">
        <v>15</v>
      </c>
      <c r="Q357" s="7" t="s">
        <v>15</v>
      </c>
      <c r="R357" s="7" t="s">
        <v>60</v>
      </c>
      <c r="S357" s="7" t="s">
        <v>15</v>
      </c>
      <c r="T357" s="9" t="s">
        <v>409</v>
      </c>
      <c r="U357" s="9" t="s">
        <v>17</v>
      </c>
    </row>
    <row r="358" customFormat="false" ht="15" hidden="false" customHeight="false" outlineLevel="0" collapsed="false">
      <c r="A358" s="6" t="s">
        <v>410</v>
      </c>
      <c r="B358" s="6" t="s">
        <v>56</v>
      </c>
      <c r="C358" s="7" t="s">
        <v>60</v>
      </c>
      <c r="D358" s="8" t="n">
        <v>0.2667</v>
      </c>
      <c r="E358" s="8" t="n">
        <v>0.164454026077948</v>
      </c>
      <c r="F358" s="8" t="n">
        <v>0.0298774269826594</v>
      </c>
      <c r="G358" s="8" t="n">
        <v>0.0292671859244971</v>
      </c>
      <c r="H358" s="8" t="n">
        <v>0.130655917279157</v>
      </c>
      <c r="I358" s="8" t="n">
        <v>0.015686301360095</v>
      </c>
      <c r="J358" s="8" t="n">
        <v>0.567480193765596</v>
      </c>
      <c r="K358" s="8" t="n">
        <v>0.457352727734701</v>
      </c>
      <c r="L358" s="7" t="s">
        <v>60</v>
      </c>
      <c r="M358" s="7" t="s">
        <v>15</v>
      </c>
      <c r="N358" s="7" t="s">
        <v>60</v>
      </c>
      <c r="O358" s="7" t="s">
        <v>60</v>
      </c>
      <c r="P358" s="7" t="s">
        <v>15</v>
      </c>
      <c r="Q358" s="7" t="s">
        <v>15</v>
      </c>
      <c r="R358" s="7" t="s">
        <v>60</v>
      </c>
      <c r="S358" s="7" t="s">
        <v>15</v>
      </c>
      <c r="T358" s="9" t="s">
        <v>405</v>
      </c>
      <c r="U358" s="9" t="s">
        <v>17</v>
      </c>
    </row>
    <row r="359" customFormat="false" ht="15" hidden="false" customHeight="false" outlineLevel="0" collapsed="false">
      <c r="A359" s="6" t="s">
        <v>411</v>
      </c>
      <c r="B359" s="6" t="s">
        <v>56</v>
      </c>
      <c r="C359" s="7" t="s">
        <v>59</v>
      </c>
      <c r="D359" s="8" t="n">
        <v>0.006738</v>
      </c>
      <c r="E359" s="8" t="n">
        <v>0.089085085303048</v>
      </c>
      <c r="F359" s="8" t="n">
        <v>0.0298397904781182</v>
      </c>
      <c r="G359" s="8" t="n">
        <v>0.00729242459431317</v>
      </c>
      <c r="H359" s="8" t="n">
        <v>0.0514613375944773</v>
      </c>
      <c r="I359" s="8" t="n">
        <v>0.00919304594395166</v>
      </c>
      <c r="J359" s="8" t="n">
        <v>0.43798605283967</v>
      </c>
      <c r="K359" s="8" t="n">
        <v>0.472283973460483</v>
      </c>
      <c r="L359" s="7" t="s">
        <v>15</v>
      </c>
      <c r="M359" s="7" t="s">
        <v>15</v>
      </c>
      <c r="N359" s="7" t="s">
        <v>15</v>
      </c>
      <c r="O359" s="7" t="s">
        <v>15</v>
      </c>
      <c r="P359" s="7" t="s">
        <v>15</v>
      </c>
      <c r="Q359" s="7" t="s">
        <v>15</v>
      </c>
      <c r="R359" s="7" t="s">
        <v>15</v>
      </c>
      <c r="S359" s="7" t="s">
        <v>15</v>
      </c>
      <c r="T359" s="9" t="s">
        <v>405</v>
      </c>
      <c r="U359" s="9" t="s">
        <v>17</v>
      </c>
    </row>
    <row r="360" customFormat="false" ht="15" hidden="false" customHeight="false" outlineLevel="0" collapsed="false">
      <c r="A360" s="6" t="s">
        <v>412</v>
      </c>
      <c r="B360" s="6" t="s">
        <v>56</v>
      </c>
      <c r="C360" s="7" t="s">
        <v>60</v>
      </c>
      <c r="D360" s="8" t="n">
        <v>0.01519</v>
      </c>
      <c r="E360" s="8" t="n">
        <v>0.0468218688167636</v>
      </c>
      <c r="F360" s="8" t="n">
        <v>0.0297995676407918</v>
      </c>
      <c r="G360" s="8" t="n">
        <v>0.00810071704098462</v>
      </c>
      <c r="H360" s="8" t="n">
        <v>0.0550451795485011</v>
      </c>
      <c r="I360" s="8" t="n">
        <v>0.00439673997792452</v>
      </c>
      <c r="J360" s="8" t="n">
        <v>0.414212497777388</v>
      </c>
      <c r="K360" s="8" t="n">
        <v>0.478387275886156</v>
      </c>
      <c r="L360" s="7" t="s">
        <v>15</v>
      </c>
      <c r="M360" s="7" t="s">
        <v>15</v>
      </c>
      <c r="N360" s="7" t="s">
        <v>15</v>
      </c>
      <c r="O360" s="7" t="s">
        <v>15</v>
      </c>
      <c r="P360" s="7" t="s">
        <v>15</v>
      </c>
      <c r="Q360" s="7" t="s">
        <v>15</v>
      </c>
      <c r="R360" s="7" t="s">
        <v>15</v>
      </c>
      <c r="S360" s="7" t="s">
        <v>15</v>
      </c>
      <c r="T360" s="9" t="s">
        <v>409</v>
      </c>
      <c r="U360" s="9" t="s">
        <v>17</v>
      </c>
    </row>
    <row r="361" customFormat="false" ht="15" hidden="false" customHeight="false" outlineLevel="0" collapsed="false">
      <c r="A361" s="6" t="s">
        <v>413</v>
      </c>
      <c r="B361" s="6" t="s">
        <v>56</v>
      </c>
      <c r="C361" s="7" t="s">
        <v>59</v>
      </c>
      <c r="D361" s="8" t="n">
        <v>0.01091</v>
      </c>
      <c r="E361" s="8" t="n">
        <v>0.0527765572884187</v>
      </c>
      <c r="F361" s="8" t="n">
        <v>0.0297615776390913</v>
      </c>
      <c r="G361" s="8" t="n">
        <v>0.00521485911311519</v>
      </c>
      <c r="H361" s="8" t="n">
        <v>0.0308521179190467</v>
      </c>
      <c r="I361" s="8" t="n">
        <v>0.00813871229575428</v>
      </c>
      <c r="J361" s="8" t="n">
        <v>0.387717975605468</v>
      </c>
      <c r="K361" s="8" t="n">
        <v>0.48550016734704</v>
      </c>
      <c r="L361" s="7" t="s">
        <v>15</v>
      </c>
      <c r="M361" s="7" t="s">
        <v>15</v>
      </c>
      <c r="N361" s="7" t="s">
        <v>15</v>
      </c>
      <c r="O361" s="7" t="s">
        <v>15</v>
      </c>
      <c r="P361" s="7" t="s">
        <v>15</v>
      </c>
      <c r="Q361" s="7" t="s">
        <v>15</v>
      </c>
      <c r="R361" s="7" t="s">
        <v>15</v>
      </c>
      <c r="S361" s="7" t="s">
        <v>15</v>
      </c>
      <c r="T361" s="9" t="s">
        <v>405</v>
      </c>
      <c r="U361" s="9" t="s">
        <v>17</v>
      </c>
    </row>
    <row r="362" customFormat="false" ht="15" hidden="false" customHeight="false" outlineLevel="0" collapsed="false">
      <c r="A362" s="6" t="s">
        <v>414</v>
      </c>
      <c r="B362" s="6" t="s">
        <v>56</v>
      </c>
      <c r="C362" s="7" t="s">
        <v>60</v>
      </c>
      <c r="D362" s="8" t="n">
        <v>0.006511</v>
      </c>
      <c r="E362" s="8" t="n">
        <v>0.067310828310888</v>
      </c>
      <c r="F362" s="8" t="n">
        <v>0.0297066072901859</v>
      </c>
      <c r="G362" s="8" t="n">
        <v>0.011910909777556</v>
      </c>
      <c r="H362" s="8" t="n">
        <v>0.0675133470968081</v>
      </c>
      <c r="I362" s="8" t="n">
        <v>0.00528897704857613</v>
      </c>
      <c r="J362" s="8" t="n">
        <v>0.309485811587055</v>
      </c>
      <c r="K362" s="8" t="n">
        <v>0.492393344316314</v>
      </c>
      <c r="L362" s="7" t="s">
        <v>15</v>
      </c>
      <c r="M362" s="7" t="s">
        <v>15</v>
      </c>
      <c r="N362" s="7" t="s">
        <v>15</v>
      </c>
      <c r="O362" s="7" t="s">
        <v>15</v>
      </c>
      <c r="P362" s="7" t="s">
        <v>15</v>
      </c>
      <c r="Q362" s="7" t="s">
        <v>15</v>
      </c>
      <c r="R362" s="7" t="s">
        <v>15</v>
      </c>
      <c r="S362" s="7" t="s">
        <v>15</v>
      </c>
      <c r="T362" s="9" t="s">
        <v>405</v>
      </c>
      <c r="U362" s="9" t="s">
        <v>17</v>
      </c>
    </row>
    <row r="363" customFormat="false" ht="15" hidden="false" customHeight="false" outlineLevel="0" collapsed="false">
      <c r="A363" s="6" t="s">
        <v>415</v>
      </c>
      <c r="B363" s="6" t="s">
        <v>56</v>
      </c>
      <c r="C363" s="7" t="s">
        <v>59</v>
      </c>
      <c r="D363" s="8" t="n">
        <v>0.01208</v>
      </c>
      <c r="E363" s="8" t="n">
        <v>0.0293210169561345</v>
      </c>
      <c r="F363" s="8" t="n">
        <v>0.0297498609084948</v>
      </c>
      <c r="G363" s="8" t="n">
        <v>0.00563383824694883</v>
      </c>
      <c r="H363" s="8" t="n">
        <v>0.0223105827884886</v>
      </c>
      <c r="I363" s="8" t="n">
        <v>0.00438268309847576</v>
      </c>
      <c r="J363" s="8" t="n">
        <v>0.388670117100067</v>
      </c>
      <c r="K363" s="8" t="n">
        <v>0.482316924887357</v>
      </c>
      <c r="L363" s="7" t="s">
        <v>15</v>
      </c>
      <c r="M363" s="7" t="s">
        <v>15</v>
      </c>
      <c r="N363" s="7" t="s">
        <v>15</v>
      </c>
      <c r="O363" s="7" t="s">
        <v>15</v>
      </c>
      <c r="P363" s="7" t="s">
        <v>15</v>
      </c>
      <c r="Q363" s="7" t="s">
        <v>15</v>
      </c>
      <c r="R363" s="7" t="s">
        <v>15</v>
      </c>
      <c r="S363" s="7" t="s">
        <v>15</v>
      </c>
      <c r="T363" s="9" t="s">
        <v>405</v>
      </c>
      <c r="U363" s="9" t="s">
        <v>17</v>
      </c>
    </row>
    <row r="364" customFormat="false" ht="15" hidden="false" customHeight="false" outlineLevel="0" collapsed="false">
      <c r="A364" s="6" t="s">
        <v>416</v>
      </c>
      <c r="B364" s="6" t="s">
        <v>56</v>
      </c>
      <c r="C364" s="7" t="s">
        <v>59</v>
      </c>
      <c r="D364" s="8" t="n">
        <v>0.007726</v>
      </c>
      <c r="E364" s="8" t="n">
        <v>0.112128767412398</v>
      </c>
      <c r="F364" s="8" t="n">
        <v>0.0297812866861148</v>
      </c>
      <c r="G364" s="8" t="n">
        <v>0.00968986319184456</v>
      </c>
      <c r="H364" s="8" t="n">
        <v>0.0940222153422632</v>
      </c>
      <c r="I364" s="8" t="n">
        <v>0.00953881542475662</v>
      </c>
      <c r="J364" s="8" t="n">
        <v>0.501972286102857</v>
      </c>
      <c r="K364" s="8" t="n">
        <v>0.4685787195336</v>
      </c>
      <c r="L364" s="7" t="s">
        <v>15</v>
      </c>
      <c r="M364" s="7" t="s">
        <v>15</v>
      </c>
      <c r="N364" s="7" t="s">
        <v>15</v>
      </c>
      <c r="O364" s="7" t="s">
        <v>15</v>
      </c>
      <c r="P364" s="7" t="s">
        <v>15</v>
      </c>
      <c r="Q364" s="7" t="s">
        <v>15</v>
      </c>
      <c r="R364" s="7" t="s">
        <v>15</v>
      </c>
      <c r="S364" s="7" t="s">
        <v>15</v>
      </c>
      <c r="T364" s="9" t="s">
        <v>409</v>
      </c>
      <c r="U364" s="9" t="s">
        <v>17</v>
      </c>
    </row>
    <row r="365" customFormat="false" ht="15" hidden="false" customHeight="false" outlineLevel="0" collapsed="false">
      <c r="A365" s="6" t="s">
        <v>417</v>
      </c>
      <c r="B365" s="6" t="s">
        <v>56</v>
      </c>
      <c r="C365" s="7" t="s">
        <v>60</v>
      </c>
      <c r="D365" s="8" t="n">
        <v>0.09344</v>
      </c>
      <c r="E365" s="8" t="n">
        <v>0.151699912715742</v>
      </c>
      <c r="F365" s="8" t="n">
        <v>0.0298623286339485</v>
      </c>
      <c r="G365" s="8" t="n">
        <v>0.0136123598063013</v>
      </c>
      <c r="H365" s="8" t="n">
        <v>0.134373241281702</v>
      </c>
      <c r="I365" s="8" t="n">
        <v>0.00611535073351668</v>
      </c>
      <c r="J365" s="8" t="n">
        <v>0.545698762822287</v>
      </c>
      <c r="K365" s="8" t="n">
        <v>0.466906660459095</v>
      </c>
      <c r="L365" s="7" t="s">
        <v>60</v>
      </c>
      <c r="M365" s="7" t="s">
        <v>15</v>
      </c>
      <c r="N365" s="7" t="s">
        <v>60</v>
      </c>
      <c r="O365" s="7" t="s">
        <v>15</v>
      </c>
      <c r="P365" s="7" t="s">
        <v>15</v>
      </c>
      <c r="Q365" s="7" t="s">
        <v>15</v>
      </c>
      <c r="R365" s="7" t="s">
        <v>60</v>
      </c>
      <c r="S365" s="7" t="s">
        <v>15</v>
      </c>
      <c r="T365" s="9" t="s">
        <v>405</v>
      </c>
      <c r="U365" s="9" t="s">
        <v>17</v>
      </c>
    </row>
    <row r="366" customFormat="false" ht="15" hidden="false" customHeight="false" outlineLevel="0" collapsed="false">
      <c r="A366" s="6" t="s">
        <v>418</v>
      </c>
      <c r="B366" s="6" t="s">
        <v>56</v>
      </c>
      <c r="C366" s="7" t="s">
        <v>59</v>
      </c>
      <c r="D366" s="8" t="n">
        <v>0.006457</v>
      </c>
      <c r="E366" s="8" t="n">
        <v>0.0565755848748321</v>
      </c>
      <c r="F366" s="8" t="n">
        <v>0.0298085511565316</v>
      </c>
      <c r="G366" s="8" t="n">
        <v>0.01719477948173</v>
      </c>
      <c r="H366" s="8" t="n">
        <v>0.055839409519699</v>
      </c>
      <c r="I366" s="8" t="n">
        <v>0.00305410006989591</v>
      </c>
      <c r="J366" s="8" t="n">
        <v>0.406578470667948</v>
      </c>
      <c r="K366" s="8" t="n">
        <v>0.470430573716903</v>
      </c>
      <c r="L366" s="7" t="s">
        <v>15</v>
      </c>
      <c r="M366" s="7" t="s">
        <v>15</v>
      </c>
      <c r="N366" s="7" t="s">
        <v>15</v>
      </c>
      <c r="O366" s="7" t="s">
        <v>15</v>
      </c>
      <c r="P366" s="7" t="s">
        <v>15</v>
      </c>
      <c r="Q366" s="7" t="s">
        <v>15</v>
      </c>
      <c r="R366" s="7" t="s">
        <v>15</v>
      </c>
      <c r="S366" s="7" t="s">
        <v>15</v>
      </c>
      <c r="T366" s="9" t="s">
        <v>409</v>
      </c>
      <c r="U366" s="9" t="s">
        <v>17</v>
      </c>
    </row>
    <row r="367" customFormat="false" ht="15" hidden="false" customHeight="false" outlineLevel="0" collapsed="false">
      <c r="A367" s="6" t="s">
        <v>419</v>
      </c>
      <c r="B367" s="6" t="s">
        <v>56</v>
      </c>
      <c r="C367" s="7" t="s">
        <v>59</v>
      </c>
      <c r="D367" s="8" t="n">
        <v>0.01187</v>
      </c>
      <c r="E367" s="8" t="n">
        <v>0.177236160349112</v>
      </c>
      <c r="F367" s="8" t="n">
        <v>0.0298517240732068</v>
      </c>
      <c r="G367" s="8" t="n">
        <v>0.0151886591857549</v>
      </c>
      <c r="H367" s="8" t="n">
        <v>0.112959042403587</v>
      </c>
      <c r="I367" s="8" t="n">
        <v>0.00750413656654643</v>
      </c>
      <c r="J367" s="8" t="n">
        <v>0.532831234196501</v>
      </c>
      <c r="K367" s="8" t="n">
        <v>0.474255827404459</v>
      </c>
      <c r="L367" s="7" t="s">
        <v>15</v>
      </c>
      <c r="M367" s="7" t="s">
        <v>15</v>
      </c>
      <c r="N367" s="7" t="s">
        <v>60</v>
      </c>
      <c r="O367" s="7" t="s">
        <v>15</v>
      </c>
      <c r="P367" s="7" t="s">
        <v>15</v>
      </c>
      <c r="Q367" s="7" t="s">
        <v>15</v>
      </c>
      <c r="R367" s="7" t="s">
        <v>60</v>
      </c>
      <c r="S367" s="7" t="s">
        <v>15</v>
      </c>
      <c r="T367" s="9" t="s">
        <v>409</v>
      </c>
      <c r="U367" s="9" t="s">
        <v>17</v>
      </c>
    </row>
    <row r="368" customFormat="false" ht="15" hidden="false" customHeight="false" outlineLevel="0" collapsed="false">
      <c r="A368" s="6" t="s">
        <v>420</v>
      </c>
      <c r="B368" s="6" t="s">
        <v>95</v>
      </c>
      <c r="C368" s="7" t="s">
        <v>60</v>
      </c>
      <c r="D368" s="8" t="n">
        <v>0.02035</v>
      </c>
      <c r="E368" s="8" t="n">
        <v>0.146758692227191</v>
      </c>
      <c r="F368" s="8" t="n">
        <v>0.0297931171305093</v>
      </c>
      <c r="G368" s="8" t="n">
        <v>0.0129111066911808</v>
      </c>
      <c r="H368" s="8" t="n">
        <v>0.117008438737916</v>
      </c>
      <c r="I368" s="8" t="n">
        <v>0.00828476483812624</v>
      </c>
      <c r="J368" s="8" t="n">
        <v>0.528655682468105</v>
      </c>
      <c r="K368" s="8" t="n">
        <v>0.472040757113472</v>
      </c>
      <c r="L368" s="7" t="s">
        <v>60</v>
      </c>
      <c r="M368" s="7" t="s">
        <v>15</v>
      </c>
      <c r="N368" s="7" t="s">
        <v>15</v>
      </c>
      <c r="O368" s="7" t="s">
        <v>15</v>
      </c>
      <c r="P368" s="7" t="s">
        <v>15</v>
      </c>
      <c r="Q368" s="7" t="s">
        <v>15</v>
      </c>
      <c r="R368" s="7" t="s">
        <v>60</v>
      </c>
      <c r="S368" s="7" t="s">
        <v>15</v>
      </c>
      <c r="T368" s="9" t="s">
        <v>421</v>
      </c>
      <c r="U368" s="9" t="s">
        <v>17</v>
      </c>
    </row>
    <row r="369" customFormat="false" ht="15" hidden="false" customHeight="false" outlineLevel="0" collapsed="false">
      <c r="A369" s="6" t="s">
        <v>422</v>
      </c>
      <c r="B369" s="6" t="s">
        <v>95</v>
      </c>
      <c r="C369" s="7" t="s">
        <v>60</v>
      </c>
      <c r="D369" s="8" t="n">
        <v>0.1114</v>
      </c>
      <c r="E369" s="8" t="n">
        <v>0.321041296017977</v>
      </c>
      <c r="F369" s="8" t="n">
        <v>0.0298316813359758</v>
      </c>
      <c r="G369" s="8" t="n">
        <v>0.0399216379877315</v>
      </c>
      <c r="H369" s="8" t="n">
        <v>0.31263031715514</v>
      </c>
      <c r="I369" s="8" t="n">
        <v>0.0180863375944853</v>
      </c>
      <c r="J369" s="8" t="n">
        <v>0.566386370401693</v>
      </c>
      <c r="K369" s="8" t="n">
        <v>0.453064421176283</v>
      </c>
      <c r="L369" s="7" t="s">
        <v>60</v>
      </c>
      <c r="M369" s="7" t="s">
        <v>60</v>
      </c>
      <c r="N369" s="7" t="s">
        <v>15</v>
      </c>
      <c r="O369" s="7" t="s">
        <v>60</v>
      </c>
      <c r="P369" s="7" t="s">
        <v>60</v>
      </c>
      <c r="Q369" s="7" t="s">
        <v>15</v>
      </c>
      <c r="R369" s="7" t="s">
        <v>60</v>
      </c>
      <c r="S369" s="7" t="s">
        <v>15</v>
      </c>
      <c r="T369" s="9" t="s">
        <v>421</v>
      </c>
      <c r="U369" s="9" t="s">
        <v>17</v>
      </c>
    </row>
    <row r="370" customFormat="false" ht="15" hidden="false" customHeight="false" outlineLevel="0" collapsed="false">
      <c r="A370" s="6" t="s">
        <v>423</v>
      </c>
      <c r="B370" s="6" t="s">
        <v>95</v>
      </c>
      <c r="C370" s="7" t="s">
        <v>60</v>
      </c>
      <c r="D370" s="8" t="n">
        <v>0.01093</v>
      </c>
      <c r="E370" s="8" t="n">
        <v>0.0847176969603679</v>
      </c>
      <c r="F370" s="8" t="n">
        <v>0.029741194991339</v>
      </c>
      <c r="G370" s="8" t="n">
        <v>0.0081957969627073</v>
      </c>
      <c r="H370" s="8" t="n">
        <v>0.0592911216529337</v>
      </c>
      <c r="I370" s="8" t="n">
        <v>0.0040969411949819</v>
      </c>
      <c r="J370" s="8" t="n">
        <v>0.457366391470462</v>
      </c>
      <c r="K370" s="8" t="n">
        <v>0.471435388852835</v>
      </c>
      <c r="L370" s="7" t="s">
        <v>15</v>
      </c>
      <c r="M370" s="7" t="s">
        <v>15</v>
      </c>
      <c r="N370" s="7" t="s">
        <v>15</v>
      </c>
      <c r="O370" s="7" t="s">
        <v>15</v>
      </c>
      <c r="P370" s="7" t="s">
        <v>15</v>
      </c>
      <c r="Q370" s="7" t="s">
        <v>15</v>
      </c>
      <c r="R370" s="7" t="s">
        <v>15</v>
      </c>
      <c r="S370" s="7" t="s">
        <v>15</v>
      </c>
      <c r="T370" s="9" t="s">
        <v>421</v>
      </c>
      <c r="U370" s="9" t="s">
        <v>17</v>
      </c>
    </row>
    <row r="371" customFormat="false" ht="15" hidden="false" customHeight="false" outlineLevel="0" collapsed="false">
      <c r="A371" s="6" t="s">
        <v>424</v>
      </c>
      <c r="B371" s="6" t="s">
        <v>95</v>
      </c>
      <c r="C371" s="7" t="s">
        <v>60</v>
      </c>
      <c r="D371" s="8" t="n">
        <v>0.08011</v>
      </c>
      <c r="E371" s="8" t="n">
        <v>0.135803282436592</v>
      </c>
      <c r="F371" s="8" t="n">
        <v>0.0298320719205398</v>
      </c>
      <c r="G371" s="8" t="n">
        <v>0.0126288432566992</v>
      </c>
      <c r="H371" s="8" t="n">
        <v>0.141427556589216</v>
      </c>
      <c r="I371" s="8" t="n">
        <v>0.007027271679034</v>
      </c>
      <c r="J371" s="8" t="n">
        <v>0.501573776670613</v>
      </c>
      <c r="K371" s="8" t="n">
        <v>0.468987088158876</v>
      </c>
      <c r="L371" s="7" t="s">
        <v>60</v>
      </c>
      <c r="M371" s="7" t="s">
        <v>15</v>
      </c>
      <c r="N371" s="7" t="s">
        <v>15</v>
      </c>
      <c r="O371" s="7" t="s">
        <v>15</v>
      </c>
      <c r="P371" s="7" t="s">
        <v>15</v>
      </c>
      <c r="Q371" s="7" t="s">
        <v>15</v>
      </c>
      <c r="R371" s="7" t="s">
        <v>15</v>
      </c>
      <c r="S371" s="7" t="s">
        <v>15</v>
      </c>
      <c r="T371" s="9" t="s">
        <v>421</v>
      </c>
      <c r="U371" s="9" t="s">
        <v>17</v>
      </c>
    </row>
    <row r="372" customFormat="false" ht="15" hidden="false" customHeight="false" outlineLevel="0" collapsed="false">
      <c r="A372" s="6" t="s">
        <v>425</v>
      </c>
      <c r="B372" s="6" t="s">
        <v>95</v>
      </c>
      <c r="C372" s="7" t="s">
        <v>59</v>
      </c>
      <c r="D372" s="8" t="n">
        <v>0.01156</v>
      </c>
      <c r="E372" s="8" t="n">
        <v>0.122201048069237</v>
      </c>
      <c r="F372" s="8" t="n">
        <v>0.0297988576566856</v>
      </c>
      <c r="G372" s="8" t="n">
        <v>0.0105874103132104</v>
      </c>
      <c r="H372" s="8" t="n">
        <v>0.0913910786078114</v>
      </c>
      <c r="I372" s="8" t="n">
        <v>0.00614159131939618</v>
      </c>
      <c r="J372" s="8" t="n">
        <v>0.488285828123162</v>
      </c>
      <c r="K372" s="8" t="n">
        <v>0.472372910150947</v>
      </c>
      <c r="L372" s="7" t="s">
        <v>15</v>
      </c>
      <c r="M372" s="7" t="s">
        <v>15</v>
      </c>
      <c r="N372" s="7" t="s">
        <v>15</v>
      </c>
      <c r="O372" s="7" t="s">
        <v>15</v>
      </c>
      <c r="P372" s="7" t="s">
        <v>15</v>
      </c>
      <c r="Q372" s="7" t="s">
        <v>15</v>
      </c>
      <c r="R372" s="7" t="s">
        <v>15</v>
      </c>
      <c r="S372" s="7" t="s">
        <v>15</v>
      </c>
      <c r="T372" s="9" t="s">
        <v>421</v>
      </c>
      <c r="U372" s="9" t="s">
        <v>17</v>
      </c>
    </row>
    <row r="373" customFormat="false" ht="15" hidden="false" customHeight="false" outlineLevel="0" collapsed="false">
      <c r="A373" s="6" t="s">
        <v>426</v>
      </c>
      <c r="B373" s="6" t="s">
        <v>95</v>
      </c>
      <c r="C373" s="7" t="s">
        <v>60</v>
      </c>
      <c r="D373" s="8" t="n">
        <v>0.01128</v>
      </c>
      <c r="E373" s="8" t="n">
        <v>0.0867666189985801</v>
      </c>
      <c r="F373" s="8" t="n">
        <v>0.0297588116710721</v>
      </c>
      <c r="G373" s="8" t="n">
        <v>0.00684201216201128</v>
      </c>
      <c r="H373" s="8" t="n">
        <v>0.0420595179506719</v>
      </c>
      <c r="I373" s="8" t="n">
        <v>0.00133771930268086</v>
      </c>
      <c r="J373" s="8" t="n">
        <v>0.436183605831124</v>
      </c>
      <c r="K373" s="8" t="n">
        <v>0.478518442944274</v>
      </c>
      <c r="L373" s="7" t="s">
        <v>15</v>
      </c>
      <c r="M373" s="7" t="s">
        <v>15</v>
      </c>
      <c r="N373" s="7" t="s">
        <v>15</v>
      </c>
      <c r="O373" s="7" t="s">
        <v>15</v>
      </c>
      <c r="P373" s="7" t="s">
        <v>15</v>
      </c>
      <c r="Q373" s="7" t="s">
        <v>15</v>
      </c>
      <c r="R373" s="7" t="s">
        <v>15</v>
      </c>
      <c r="S373" s="7" t="s">
        <v>15</v>
      </c>
      <c r="T373" s="9" t="s">
        <v>405</v>
      </c>
      <c r="U373" s="9" t="s">
        <v>17</v>
      </c>
    </row>
    <row r="374" customFormat="false" ht="15" hidden="false" customHeight="false" outlineLevel="0" collapsed="false">
      <c r="A374" s="6" t="s">
        <v>427</v>
      </c>
      <c r="B374" s="6" t="s">
        <v>95</v>
      </c>
      <c r="C374" s="7" t="s">
        <v>60</v>
      </c>
      <c r="D374" s="8" t="n">
        <v>0.115</v>
      </c>
      <c r="E374" s="8" t="n">
        <v>0.167975485269411</v>
      </c>
      <c r="F374" s="8" t="n">
        <v>0.0298234395791927</v>
      </c>
      <c r="G374" s="8" t="n">
        <v>0.0204102874333347</v>
      </c>
      <c r="H374" s="8" t="n">
        <v>0.177158232703205</v>
      </c>
      <c r="I374" s="8" t="n">
        <v>0.0286544926458519</v>
      </c>
      <c r="J374" s="8" t="n">
        <v>0.512498474289665</v>
      </c>
      <c r="K374" s="8" t="n">
        <v>0.465238975275407</v>
      </c>
      <c r="L374" s="7" t="s">
        <v>60</v>
      </c>
      <c r="M374" s="7" t="s">
        <v>15</v>
      </c>
      <c r="N374" s="7" t="s">
        <v>15</v>
      </c>
      <c r="O374" s="7" t="s">
        <v>60</v>
      </c>
      <c r="P374" s="7" t="s">
        <v>15</v>
      </c>
      <c r="Q374" s="7" t="s">
        <v>60</v>
      </c>
      <c r="R374" s="7" t="s">
        <v>15</v>
      </c>
      <c r="S374" s="7" t="s">
        <v>15</v>
      </c>
      <c r="T374" s="9" t="s">
        <v>421</v>
      </c>
      <c r="U374" s="9" t="s">
        <v>17</v>
      </c>
    </row>
    <row r="375" customFormat="false" ht="15" hidden="false" customHeight="false" outlineLevel="0" collapsed="false">
      <c r="A375" s="6" t="s">
        <v>428</v>
      </c>
      <c r="B375" s="6" t="s">
        <v>95</v>
      </c>
      <c r="C375" s="7" t="s">
        <v>60</v>
      </c>
      <c r="D375" s="8" t="n">
        <v>0.3123</v>
      </c>
      <c r="E375" s="8" t="n">
        <v>0.379590761872586</v>
      </c>
      <c r="F375" s="8" t="n">
        <v>0.0299289693104453</v>
      </c>
      <c r="G375" s="8" t="n">
        <v>0.0511355257277915</v>
      </c>
      <c r="H375" s="8" t="n">
        <v>0.337159754780794</v>
      </c>
      <c r="I375" s="8" t="n">
        <v>0.0257080076680857</v>
      </c>
      <c r="J375" s="8" t="n">
        <v>0.769821151351608</v>
      </c>
      <c r="K375" s="8" t="n">
        <v>0.431817541478329</v>
      </c>
      <c r="L375" s="7" t="s">
        <v>60</v>
      </c>
      <c r="M375" s="7" t="s">
        <v>60</v>
      </c>
      <c r="N375" s="7" t="s">
        <v>60</v>
      </c>
      <c r="O375" s="7" t="s">
        <v>60</v>
      </c>
      <c r="P375" s="7" t="s">
        <v>60</v>
      </c>
      <c r="Q375" s="7" t="s">
        <v>60</v>
      </c>
      <c r="R375" s="7" t="s">
        <v>60</v>
      </c>
      <c r="S375" s="7" t="s">
        <v>15</v>
      </c>
      <c r="T375" s="9" t="s">
        <v>421</v>
      </c>
      <c r="U375" s="9" t="s">
        <v>17</v>
      </c>
    </row>
    <row r="376" customFormat="false" ht="15" hidden="false" customHeight="false" outlineLevel="0" collapsed="false">
      <c r="A376" s="6" t="s">
        <v>429</v>
      </c>
      <c r="B376" s="6" t="s">
        <v>95</v>
      </c>
      <c r="C376" s="7" t="s">
        <v>60</v>
      </c>
      <c r="D376" s="8" t="n">
        <v>0.01971</v>
      </c>
      <c r="E376" s="8" t="n">
        <v>0.113410214663767</v>
      </c>
      <c r="F376" s="8" t="n">
        <v>0.0297193307699048</v>
      </c>
      <c r="G376" s="8" t="n">
        <v>0.0110214971238003</v>
      </c>
      <c r="H376" s="8" t="n">
        <v>0.0871246010513953</v>
      </c>
      <c r="I376" s="8" t="n">
        <v>0.00748554728214002</v>
      </c>
      <c r="J376" s="8" t="n">
        <v>0.271784808381166</v>
      </c>
      <c r="K376" s="8" t="n">
        <v>0.495769805232442</v>
      </c>
      <c r="L376" s="7" t="s">
        <v>15</v>
      </c>
      <c r="M376" s="7" t="s">
        <v>15</v>
      </c>
      <c r="N376" s="7" t="s">
        <v>15</v>
      </c>
      <c r="O376" s="7" t="s">
        <v>15</v>
      </c>
      <c r="P376" s="7" t="s">
        <v>15</v>
      </c>
      <c r="Q376" s="7" t="s">
        <v>15</v>
      </c>
      <c r="R376" s="7" t="s">
        <v>15</v>
      </c>
      <c r="S376" s="7" t="s">
        <v>15</v>
      </c>
      <c r="T376" s="9" t="s">
        <v>421</v>
      </c>
      <c r="U376" s="9" t="s">
        <v>17</v>
      </c>
    </row>
    <row r="377" customFormat="false" ht="15" hidden="false" customHeight="false" outlineLevel="0" collapsed="false">
      <c r="A377" s="6" t="s">
        <v>430</v>
      </c>
      <c r="B377" s="6" t="s">
        <v>95</v>
      </c>
      <c r="C377" s="7" t="s">
        <v>60</v>
      </c>
      <c r="D377" s="8" t="n">
        <v>0.006709</v>
      </c>
      <c r="E377" s="8" t="n">
        <v>0.296407440631214</v>
      </c>
      <c r="F377" s="8" t="n">
        <v>0.0298396356812927</v>
      </c>
      <c r="G377" s="8" t="n">
        <v>0.0220122801390752</v>
      </c>
      <c r="H377" s="8" t="n">
        <v>0.210339445316476</v>
      </c>
      <c r="I377" s="8" t="n">
        <v>0.0149802388683017</v>
      </c>
      <c r="J377" s="8" t="n">
        <v>0.69367432928584</v>
      </c>
      <c r="K377" s="8" t="n">
        <v>0.460850075953377</v>
      </c>
      <c r="L377" s="7" t="s">
        <v>15</v>
      </c>
      <c r="M377" s="7" t="s">
        <v>60</v>
      </c>
      <c r="N377" s="7" t="s">
        <v>15</v>
      </c>
      <c r="O377" s="7" t="s">
        <v>60</v>
      </c>
      <c r="P377" s="7" t="s">
        <v>60</v>
      </c>
      <c r="Q377" s="7" t="s">
        <v>15</v>
      </c>
      <c r="R377" s="7" t="s">
        <v>60</v>
      </c>
      <c r="S377" s="7" t="s">
        <v>15</v>
      </c>
      <c r="T377" s="9" t="s">
        <v>421</v>
      </c>
      <c r="U377" s="9" t="s">
        <v>17</v>
      </c>
    </row>
    <row r="378" customFormat="false" ht="15" hidden="false" customHeight="false" outlineLevel="0" collapsed="false">
      <c r="A378" s="6" t="s">
        <v>431</v>
      </c>
      <c r="B378" s="6" t="s">
        <v>95</v>
      </c>
      <c r="C378" s="7" t="s">
        <v>60</v>
      </c>
      <c r="D378" s="8" t="n">
        <v>0.007565</v>
      </c>
      <c r="E378" s="8" t="n">
        <v>0.106505145130586</v>
      </c>
      <c r="F378" s="8" t="n">
        <v>0.0297393542561193</v>
      </c>
      <c r="G378" s="8" t="n">
        <v>0.0107710944989356</v>
      </c>
      <c r="H378" s="8" t="n">
        <v>0.0698449290691043</v>
      </c>
      <c r="I378" s="8" t="n">
        <v>0.00790380176168954</v>
      </c>
      <c r="J378" s="8" t="n">
        <v>0.44620274557847</v>
      </c>
      <c r="K378" s="8" t="n">
        <v>0.504913349871788</v>
      </c>
      <c r="L378" s="7" t="s">
        <v>15</v>
      </c>
      <c r="M378" s="7" t="s">
        <v>15</v>
      </c>
      <c r="N378" s="7" t="s">
        <v>15</v>
      </c>
      <c r="O378" s="7" t="s">
        <v>15</v>
      </c>
      <c r="P378" s="7" t="s">
        <v>15</v>
      </c>
      <c r="Q378" s="7" t="s">
        <v>15</v>
      </c>
      <c r="R378" s="7" t="s">
        <v>15</v>
      </c>
      <c r="S378" s="7" t="s">
        <v>60</v>
      </c>
      <c r="T378" s="9" t="s">
        <v>421</v>
      </c>
      <c r="U378" s="9" t="s">
        <v>17</v>
      </c>
    </row>
    <row r="379" customFormat="false" ht="15" hidden="false" customHeight="false" outlineLevel="0" collapsed="false">
      <c r="A379" s="6" t="s">
        <v>432</v>
      </c>
      <c r="B379" s="6" t="s">
        <v>95</v>
      </c>
      <c r="C379" s="7" t="s">
        <v>60</v>
      </c>
      <c r="D379" s="8" t="n">
        <v>0.01291</v>
      </c>
      <c r="E379" s="8" t="n">
        <v>0.0419628341499142</v>
      </c>
      <c r="F379" s="8" t="n">
        <v>0.0297236447823027</v>
      </c>
      <c r="G379" s="8" t="n">
        <v>0.00686368133858822</v>
      </c>
      <c r="H379" s="8" t="n">
        <v>0.0259945521632797</v>
      </c>
      <c r="I379" s="8" t="n">
        <v>0.00473916099652261</v>
      </c>
      <c r="J379" s="8" t="n">
        <v>0.322023900162436</v>
      </c>
      <c r="K379" s="8" t="n">
        <v>0.483658515380776</v>
      </c>
      <c r="L379" s="7" t="s">
        <v>15</v>
      </c>
      <c r="M379" s="7" t="s">
        <v>15</v>
      </c>
      <c r="N379" s="7" t="s">
        <v>15</v>
      </c>
      <c r="O379" s="7" t="s">
        <v>15</v>
      </c>
      <c r="P379" s="7" t="s">
        <v>15</v>
      </c>
      <c r="Q379" s="7" t="s">
        <v>15</v>
      </c>
      <c r="R379" s="7" t="s">
        <v>15</v>
      </c>
      <c r="S379" s="7" t="s">
        <v>15</v>
      </c>
      <c r="T379" s="9" t="s">
        <v>421</v>
      </c>
      <c r="U379" s="9" t="s">
        <v>17</v>
      </c>
    </row>
    <row r="380" customFormat="false" ht="15" hidden="false" customHeight="false" outlineLevel="0" collapsed="false">
      <c r="A380" s="6" t="s">
        <v>433</v>
      </c>
      <c r="B380" s="6" t="s">
        <v>434</v>
      </c>
      <c r="C380" s="7" t="s">
        <v>60</v>
      </c>
      <c r="D380" s="8" t="n">
        <v>0.02731</v>
      </c>
      <c r="E380" s="8" t="n">
        <v>0.180429623392026</v>
      </c>
      <c r="F380" s="8" t="n">
        <v>0.0297241382277405</v>
      </c>
      <c r="G380" s="8" t="n">
        <v>0.0411377922795252</v>
      </c>
      <c r="H380" s="8" t="n">
        <v>0.167466991001792</v>
      </c>
      <c r="I380" s="8" t="n">
        <v>0.0193743655901267</v>
      </c>
      <c r="J380" s="8" t="n">
        <v>0.573747403226356</v>
      </c>
      <c r="K380" s="8" t="n">
        <v>0.447994731103624</v>
      </c>
      <c r="L380" s="7" t="s">
        <v>60</v>
      </c>
      <c r="M380" s="7" t="s">
        <v>15</v>
      </c>
      <c r="N380" s="7" t="s">
        <v>15</v>
      </c>
      <c r="O380" s="7" t="s">
        <v>60</v>
      </c>
      <c r="P380" s="7" t="s">
        <v>15</v>
      </c>
      <c r="Q380" s="7" t="s">
        <v>15</v>
      </c>
      <c r="R380" s="7" t="s">
        <v>60</v>
      </c>
      <c r="S380" s="7" t="s">
        <v>15</v>
      </c>
      <c r="T380" s="9" t="s">
        <v>421</v>
      </c>
      <c r="U380" s="9" t="s">
        <v>17</v>
      </c>
    </row>
    <row r="381" customFormat="false" ht="15" hidden="false" customHeight="false" outlineLevel="0" collapsed="false">
      <c r="A381" s="6" t="s">
        <v>435</v>
      </c>
      <c r="B381" s="6" t="s">
        <v>146</v>
      </c>
      <c r="C381" s="7" t="s">
        <v>60</v>
      </c>
      <c r="D381" s="8" t="n">
        <v>0.4104</v>
      </c>
      <c r="E381" s="8" t="n">
        <v>0.166233741819171</v>
      </c>
      <c r="F381" s="8" t="n">
        <v>0.0298209800296938</v>
      </c>
      <c r="G381" s="8" t="n">
        <v>0.0536141186881346</v>
      </c>
      <c r="H381" s="8" t="n">
        <v>0.0929713456741674</v>
      </c>
      <c r="I381" s="8" t="n">
        <v>0.011178637357785</v>
      </c>
      <c r="J381" s="8" t="n">
        <v>0.468314326616724</v>
      </c>
      <c r="K381" s="8" t="n">
        <v>0.45011323261827</v>
      </c>
      <c r="L381" s="7" t="s">
        <v>60</v>
      </c>
      <c r="M381" s="7" t="s">
        <v>15</v>
      </c>
      <c r="N381" s="7" t="s">
        <v>15</v>
      </c>
      <c r="O381" s="7" t="s">
        <v>60</v>
      </c>
      <c r="P381" s="7" t="s">
        <v>15</v>
      </c>
      <c r="Q381" s="7" t="s">
        <v>15</v>
      </c>
      <c r="R381" s="7" t="s">
        <v>15</v>
      </c>
      <c r="S381" s="7" t="s">
        <v>15</v>
      </c>
      <c r="T381" s="9" t="s">
        <v>421</v>
      </c>
      <c r="U381" s="9" t="s">
        <v>17</v>
      </c>
    </row>
    <row r="382" customFormat="false" ht="15" hidden="false" customHeight="false" outlineLevel="0" collapsed="false">
      <c r="A382" s="6" t="s">
        <v>436</v>
      </c>
      <c r="B382" s="6" t="s">
        <v>146</v>
      </c>
      <c r="C382" s="7" t="s">
        <v>60</v>
      </c>
      <c r="D382" s="8" t="n">
        <v>0.008424</v>
      </c>
      <c r="E382" s="8" t="n">
        <v>0.12937055141262</v>
      </c>
      <c r="F382" s="8" t="n">
        <v>0.0297769339508291</v>
      </c>
      <c r="G382" s="8" t="n">
        <v>0.0099843798773602</v>
      </c>
      <c r="H382" s="8" t="n">
        <v>0.0758353407468625</v>
      </c>
      <c r="I382" s="8" t="n">
        <v>0.00209695837588622</v>
      </c>
      <c r="J382" s="8" t="n">
        <v>0.469604920419279</v>
      </c>
      <c r="K382" s="8" t="n">
        <v>0.477357814385203</v>
      </c>
      <c r="L382" s="7" t="s">
        <v>15</v>
      </c>
      <c r="M382" s="7" t="s">
        <v>15</v>
      </c>
      <c r="N382" s="7" t="s">
        <v>15</v>
      </c>
      <c r="O382" s="7" t="s">
        <v>15</v>
      </c>
      <c r="P382" s="7" t="s">
        <v>15</v>
      </c>
      <c r="Q382" s="7" t="s">
        <v>15</v>
      </c>
      <c r="R382" s="7" t="s">
        <v>15</v>
      </c>
      <c r="S382" s="7" t="s">
        <v>15</v>
      </c>
      <c r="T382" s="9" t="s">
        <v>421</v>
      </c>
      <c r="U382" s="9" t="s">
        <v>17</v>
      </c>
    </row>
    <row r="383" customFormat="false" ht="15" hidden="false" customHeight="false" outlineLevel="0" collapsed="false">
      <c r="A383" s="6" t="s">
        <v>437</v>
      </c>
      <c r="B383" s="6" t="s">
        <v>220</v>
      </c>
      <c r="C383" s="7" t="s">
        <v>60</v>
      </c>
      <c r="D383" s="8" t="n">
        <v>0.009235</v>
      </c>
      <c r="E383" s="8" t="n">
        <v>0.118577963569619</v>
      </c>
      <c r="F383" s="8" t="n">
        <v>0.0297624202601748</v>
      </c>
      <c r="G383" s="8" t="n">
        <v>0.0119456397369849</v>
      </c>
      <c r="H383" s="8" t="n">
        <v>0.0789645415201015</v>
      </c>
      <c r="I383" s="8" t="n">
        <v>0.00745882571672898</v>
      </c>
      <c r="J383" s="8" t="n">
        <v>0.485284133786987</v>
      </c>
      <c r="K383" s="8" t="n">
        <v>0.47853233145556</v>
      </c>
      <c r="L383" s="7" t="s">
        <v>15</v>
      </c>
      <c r="M383" s="7" t="s">
        <v>15</v>
      </c>
      <c r="N383" s="7" t="s">
        <v>15</v>
      </c>
      <c r="O383" s="7" t="s">
        <v>15</v>
      </c>
      <c r="P383" s="7" t="s">
        <v>15</v>
      </c>
      <c r="Q383" s="7" t="s">
        <v>15</v>
      </c>
      <c r="R383" s="7" t="s">
        <v>15</v>
      </c>
      <c r="S383" s="7" t="s">
        <v>15</v>
      </c>
      <c r="T383" s="9" t="s">
        <v>421</v>
      </c>
      <c r="U383" s="9" t="s">
        <v>17</v>
      </c>
    </row>
    <row r="384" customFormat="false" ht="15" hidden="false" customHeight="false" outlineLevel="0" collapsed="false">
      <c r="A384" s="6" t="s">
        <v>438</v>
      </c>
      <c r="B384" s="6" t="s">
        <v>220</v>
      </c>
      <c r="C384" s="7" t="s">
        <v>60</v>
      </c>
      <c r="D384" s="8" t="n">
        <v>0.01032</v>
      </c>
      <c r="E384" s="8" t="n">
        <v>0.0866413518578828</v>
      </c>
      <c r="F384" s="8" t="n">
        <v>0.0297500515024993</v>
      </c>
      <c r="G384" s="8" t="n">
        <v>0.0119092128696264</v>
      </c>
      <c r="H384" s="8" t="n">
        <v>0.0883775393442592</v>
      </c>
      <c r="I384" s="8" t="n">
        <v>0.00617178121903247</v>
      </c>
      <c r="J384" s="8" t="n">
        <v>0.28758449016993</v>
      </c>
      <c r="K384" s="8" t="n">
        <v>0.49534768549622</v>
      </c>
      <c r="L384" s="7" t="s">
        <v>15</v>
      </c>
      <c r="M384" s="7" t="s">
        <v>15</v>
      </c>
      <c r="N384" s="7" t="s">
        <v>15</v>
      </c>
      <c r="O384" s="7" t="s">
        <v>15</v>
      </c>
      <c r="P384" s="7" t="s">
        <v>15</v>
      </c>
      <c r="Q384" s="7" t="s">
        <v>15</v>
      </c>
      <c r="R384" s="7" t="s">
        <v>15</v>
      </c>
      <c r="S384" s="7" t="s">
        <v>15</v>
      </c>
      <c r="T384" s="9" t="s">
        <v>405</v>
      </c>
      <c r="U384" s="9" t="s">
        <v>17</v>
      </c>
    </row>
    <row r="385" customFormat="false" ht="15" hidden="false" customHeight="false" outlineLevel="0" collapsed="false">
      <c r="A385" s="6" t="s">
        <v>439</v>
      </c>
      <c r="B385" s="6" t="s">
        <v>220</v>
      </c>
      <c r="C385" s="7" t="s">
        <v>59</v>
      </c>
      <c r="D385" s="8" t="n">
        <v>0.01032</v>
      </c>
      <c r="E385" s="8" t="n">
        <v>0.222021438950344</v>
      </c>
      <c r="F385" s="8" t="n">
        <v>0.029752687321609</v>
      </c>
      <c r="G385" s="8" t="n">
        <v>0.0169397958157932</v>
      </c>
      <c r="H385" s="8" t="n">
        <v>0.177879462994489</v>
      </c>
      <c r="I385" s="8" t="n">
        <v>0.00369796669377079</v>
      </c>
      <c r="J385" s="8" t="n">
        <v>0.616398959231173</v>
      </c>
      <c r="K385" s="8" t="n">
        <v>0.464986463566004</v>
      </c>
      <c r="L385" s="7" t="s">
        <v>15</v>
      </c>
      <c r="M385" s="7" t="s">
        <v>15</v>
      </c>
      <c r="N385" s="7" t="s">
        <v>15</v>
      </c>
      <c r="O385" s="7" t="s">
        <v>15</v>
      </c>
      <c r="P385" s="7" t="s">
        <v>15</v>
      </c>
      <c r="Q385" s="7" t="s">
        <v>15</v>
      </c>
      <c r="R385" s="7" t="s">
        <v>60</v>
      </c>
      <c r="S385" s="7" t="s">
        <v>15</v>
      </c>
      <c r="T385" s="9" t="s">
        <v>405</v>
      </c>
      <c r="U385" s="9" t="s">
        <v>17</v>
      </c>
    </row>
    <row r="386" customFormat="false" ht="15" hidden="false" customHeight="false" outlineLevel="0" collapsed="false">
      <c r="A386" s="6" t="s">
        <v>440</v>
      </c>
      <c r="B386" s="6" t="s">
        <v>220</v>
      </c>
      <c r="C386" s="7" t="s">
        <v>59</v>
      </c>
      <c r="D386" s="8" t="n">
        <v>0.01378</v>
      </c>
      <c r="E386" s="8" t="n">
        <v>0.0356425063471897</v>
      </c>
      <c r="F386" s="8" t="n">
        <v>0.0297742272645498</v>
      </c>
      <c r="G386" s="8" t="n">
        <v>0.00790525417619127</v>
      </c>
      <c r="H386" s="8" t="n">
        <v>0.0264760323497512</v>
      </c>
      <c r="I386" s="8" t="n">
        <v>0.00257000612353563</v>
      </c>
      <c r="J386" s="8" t="n">
        <v>0.388917251169809</v>
      </c>
      <c r="K386" s="8" t="n">
        <v>0.485538709925768</v>
      </c>
      <c r="L386" s="7" t="s">
        <v>15</v>
      </c>
      <c r="M386" s="7" t="s">
        <v>15</v>
      </c>
      <c r="N386" s="7" t="s">
        <v>15</v>
      </c>
      <c r="O386" s="7" t="s">
        <v>15</v>
      </c>
      <c r="P386" s="7" t="s">
        <v>15</v>
      </c>
      <c r="Q386" s="7" t="s">
        <v>15</v>
      </c>
      <c r="R386" s="7" t="s">
        <v>15</v>
      </c>
      <c r="S386" s="7" t="s">
        <v>15</v>
      </c>
      <c r="T386" s="9" t="s">
        <v>405</v>
      </c>
      <c r="U386" s="9" t="s">
        <v>17</v>
      </c>
    </row>
    <row r="387" customFormat="false" ht="15" hidden="false" customHeight="false" outlineLevel="0" collapsed="false">
      <c r="A387" s="6" t="s">
        <v>441</v>
      </c>
      <c r="B387" s="6" t="s">
        <v>220</v>
      </c>
      <c r="C387" s="7" t="s">
        <v>60</v>
      </c>
      <c r="D387" s="8" t="n">
        <v>0.0898</v>
      </c>
      <c r="E387" s="8" t="n">
        <v>0.126574727927863</v>
      </c>
      <c r="F387" s="8" t="n">
        <v>0.0297802129571824</v>
      </c>
      <c r="G387" s="8" t="n">
        <v>0.0175598415574305</v>
      </c>
      <c r="H387" s="8" t="n">
        <v>0.102792331499582</v>
      </c>
      <c r="I387" s="8" t="n">
        <v>0.00294108591766324</v>
      </c>
      <c r="J387" s="8" t="n">
        <v>0.508248788232302</v>
      </c>
      <c r="K387" s="8" t="n">
        <v>0.466914315874124</v>
      </c>
      <c r="L387" s="7" t="s">
        <v>60</v>
      </c>
      <c r="M387" s="7" t="s">
        <v>15</v>
      </c>
      <c r="N387" s="7" t="s">
        <v>15</v>
      </c>
      <c r="O387" s="7" t="s">
        <v>15</v>
      </c>
      <c r="P387" s="7" t="s">
        <v>15</v>
      </c>
      <c r="Q387" s="7" t="s">
        <v>15</v>
      </c>
      <c r="R387" s="7" t="s">
        <v>15</v>
      </c>
      <c r="S387" s="7" t="s">
        <v>15</v>
      </c>
      <c r="T387" s="9" t="s">
        <v>405</v>
      </c>
      <c r="U387" s="9" t="s">
        <v>17</v>
      </c>
    </row>
    <row r="388" customFormat="false" ht="15" hidden="false" customHeight="false" outlineLevel="0" collapsed="false">
      <c r="A388" s="6" t="s">
        <v>442</v>
      </c>
      <c r="B388" s="6" t="s">
        <v>220</v>
      </c>
      <c r="C388" s="7" t="s">
        <v>60</v>
      </c>
      <c r="D388" s="8" t="n">
        <v>0.008542</v>
      </c>
      <c r="E388" s="8" t="n">
        <v>0.0411722083827098</v>
      </c>
      <c r="F388" s="8" t="n">
        <v>0.0298161544964617</v>
      </c>
      <c r="G388" s="8" t="n">
        <v>0.00645336364475327</v>
      </c>
      <c r="H388" s="8" t="n">
        <v>0.0340476196691787</v>
      </c>
      <c r="I388" s="8" t="n">
        <v>0.00186206839115968</v>
      </c>
      <c r="J388" s="8" t="n">
        <v>0.383301709833986</v>
      </c>
      <c r="K388" s="8" t="n">
        <v>0.483670414914683</v>
      </c>
      <c r="L388" s="7" t="s">
        <v>15</v>
      </c>
      <c r="M388" s="7" t="s">
        <v>15</v>
      </c>
      <c r="N388" s="7" t="s">
        <v>15</v>
      </c>
      <c r="O388" s="7" t="s">
        <v>15</v>
      </c>
      <c r="P388" s="7" t="s">
        <v>15</v>
      </c>
      <c r="Q388" s="7" t="s">
        <v>15</v>
      </c>
      <c r="R388" s="7" t="s">
        <v>15</v>
      </c>
      <c r="S388" s="7" t="s">
        <v>15</v>
      </c>
      <c r="T388" s="9" t="s">
        <v>405</v>
      </c>
      <c r="U388" s="9" t="s">
        <v>17</v>
      </c>
    </row>
    <row r="389" customFormat="false" ht="15.75" hidden="false" customHeight="false" outlineLevel="0" collapsed="false">
      <c r="A389" s="33" t="s">
        <v>443</v>
      </c>
      <c r="B389" s="33" t="s">
        <v>220</v>
      </c>
      <c r="C389" s="15" t="s">
        <v>60</v>
      </c>
      <c r="D389" s="8" t="n">
        <v>0.01332</v>
      </c>
      <c r="E389" s="16" t="n">
        <v>0.102440753621103</v>
      </c>
      <c r="F389" s="16" t="n">
        <v>0.0297538386146215</v>
      </c>
      <c r="G389" s="16" t="n">
        <v>0.00833082439766217</v>
      </c>
      <c r="H389" s="16" t="n">
        <v>0.0536517378728076</v>
      </c>
      <c r="I389" s="16" t="n">
        <v>0.0117246012433784</v>
      </c>
      <c r="J389" s="16" t="n">
        <v>0.482971386198658</v>
      </c>
      <c r="K389" s="16" t="n">
        <v>0.471259451693592</v>
      </c>
      <c r="L389" s="15" t="s">
        <v>15</v>
      </c>
      <c r="M389" s="15" t="s">
        <v>15</v>
      </c>
      <c r="N389" s="15" t="s">
        <v>15</v>
      </c>
      <c r="O389" s="15" t="s">
        <v>15</v>
      </c>
      <c r="P389" s="15" t="s">
        <v>15</v>
      </c>
      <c r="Q389" s="15" t="s">
        <v>15</v>
      </c>
      <c r="R389" s="15" t="s">
        <v>15</v>
      </c>
      <c r="S389" s="15" t="s">
        <v>15</v>
      </c>
      <c r="T389" s="18" t="s">
        <v>405</v>
      </c>
      <c r="U389" s="9" t="s">
        <v>17</v>
      </c>
    </row>
    <row r="390" customFormat="false" ht="15" hidden="false" customHeight="false" outlineLevel="0" collapsed="false">
      <c r="A390" s="6" t="s">
        <v>444</v>
      </c>
      <c r="B390" s="6" t="s">
        <v>56</v>
      </c>
      <c r="C390" s="7" t="s">
        <v>60</v>
      </c>
      <c r="D390" s="8" t="n">
        <v>0.01021</v>
      </c>
      <c r="E390" s="8" t="n">
        <v>0.179499</v>
      </c>
      <c r="F390" s="8" t="n">
        <v>0.029952</v>
      </c>
      <c r="G390" s="8" t="n">
        <v>0.016372</v>
      </c>
      <c r="H390" s="8" t="n">
        <v>0.127447</v>
      </c>
      <c r="I390" s="8" t="n">
        <v>0.010876</v>
      </c>
      <c r="J390" s="8" t="n">
        <v>0.562008</v>
      </c>
      <c r="K390" s="8" t="n">
        <v>0.479936</v>
      </c>
      <c r="L390" s="7" t="s">
        <v>15</v>
      </c>
      <c r="M390" s="7" t="s">
        <v>15</v>
      </c>
      <c r="N390" s="7" t="s">
        <v>60</v>
      </c>
      <c r="O390" s="7" t="s">
        <v>15</v>
      </c>
      <c r="P390" s="7" t="s">
        <v>15</v>
      </c>
      <c r="Q390" s="7" t="s">
        <v>60</v>
      </c>
      <c r="R390" s="7" t="s">
        <v>60</v>
      </c>
      <c r="S390" s="7" t="s">
        <v>15</v>
      </c>
      <c r="T390" s="9" t="s">
        <v>445</v>
      </c>
      <c r="U390" s="9" t="s">
        <v>17</v>
      </c>
    </row>
    <row r="391" customFormat="false" ht="15" hidden="false" customHeight="false" outlineLevel="0" collapsed="false">
      <c r="A391" s="6" t="s">
        <v>446</v>
      </c>
      <c r="B391" s="6" t="s">
        <v>56</v>
      </c>
      <c r="C391" s="7" t="s">
        <v>60</v>
      </c>
      <c r="D391" s="8" t="n">
        <v>0.01131</v>
      </c>
      <c r="E391" s="8" t="n">
        <v>0.044102</v>
      </c>
      <c r="F391" s="8" t="n">
        <v>0.029838</v>
      </c>
      <c r="G391" s="8" t="n">
        <v>0.006812</v>
      </c>
      <c r="H391" s="8" t="n">
        <v>0.022863</v>
      </c>
      <c r="I391" s="8" t="n">
        <v>0.003991</v>
      </c>
      <c r="J391" s="8" t="n">
        <v>0.407477</v>
      </c>
      <c r="K391" s="8" t="n">
        <v>0.485627</v>
      </c>
      <c r="L391" s="7" t="s">
        <v>15</v>
      </c>
      <c r="M391" s="7" t="s">
        <v>15</v>
      </c>
      <c r="N391" s="7" t="s">
        <v>15</v>
      </c>
      <c r="O391" s="7" t="s">
        <v>15</v>
      </c>
      <c r="P391" s="7" t="s">
        <v>15</v>
      </c>
      <c r="Q391" s="7" t="s">
        <v>15</v>
      </c>
      <c r="R391" s="7" t="s">
        <v>15</v>
      </c>
      <c r="S391" s="7" t="s">
        <v>15</v>
      </c>
      <c r="T391" s="9" t="s">
        <v>445</v>
      </c>
      <c r="U391" s="9" t="s">
        <v>17</v>
      </c>
    </row>
    <row r="392" customFormat="false" ht="15" hidden="false" customHeight="false" outlineLevel="0" collapsed="false">
      <c r="A392" s="6" t="s">
        <v>447</v>
      </c>
      <c r="B392" s="6" t="s">
        <v>56</v>
      </c>
      <c r="C392" s="7" t="s">
        <v>60</v>
      </c>
      <c r="D392" s="8" t="n">
        <v>0</v>
      </c>
      <c r="E392" s="8" t="n">
        <v>0.07442</v>
      </c>
      <c r="F392" s="8" t="n">
        <v>0.029873</v>
      </c>
      <c r="G392" s="8" t="n">
        <v>0.012939</v>
      </c>
      <c r="H392" s="8" t="n">
        <v>0.0557</v>
      </c>
      <c r="I392" s="8" t="n">
        <v>0.005783</v>
      </c>
      <c r="J392" s="8" t="n">
        <v>0.455722</v>
      </c>
      <c r="K392" s="8" t="n">
        <v>0.471624</v>
      </c>
      <c r="L392" s="7" t="s">
        <v>15</v>
      </c>
      <c r="M392" s="7" t="s">
        <v>15</v>
      </c>
      <c r="N392" s="7" t="s">
        <v>60</v>
      </c>
      <c r="O392" s="7" t="s">
        <v>15</v>
      </c>
      <c r="P392" s="7" t="s">
        <v>15</v>
      </c>
      <c r="Q392" s="7" t="s">
        <v>15</v>
      </c>
      <c r="R392" s="7" t="s">
        <v>15</v>
      </c>
      <c r="S392" s="7" t="s">
        <v>15</v>
      </c>
      <c r="T392" s="9" t="s">
        <v>445</v>
      </c>
      <c r="U392" s="9" t="s">
        <v>17</v>
      </c>
    </row>
    <row r="393" customFormat="false" ht="15" hidden="false" customHeight="false" outlineLevel="0" collapsed="false">
      <c r="A393" s="6" t="s">
        <v>448</v>
      </c>
      <c r="B393" s="6" t="s">
        <v>56</v>
      </c>
      <c r="C393" s="7" t="s">
        <v>59</v>
      </c>
      <c r="D393" s="8" t="n">
        <v>0.009418</v>
      </c>
      <c r="E393" s="8" t="n">
        <v>0.139397</v>
      </c>
      <c r="F393" s="8" t="n">
        <v>0.029949</v>
      </c>
      <c r="G393" s="8" t="n">
        <v>0.018526</v>
      </c>
      <c r="H393" s="8" t="n">
        <v>0.124798</v>
      </c>
      <c r="I393" s="8" t="n">
        <v>0.008586</v>
      </c>
      <c r="J393" s="8" t="n">
        <v>0.524578</v>
      </c>
      <c r="K393" s="8" t="n">
        <v>0.462338</v>
      </c>
      <c r="L393" s="7" t="s">
        <v>15</v>
      </c>
      <c r="M393" s="7" t="s">
        <v>15</v>
      </c>
      <c r="N393" s="7" t="s">
        <v>60</v>
      </c>
      <c r="O393" s="7" t="s">
        <v>15</v>
      </c>
      <c r="P393" s="7" t="s">
        <v>15</v>
      </c>
      <c r="Q393" s="7" t="s">
        <v>60</v>
      </c>
      <c r="R393" s="7" t="s">
        <v>60</v>
      </c>
      <c r="S393" s="7" t="s">
        <v>15</v>
      </c>
      <c r="T393" s="9" t="s">
        <v>445</v>
      </c>
      <c r="U393" s="9" t="s">
        <v>17</v>
      </c>
    </row>
    <row r="394" customFormat="false" ht="15" hidden="false" customHeight="false" outlineLevel="0" collapsed="false">
      <c r="A394" s="6" t="s">
        <v>449</v>
      </c>
      <c r="B394" s="6" t="s">
        <v>56</v>
      </c>
      <c r="C394" s="7" t="s">
        <v>60</v>
      </c>
      <c r="D394" s="8" t="n">
        <v>0.01402</v>
      </c>
      <c r="E394" s="8" t="n">
        <v>0.14451</v>
      </c>
      <c r="F394" s="8" t="n">
        <v>0.029911</v>
      </c>
      <c r="G394" s="8" t="n">
        <v>0.037851</v>
      </c>
      <c r="H394" s="8" t="n">
        <v>0.130812</v>
      </c>
      <c r="I394" s="8" t="n">
        <v>0.019292</v>
      </c>
      <c r="J394" s="8" t="n">
        <v>0.527906</v>
      </c>
      <c r="K394" s="8" t="n">
        <v>0.439625</v>
      </c>
      <c r="L394" s="7" t="s">
        <v>15</v>
      </c>
      <c r="M394" s="7" t="s">
        <v>15</v>
      </c>
      <c r="N394" s="7" t="s">
        <v>60</v>
      </c>
      <c r="O394" s="7" t="s">
        <v>60</v>
      </c>
      <c r="P394" s="7" t="s">
        <v>15</v>
      </c>
      <c r="Q394" s="7" t="s">
        <v>60</v>
      </c>
      <c r="R394" s="7" t="s">
        <v>60</v>
      </c>
      <c r="S394" s="7" t="s">
        <v>15</v>
      </c>
      <c r="T394" s="9" t="s">
        <v>445</v>
      </c>
      <c r="U394" s="9" t="s">
        <v>17</v>
      </c>
    </row>
    <row r="395" customFormat="false" ht="15" hidden="false" customHeight="false" outlineLevel="0" collapsed="false">
      <c r="A395" s="6" t="s">
        <v>450</v>
      </c>
      <c r="B395" s="6" t="s">
        <v>56</v>
      </c>
      <c r="C395" s="7" t="s">
        <v>59</v>
      </c>
      <c r="D395" s="8" t="n">
        <v>0.009637</v>
      </c>
      <c r="E395" s="8" t="n">
        <v>0.06148</v>
      </c>
      <c r="F395" s="8" t="n">
        <v>0.029851</v>
      </c>
      <c r="G395" s="8" t="n">
        <v>0.010624</v>
      </c>
      <c r="H395" s="8" t="n">
        <v>0.038816</v>
      </c>
      <c r="I395" s="8" t="n">
        <v>0.005051</v>
      </c>
      <c r="J395" s="8" t="n">
        <v>0.416637</v>
      </c>
      <c r="K395" s="8" t="n">
        <v>0.477401</v>
      </c>
      <c r="L395" s="7" t="s">
        <v>15</v>
      </c>
      <c r="M395" s="7" t="s">
        <v>15</v>
      </c>
      <c r="N395" s="7" t="s">
        <v>60</v>
      </c>
      <c r="O395" s="7" t="s">
        <v>15</v>
      </c>
      <c r="P395" s="7" t="s">
        <v>15</v>
      </c>
      <c r="Q395" s="7" t="s">
        <v>15</v>
      </c>
      <c r="R395" s="7" t="s">
        <v>15</v>
      </c>
      <c r="S395" s="7" t="s">
        <v>15</v>
      </c>
      <c r="T395" s="9" t="s">
        <v>445</v>
      </c>
      <c r="U395" s="9" t="s">
        <v>17</v>
      </c>
    </row>
    <row r="396" customFormat="false" ht="15" hidden="false" customHeight="false" outlineLevel="0" collapsed="false">
      <c r="A396" s="6" t="s">
        <v>451</v>
      </c>
      <c r="B396" s="6" t="s">
        <v>56</v>
      </c>
      <c r="C396" s="7" t="s">
        <v>60</v>
      </c>
      <c r="D396" s="8" t="n">
        <v>0.01118</v>
      </c>
      <c r="E396" s="8" t="n">
        <v>0.02527</v>
      </c>
      <c r="F396" s="8" t="n">
        <v>0.029772</v>
      </c>
      <c r="G396" s="8" t="n">
        <v>0.009909</v>
      </c>
      <c r="H396" s="8" t="n">
        <v>0.01367</v>
      </c>
      <c r="I396" s="8" t="n">
        <v>0.005433</v>
      </c>
      <c r="J396" s="8" t="n">
        <v>0.390605</v>
      </c>
      <c r="K396" s="8" t="n">
        <v>0.494753</v>
      </c>
      <c r="L396" s="7" t="s">
        <v>15</v>
      </c>
      <c r="M396" s="7" t="s">
        <v>15</v>
      </c>
      <c r="N396" s="7" t="s">
        <v>15</v>
      </c>
      <c r="O396" s="7" t="s">
        <v>15</v>
      </c>
      <c r="P396" s="7" t="s">
        <v>15</v>
      </c>
      <c r="Q396" s="7" t="s">
        <v>15</v>
      </c>
      <c r="R396" s="7" t="s">
        <v>15</v>
      </c>
      <c r="S396" s="7" t="s">
        <v>15</v>
      </c>
      <c r="T396" s="9" t="s">
        <v>445</v>
      </c>
      <c r="U396" s="9" t="s">
        <v>17</v>
      </c>
    </row>
    <row r="397" customFormat="false" ht="15" hidden="false" customHeight="false" outlineLevel="0" collapsed="false">
      <c r="A397" s="6" t="s">
        <v>452</v>
      </c>
      <c r="B397" s="6" t="s">
        <v>56</v>
      </c>
      <c r="C397" s="7" t="s">
        <v>59</v>
      </c>
      <c r="D397" s="8" t="n">
        <v>0.009094</v>
      </c>
      <c r="E397" s="8" t="n">
        <v>0.0559</v>
      </c>
      <c r="F397" s="8" t="n">
        <v>0.029812</v>
      </c>
      <c r="G397" s="8" t="n">
        <v>0.012804</v>
      </c>
      <c r="H397" s="8" t="n">
        <v>0.037718</v>
      </c>
      <c r="I397" s="8" t="n">
        <v>0.007361</v>
      </c>
      <c r="J397" s="8" t="n">
        <v>0.421462</v>
      </c>
      <c r="K397" s="8" t="n">
        <v>0.475132</v>
      </c>
      <c r="L397" s="7" t="s">
        <v>15</v>
      </c>
      <c r="M397" s="7" t="s">
        <v>15</v>
      </c>
      <c r="N397" s="7" t="s">
        <v>15</v>
      </c>
      <c r="O397" s="7" t="s">
        <v>15</v>
      </c>
      <c r="P397" s="7" t="s">
        <v>15</v>
      </c>
      <c r="Q397" s="7" t="s">
        <v>15</v>
      </c>
      <c r="R397" s="7" t="s">
        <v>15</v>
      </c>
      <c r="S397" s="7" t="s">
        <v>15</v>
      </c>
      <c r="T397" s="9" t="s">
        <v>445</v>
      </c>
      <c r="U397" s="9" t="s">
        <v>17</v>
      </c>
    </row>
    <row r="398" customFormat="false" ht="15" hidden="false" customHeight="false" outlineLevel="0" collapsed="false">
      <c r="A398" s="6" t="s">
        <v>453</v>
      </c>
      <c r="B398" s="6" t="s">
        <v>220</v>
      </c>
      <c r="C398" s="7" t="s">
        <v>59</v>
      </c>
      <c r="D398" s="8" t="n">
        <v>0.01377</v>
      </c>
      <c r="E398" s="8" t="n">
        <v>0.058114</v>
      </c>
      <c r="F398" s="8" t="n">
        <v>0.029726</v>
      </c>
      <c r="G398" s="8" t="n">
        <v>0.01379</v>
      </c>
      <c r="H398" s="8" t="n">
        <v>0.056484</v>
      </c>
      <c r="I398" s="8" t="n">
        <v>0.006452</v>
      </c>
      <c r="J398" s="8" t="n">
        <v>0.343343</v>
      </c>
      <c r="K398" s="8" t="n">
        <v>0.506891</v>
      </c>
      <c r="L398" s="7" t="s">
        <v>15</v>
      </c>
      <c r="M398" s="7" t="s">
        <v>15</v>
      </c>
      <c r="N398" s="7" t="s">
        <v>15</v>
      </c>
      <c r="O398" s="7" t="s">
        <v>15</v>
      </c>
      <c r="P398" s="7" t="s">
        <v>15</v>
      </c>
      <c r="Q398" s="7" t="s">
        <v>15</v>
      </c>
      <c r="R398" s="7" t="s">
        <v>15</v>
      </c>
      <c r="S398" s="7" t="s">
        <v>60</v>
      </c>
      <c r="T398" s="9" t="s">
        <v>454</v>
      </c>
      <c r="U398" s="9" t="s">
        <v>17</v>
      </c>
    </row>
    <row r="399" customFormat="false" ht="15" hidden="false" customHeight="false" outlineLevel="0" collapsed="false">
      <c r="A399" s="6" t="s">
        <v>455</v>
      </c>
      <c r="B399" s="6" t="s">
        <v>220</v>
      </c>
      <c r="C399" s="7" t="s">
        <v>59</v>
      </c>
      <c r="D399" s="8" t="n">
        <v>0.01185</v>
      </c>
      <c r="E399" s="8" t="n">
        <v>0.28156</v>
      </c>
      <c r="F399" s="8" t="n">
        <v>0.029856</v>
      </c>
      <c r="G399" s="8" t="n">
        <v>0.03649</v>
      </c>
      <c r="H399" s="8" t="n">
        <v>0.240191</v>
      </c>
      <c r="I399" s="8" t="n">
        <v>0.016468</v>
      </c>
      <c r="J399" s="8" t="n">
        <v>0.65442</v>
      </c>
      <c r="K399" s="8" t="n">
        <v>0.436149</v>
      </c>
      <c r="L399" s="7" t="s">
        <v>15</v>
      </c>
      <c r="M399" s="7" t="s">
        <v>60</v>
      </c>
      <c r="N399" s="7" t="s">
        <v>60</v>
      </c>
      <c r="O399" s="7" t="s">
        <v>60</v>
      </c>
      <c r="P399" s="7" t="s">
        <v>15</v>
      </c>
      <c r="Q399" s="7" t="s">
        <v>60</v>
      </c>
      <c r="R399" s="7" t="s">
        <v>60</v>
      </c>
      <c r="S399" s="7" t="s">
        <v>15</v>
      </c>
      <c r="T399" s="9" t="s">
        <v>454</v>
      </c>
      <c r="U399" s="9" t="s">
        <v>17</v>
      </c>
    </row>
    <row r="400" customFormat="false" ht="15" hidden="false" customHeight="false" outlineLevel="0" collapsed="false">
      <c r="A400" s="6" t="s">
        <v>456</v>
      </c>
      <c r="B400" s="6" t="s">
        <v>220</v>
      </c>
      <c r="C400" s="7" t="s">
        <v>59</v>
      </c>
      <c r="D400" s="8" t="n">
        <v>0.01456</v>
      </c>
      <c r="E400" s="8" t="n">
        <v>0.068689</v>
      </c>
      <c r="F400" s="8" t="n">
        <v>0.02979</v>
      </c>
      <c r="G400" s="8" t="n">
        <v>0.006568</v>
      </c>
      <c r="H400" s="8" t="n">
        <v>0.040971</v>
      </c>
      <c r="I400" s="8" t="n">
        <v>0.003375</v>
      </c>
      <c r="J400" s="8" t="n">
        <v>0.4271</v>
      </c>
      <c r="K400" s="8" t="n">
        <v>0.48719</v>
      </c>
      <c r="L400" s="7" t="s">
        <v>15</v>
      </c>
      <c r="M400" s="7" t="s">
        <v>15</v>
      </c>
      <c r="N400" s="7" t="s">
        <v>15</v>
      </c>
      <c r="O400" s="7" t="s">
        <v>15</v>
      </c>
      <c r="P400" s="7" t="s">
        <v>15</v>
      </c>
      <c r="Q400" s="7" t="s">
        <v>15</v>
      </c>
      <c r="R400" s="7" t="s">
        <v>15</v>
      </c>
      <c r="S400" s="7" t="s">
        <v>15</v>
      </c>
      <c r="T400" s="9" t="s">
        <v>454</v>
      </c>
      <c r="U400" s="9" t="s">
        <v>17</v>
      </c>
    </row>
    <row r="401" customFormat="false" ht="15" hidden="false" customHeight="false" outlineLevel="0" collapsed="false">
      <c r="A401" s="6" t="s">
        <v>457</v>
      </c>
      <c r="B401" s="6" t="s">
        <v>220</v>
      </c>
      <c r="C401" s="7" t="s">
        <v>59</v>
      </c>
      <c r="D401" s="8" t="n">
        <v>0.06</v>
      </c>
      <c r="E401" s="8" t="n">
        <v>0.076572</v>
      </c>
      <c r="F401" s="8" t="n">
        <v>0.029763</v>
      </c>
      <c r="G401" s="8" t="n">
        <v>0.008795</v>
      </c>
      <c r="H401" s="8" t="n">
        <v>0.058594</v>
      </c>
      <c r="I401" s="8" t="n">
        <v>0.00402</v>
      </c>
      <c r="J401" s="8" t="n">
        <v>0.456901</v>
      </c>
      <c r="K401" s="8" t="n">
        <v>0.491405</v>
      </c>
      <c r="L401" s="7" t="s">
        <v>60</v>
      </c>
      <c r="M401" s="7" t="s">
        <v>15</v>
      </c>
      <c r="N401" s="7" t="s">
        <v>15</v>
      </c>
      <c r="O401" s="7" t="s">
        <v>15</v>
      </c>
      <c r="P401" s="7" t="s">
        <v>15</v>
      </c>
      <c r="Q401" s="7" t="s">
        <v>15</v>
      </c>
      <c r="R401" s="7" t="s">
        <v>15</v>
      </c>
      <c r="S401" s="7" t="s">
        <v>15</v>
      </c>
      <c r="T401" s="9" t="s">
        <v>454</v>
      </c>
      <c r="U401" s="9" t="s">
        <v>17</v>
      </c>
    </row>
    <row r="402" customFormat="false" ht="15" hidden="false" customHeight="false" outlineLevel="0" collapsed="false">
      <c r="A402" s="11" t="s">
        <v>458</v>
      </c>
      <c r="B402" s="6" t="s">
        <v>56</v>
      </c>
      <c r="C402" s="7" t="s">
        <v>60</v>
      </c>
      <c r="D402" s="8" t="n">
        <v>0.02245</v>
      </c>
      <c r="E402" s="8" t="n">
        <v>0.144919</v>
      </c>
      <c r="F402" s="8" t="n">
        <v>0.02987</v>
      </c>
      <c r="G402" s="8" t="n">
        <v>0.010439</v>
      </c>
      <c r="H402" s="8" t="n">
        <v>0.090814</v>
      </c>
      <c r="I402" s="8" t="n">
        <v>0.006577</v>
      </c>
      <c r="J402" s="8" t="n">
        <v>0.485007</v>
      </c>
      <c r="K402" s="8" t="n">
        <v>0.483094</v>
      </c>
      <c r="L402" s="7" t="s">
        <v>60</v>
      </c>
      <c r="M402" s="7" t="s">
        <v>15</v>
      </c>
      <c r="N402" s="10" t="s">
        <v>60</v>
      </c>
      <c r="O402" s="7" t="s">
        <v>15</v>
      </c>
      <c r="P402" s="7" t="s">
        <v>15</v>
      </c>
      <c r="Q402" s="7" t="s">
        <v>15</v>
      </c>
      <c r="R402" s="7" t="s">
        <v>15</v>
      </c>
      <c r="S402" s="7" t="s">
        <v>15</v>
      </c>
      <c r="T402" s="9" t="s">
        <v>459</v>
      </c>
      <c r="U402" s="9" t="s">
        <v>17</v>
      </c>
    </row>
    <row r="403" customFormat="false" ht="15" hidden="false" customHeight="false" outlineLevel="0" collapsed="false">
      <c r="A403" s="11" t="s">
        <v>460</v>
      </c>
      <c r="B403" s="6" t="s">
        <v>56</v>
      </c>
      <c r="C403" s="7" t="s">
        <v>60</v>
      </c>
      <c r="D403" s="8" t="n">
        <v>0.0159</v>
      </c>
      <c r="E403" s="8" t="n">
        <v>0.065548</v>
      </c>
      <c r="F403" s="8" t="n">
        <v>0.029825</v>
      </c>
      <c r="G403" s="8" t="n">
        <v>0.011912</v>
      </c>
      <c r="H403" s="8" t="n">
        <v>0.066813</v>
      </c>
      <c r="I403" s="8" t="n">
        <v>0.009427</v>
      </c>
      <c r="J403" s="8" t="n">
        <v>0.347575</v>
      </c>
      <c r="K403" s="8" t="n">
        <v>0.486165</v>
      </c>
      <c r="L403" s="7" t="s">
        <v>15</v>
      </c>
      <c r="M403" s="7" t="s">
        <v>15</v>
      </c>
      <c r="N403" s="10" t="s">
        <v>15</v>
      </c>
      <c r="O403" s="7" t="s">
        <v>15</v>
      </c>
      <c r="P403" s="7" t="s">
        <v>15</v>
      </c>
      <c r="Q403" s="7" t="s">
        <v>15</v>
      </c>
      <c r="R403" s="7" t="s">
        <v>15</v>
      </c>
      <c r="S403" s="7" t="s">
        <v>15</v>
      </c>
      <c r="T403" s="9" t="s">
        <v>459</v>
      </c>
      <c r="U403" s="9" t="s">
        <v>17</v>
      </c>
    </row>
    <row r="404" customFormat="false" ht="15" hidden="false" customHeight="false" outlineLevel="0" collapsed="false">
      <c r="A404" s="11" t="s">
        <v>461</v>
      </c>
      <c r="B404" s="6" t="s">
        <v>56</v>
      </c>
      <c r="C404" s="7" t="s">
        <v>60</v>
      </c>
      <c r="D404" s="8" t="n">
        <v>0.005757</v>
      </c>
      <c r="E404" s="8" t="n">
        <v>0.057154</v>
      </c>
      <c r="F404" s="8" t="n">
        <v>0.029832</v>
      </c>
      <c r="G404" s="8" t="n">
        <v>0.006631</v>
      </c>
      <c r="H404" s="8" t="n">
        <v>0.037087</v>
      </c>
      <c r="I404" s="8" t="n">
        <v>0.003423</v>
      </c>
      <c r="J404" s="8" t="n">
        <v>0.368351</v>
      </c>
      <c r="K404" s="8" t="n">
        <v>0.484751</v>
      </c>
      <c r="L404" s="7" t="s">
        <v>15</v>
      </c>
      <c r="M404" s="7" t="s">
        <v>15</v>
      </c>
      <c r="N404" s="10" t="s">
        <v>15</v>
      </c>
      <c r="O404" s="7" t="s">
        <v>15</v>
      </c>
      <c r="P404" s="7" t="s">
        <v>15</v>
      </c>
      <c r="Q404" s="7" t="s">
        <v>15</v>
      </c>
      <c r="R404" s="7" t="s">
        <v>15</v>
      </c>
      <c r="S404" s="7" t="s">
        <v>15</v>
      </c>
      <c r="T404" s="9" t="s">
        <v>459</v>
      </c>
      <c r="U404" s="9" t="s">
        <v>17</v>
      </c>
    </row>
    <row r="405" customFormat="false" ht="15" hidden="false" customHeight="false" outlineLevel="0" collapsed="false">
      <c r="A405" s="11" t="s">
        <v>462</v>
      </c>
      <c r="B405" s="6" t="s">
        <v>56</v>
      </c>
      <c r="C405" s="7" t="s">
        <v>60</v>
      </c>
      <c r="D405" s="8" t="n">
        <v>0.009407</v>
      </c>
      <c r="E405" s="8" t="n">
        <v>0.049079</v>
      </c>
      <c r="F405" s="8" t="n">
        <v>0.029844</v>
      </c>
      <c r="G405" s="8" t="n">
        <v>0.006433</v>
      </c>
      <c r="H405" s="8" t="n">
        <v>0.028962</v>
      </c>
      <c r="I405" s="8" t="n">
        <v>0.00391</v>
      </c>
      <c r="J405" s="8" t="n">
        <v>0.36084</v>
      </c>
      <c r="K405" s="8" t="n">
        <v>0.488052</v>
      </c>
      <c r="L405" s="7" t="s">
        <v>15</v>
      </c>
      <c r="M405" s="7" t="s">
        <v>15</v>
      </c>
      <c r="N405" s="10" t="s">
        <v>60</v>
      </c>
      <c r="O405" s="7" t="s">
        <v>15</v>
      </c>
      <c r="P405" s="7" t="s">
        <v>15</v>
      </c>
      <c r="Q405" s="7" t="s">
        <v>15</v>
      </c>
      <c r="R405" s="7" t="s">
        <v>15</v>
      </c>
      <c r="S405" s="7" t="s">
        <v>15</v>
      </c>
      <c r="T405" s="9" t="s">
        <v>459</v>
      </c>
      <c r="U405" s="9" t="s">
        <v>17</v>
      </c>
    </row>
    <row r="406" customFormat="false" ht="15" hidden="false" customHeight="false" outlineLevel="0" collapsed="false">
      <c r="A406" s="11" t="s">
        <v>463</v>
      </c>
      <c r="B406" s="6" t="s">
        <v>56</v>
      </c>
      <c r="C406" s="7" t="s">
        <v>59</v>
      </c>
      <c r="D406" s="8" t="n">
        <v>0.007993</v>
      </c>
      <c r="E406" s="8" t="n">
        <v>0.054465</v>
      </c>
      <c r="F406" s="8" t="n">
        <v>0.029872</v>
      </c>
      <c r="G406" s="8" t="n">
        <v>0.016015</v>
      </c>
      <c r="H406" s="8" t="n">
        <v>0.061831</v>
      </c>
      <c r="I406" s="8" t="n">
        <v>0.007222</v>
      </c>
      <c r="J406" s="8" t="n">
        <v>0.393137</v>
      </c>
      <c r="K406" s="8" t="n">
        <v>0.472555</v>
      </c>
      <c r="L406" s="7" t="s">
        <v>15</v>
      </c>
      <c r="M406" s="7" t="s">
        <v>15</v>
      </c>
      <c r="N406" s="10" t="s">
        <v>60</v>
      </c>
      <c r="O406" s="7" t="s">
        <v>15</v>
      </c>
      <c r="P406" s="7" t="s">
        <v>15</v>
      </c>
      <c r="Q406" s="7" t="s">
        <v>15</v>
      </c>
      <c r="R406" s="7" t="s">
        <v>15</v>
      </c>
      <c r="S406" s="7" t="s">
        <v>15</v>
      </c>
      <c r="T406" s="9" t="s">
        <v>459</v>
      </c>
      <c r="U406" s="9" t="s">
        <v>17</v>
      </c>
    </row>
    <row r="407" customFormat="false" ht="15" hidden="false" customHeight="false" outlineLevel="0" collapsed="false">
      <c r="A407" s="11" t="s">
        <v>464</v>
      </c>
      <c r="B407" s="6" t="s">
        <v>56</v>
      </c>
      <c r="C407" s="7" t="s">
        <v>60</v>
      </c>
      <c r="D407" s="8" t="n">
        <v>0.0397</v>
      </c>
      <c r="E407" s="8" t="n">
        <v>0.02088</v>
      </c>
      <c r="F407" s="8" t="n">
        <v>0.029793</v>
      </c>
      <c r="G407" s="8" t="n">
        <v>0.006024</v>
      </c>
      <c r="H407" s="8" t="n">
        <v>0.005633</v>
      </c>
      <c r="I407" s="8" t="n">
        <v>0.004032</v>
      </c>
      <c r="J407" s="8" t="n">
        <v>0.360577</v>
      </c>
      <c r="K407" s="8" t="n">
        <v>0.490173</v>
      </c>
      <c r="L407" s="7" t="s">
        <v>60</v>
      </c>
      <c r="M407" s="7" t="s">
        <v>15</v>
      </c>
      <c r="N407" s="10" t="s">
        <v>15</v>
      </c>
      <c r="O407" s="7" t="s">
        <v>15</v>
      </c>
      <c r="P407" s="7" t="s">
        <v>15</v>
      </c>
      <c r="Q407" s="7" t="s">
        <v>15</v>
      </c>
      <c r="R407" s="7" t="s">
        <v>15</v>
      </c>
      <c r="S407" s="7" t="s">
        <v>15</v>
      </c>
      <c r="T407" s="9" t="s">
        <v>459</v>
      </c>
      <c r="U407" s="9" t="s">
        <v>17</v>
      </c>
    </row>
    <row r="408" customFormat="false" ht="15" hidden="false" customHeight="false" outlineLevel="0" collapsed="false">
      <c r="A408" s="6" t="s">
        <v>465</v>
      </c>
      <c r="B408" s="6" t="s">
        <v>56</v>
      </c>
      <c r="C408" s="10" t="s">
        <v>60</v>
      </c>
      <c r="D408" s="8" t="n">
        <v>0.01458</v>
      </c>
      <c r="E408" s="8" t="n">
        <v>0.228975510416872</v>
      </c>
      <c r="F408" s="8" t="n">
        <v>0.029426302453412</v>
      </c>
      <c r="G408" s="8" t="n">
        <v>0.0239435017395562</v>
      </c>
      <c r="H408" s="8" t="n">
        <v>0.301543999338383</v>
      </c>
      <c r="I408" s="8" t="n">
        <v>0.0215129963501622</v>
      </c>
      <c r="J408" s="8" t="n">
        <v>0.162074981738534</v>
      </c>
      <c r="K408" s="8" t="n">
        <v>0.522780135566272</v>
      </c>
      <c r="L408" s="7" t="s">
        <v>15</v>
      </c>
      <c r="M408" s="7" t="s">
        <v>60</v>
      </c>
      <c r="N408" s="7" t="s">
        <v>15</v>
      </c>
      <c r="O408" s="7" t="s">
        <v>60</v>
      </c>
      <c r="P408" s="7" t="s">
        <v>60</v>
      </c>
      <c r="Q408" s="7" t="s">
        <v>60</v>
      </c>
      <c r="R408" s="7" t="s">
        <v>15</v>
      </c>
      <c r="S408" s="7" t="s">
        <v>60</v>
      </c>
      <c r="T408" s="9" t="s">
        <v>466</v>
      </c>
      <c r="U408" s="9" t="s">
        <v>204</v>
      </c>
    </row>
    <row r="409" customFormat="false" ht="15" hidden="false" customHeight="false" outlineLevel="0" collapsed="false">
      <c r="A409" s="11" t="s">
        <v>467</v>
      </c>
      <c r="B409" s="6" t="s">
        <v>56</v>
      </c>
      <c r="C409" s="7" t="s">
        <v>15</v>
      </c>
      <c r="D409" s="8" t="n">
        <v>0.01326</v>
      </c>
      <c r="E409" s="8" t="n">
        <v>0.071549</v>
      </c>
      <c r="F409" s="8" t="n">
        <v>0.02976</v>
      </c>
      <c r="G409" s="8" t="n">
        <v>0.015487</v>
      </c>
      <c r="H409" s="8" t="n">
        <v>0.065062</v>
      </c>
      <c r="I409" s="8" t="n">
        <v>0.007572</v>
      </c>
      <c r="J409" s="8" t="n">
        <v>0.290062</v>
      </c>
      <c r="K409" s="8" t="n">
        <v>0.51045</v>
      </c>
      <c r="L409" s="7" t="s">
        <v>15</v>
      </c>
      <c r="M409" s="7" t="s">
        <v>15</v>
      </c>
      <c r="N409" s="10" t="s">
        <v>15</v>
      </c>
      <c r="O409" s="7" t="s">
        <v>15</v>
      </c>
      <c r="P409" s="7" t="s">
        <v>15</v>
      </c>
      <c r="Q409" s="7" t="s">
        <v>15</v>
      </c>
      <c r="R409" s="7" t="s">
        <v>15</v>
      </c>
      <c r="S409" s="7" t="s">
        <v>60</v>
      </c>
      <c r="T409" s="9" t="s">
        <v>459</v>
      </c>
      <c r="U409" s="9" t="s">
        <v>17</v>
      </c>
    </row>
    <row r="410" customFormat="false" ht="15" hidden="false" customHeight="false" outlineLevel="0" collapsed="false">
      <c r="A410" s="11" t="s">
        <v>468</v>
      </c>
      <c r="B410" s="6" t="s">
        <v>56</v>
      </c>
      <c r="C410" s="7" t="s">
        <v>59</v>
      </c>
      <c r="D410" s="8" t="n">
        <v>0.00689</v>
      </c>
      <c r="E410" s="8" t="n">
        <v>0.04251</v>
      </c>
      <c r="F410" s="8" t="n">
        <v>0.029756</v>
      </c>
      <c r="G410" s="8" t="n">
        <v>0.01754</v>
      </c>
      <c r="H410" s="8" t="n">
        <v>0.044605</v>
      </c>
      <c r="I410" s="8" t="n">
        <v>0.007977</v>
      </c>
      <c r="J410" s="8" t="n">
        <v>0.340397</v>
      </c>
      <c r="K410" s="8" t="n">
        <v>0.51532</v>
      </c>
      <c r="L410" s="7" t="s">
        <v>15</v>
      </c>
      <c r="M410" s="7" t="s">
        <v>15</v>
      </c>
      <c r="N410" s="10" t="s">
        <v>15</v>
      </c>
      <c r="O410" s="7" t="s">
        <v>15</v>
      </c>
      <c r="P410" s="7" t="s">
        <v>15</v>
      </c>
      <c r="Q410" s="7" t="s">
        <v>15</v>
      </c>
      <c r="R410" s="7" t="s">
        <v>15</v>
      </c>
      <c r="S410" s="7" t="s">
        <v>60</v>
      </c>
      <c r="T410" s="9" t="s">
        <v>459</v>
      </c>
      <c r="U410" s="9" t="s">
        <v>17</v>
      </c>
    </row>
    <row r="411" customFormat="false" ht="15" hidden="false" customHeight="false" outlineLevel="0" collapsed="false">
      <c r="A411" s="11" t="s">
        <v>469</v>
      </c>
      <c r="B411" s="6" t="s">
        <v>56</v>
      </c>
      <c r="C411" s="7" t="s">
        <v>60</v>
      </c>
      <c r="D411" s="8" t="n">
        <v>0.01131</v>
      </c>
      <c r="E411" s="8" t="n">
        <v>0.044676</v>
      </c>
      <c r="F411" s="8" t="n">
        <v>0.029823</v>
      </c>
      <c r="G411" s="8" t="n">
        <v>0.007353</v>
      </c>
      <c r="H411" s="8" t="n">
        <v>0.023378</v>
      </c>
      <c r="I411" s="8" t="n">
        <v>0.004867</v>
      </c>
      <c r="J411" s="8" t="n">
        <v>0.381548</v>
      </c>
      <c r="K411" s="8" t="n">
        <v>0.487286</v>
      </c>
      <c r="L411" s="7" t="s">
        <v>15</v>
      </c>
      <c r="M411" s="7" t="s">
        <v>15</v>
      </c>
      <c r="N411" s="10" t="s">
        <v>15</v>
      </c>
      <c r="O411" s="7" t="s">
        <v>15</v>
      </c>
      <c r="P411" s="7" t="s">
        <v>15</v>
      </c>
      <c r="Q411" s="7" t="s">
        <v>15</v>
      </c>
      <c r="R411" s="7" t="s">
        <v>15</v>
      </c>
      <c r="S411" s="7" t="s">
        <v>15</v>
      </c>
      <c r="T411" s="9" t="s">
        <v>459</v>
      </c>
      <c r="U411" s="9" t="s">
        <v>17</v>
      </c>
    </row>
    <row r="412" customFormat="false" ht="15" hidden="false" customHeight="false" outlineLevel="0" collapsed="false">
      <c r="A412" s="6" t="s">
        <v>470</v>
      </c>
      <c r="B412" s="6" t="s">
        <v>95</v>
      </c>
      <c r="C412" s="7" t="s">
        <v>60</v>
      </c>
      <c r="D412" s="8" t="n">
        <v>0.008785</v>
      </c>
      <c r="E412" s="8" t="n">
        <v>0.099851</v>
      </c>
      <c r="F412" s="8" t="n">
        <v>0.029515</v>
      </c>
      <c r="G412" s="8" t="n">
        <v>0.014236</v>
      </c>
      <c r="H412" s="8" t="n">
        <v>0.054802</v>
      </c>
      <c r="I412" s="8" t="n">
        <v>0.015116</v>
      </c>
      <c r="J412" s="8" t="n">
        <v>0.429577</v>
      </c>
      <c r="K412" s="8" t="n">
        <v>0.489857</v>
      </c>
      <c r="L412" s="7" t="s">
        <v>15</v>
      </c>
      <c r="M412" s="7" t="s">
        <v>15</v>
      </c>
      <c r="N412" s="7" t="s">
        <v>15</v>
      </c>
      <c r="O412" s="7" t="s">
        <v>15</v>
      </c>
      <c r="P412" s="7" t="s">
        <v>15</v>
      </c>
      <c r="Q412" s="7" t="s">
        <v>15</v>
      </c>
      <c r="R412" s="7" t="s">
        <v>15</v>
      </c>
      <c r="S412" s="7" t="s">
        <v>15</v>
      </c>
      <c r="T412" s="9" t="s">
        <v>471</v>
      </c>
      <c r="U412" s="9" t="s">
        <v>204</v>
      </c>
    </row>
    <row r="413" customFormat="false" ht="15" hidden="false" customHeight="false" outlineLevel="0" collapsed="false">
      <c r="A413" s="11" t="s">
        <v>472</v>
      </c>
      <c r="B413" s="6" t="s">
        <v>95</v>
      </c>
      <c r="C413" s="7" t="s">
        <v>60</v>
      </c>
      <c r="D413" s="8" t="n">
        <v>0.01017</v>
      </c>
      <c r="E413" s="8" t="n">
        <v>0.174843</v>
      </c>
      <c r="F413" s="8" t="n">
        <v>0.029844</v>
      </c>
      <c r="G413" s="8" t="n">
        <v>0.010908</v>
      </c>
      <c r="H413" s="8" t="n">
        <v>0.104177</v>
      </c>
      <c r="I413" s="8" t="n">
        <v>0.006414</v>
      </c>
      <c r="J413" s="8" t="n">
        <v>0.556164</v>
      </c>
      <c r="K413" s="8" t="n">
        <v>0.475982</v>
      </c>
      <c r="L413" s="7" t="s">
        <v>15</v>
      </c>
      <c r="M413" s="7" t="s">
        <v>15</v>
      </c>
      <c r="N413" s="10" t="s">
        <v>60</v>
      </c>
      <c r="O413" s="7" t="s">
        <v>15</v>
      </c>
      <c r="P413" s="7" t="s">
        <v>15</v>
      </c>
      <c r="Q413" s="7" t="s">
        <v>15</v>
      </c>
      <c r="R413" s="7" t="s">
        <v>60</v>
      </c>
      <c r="S413" s="7" t="s">
        <v>15</v>
      </c>
      <c r="T413" s="9" t="s">
        <v>459</v>
      </c>
      <c r="U413" s="9" t="s">
        <v>17</v>
      </c>
    </row>
    <row r="414" customFormat="false" ht="15" hidden="false" customHeight="false" outlineLevel="0" collapsed="false">
      <c r="A414" s="11" t="s">
        <v>473</v>
      </c>
      <c r="B414" s="6" t="s">
        <v>56</v>
      </c>
      <c r="C414" s="7" t="s">
        <v>59</v>
      </c>
      <c r="D414" s="8" t="n">
        <v>0</v>
      </c>
      <c r="E414" s="8" t="n">
        <v>0.035088</v>
      </c>
      <c r="F414" s="8" t="n">
        <v>0.029811</v>
      </c>
      <c r="G414" s="8" t="n">
        <v>0.012113</v>
      </c>
      <c r="H414" s="8" t="n">
        <v>0.018056</v>
      </c>
      <c r="I414" s="8" t="n">
        <v>0.006812</v>
      </c>
      <c r="J414" s="8" t="n">
        <v>0.362813</v>
      </c>
      <c r="K414" s="8" t="n">
        <v>0.483658</v>
      </c>
      <c r="L414" s="7" t="s">
        <v>15</v>
      </c>
      <c r="M414" s="7" t="s">
        <v>15</v>
      </c>
      <c r="N414" s="10" t="s">
        <v>15</v>
      </c>
      <c r="O414" s="7" t="s">
        <v>15</v>
      </c>
      <c r="P414" s="7" t="s">
        <v>15</v>
      </c>
      <c r="Q414" s="7" t="s">
        <v>15</v>
      </c>
      <c r="R414" s="7" t="s">
        <v>15</v>
      </c>
      <c r="S414" s="7" t="s">
        <v>15</v>
      </c>
      <c r="T414" s="9" t="s">
        <v>459</v>
      </c>
      <c r="U414" s="9" t="s">
        <v>17</v>
      </c>
    </row>
    <row r="415" customFormat="false" ht="15" hidden="false" customHeight="false" outlineLevel="0" collapsed="false">
      <c r="A415" s="11" t="s">
        <v>474</v>
      </c>
      <c r="B415" s="6" t="s">
        <v>220</v>
      </c>
      <c r="C415" s="7" t="s">
        <v>59</v>
      </c>
      <c r="D415" s="8" t="n">
        <v>0.009095</v>
      </c>
      <c r="E415" s="8" t="n">
        <v>0.072608</v>
      </c>
      <c r="F415" s="8" t="n">
        <v>0.029799</v>
      </c>
      <c r="G415" s="8" t="n">
        <v>0.006463</v>
      </c>
      <c r="H415" s="8" t="n">
        <v>0.048014</v>
      </c>
      <c r="I415" s="8" t="n">
        <v>0.001314</v>
      </c>
      <c r="J415" s="8" t="n">
        <v>0.377382</v>
      </c>
      <c r="K415" s="8" t="n">
        <v>0.490968</v>
      </c>
      <c r="L415" s="7" t="s">
        <v>15</v>
      </c>
      <c r="M415" s="7" t="s">
        <v>15</v>
      </c>
      <c r="N415" s="10" t="s">
        <v>15</v>
      </c>
      <c r="O415" s="7" t="s">
        <v>15</v>
      </c>
      <c r="P415" s="7" t="s">
        <v>15</v>
      </c>
      <c r="Q415" s="7" t="s">
        <v>15</v>
      </c>
      <c r="R415" s="7" t="s">
        <v>15</v>
      </c>
      <c r="S415" s="7" t="s">
        <v>15</v>
      </c>
      <c r="T415" s="9" t="s">
        <v>459</v>
      </c>
      <c r="U415" s="9" t="s">
        <v>17</v>
      </c>
    </row>
    <row r="416" customFormat="false" ht="15" hidden="false" customHeight="false" outlineLevel="0" collapsed="false">
      <c r="A416" s="6" t="s">
        <v>475</v>
      </c>
      <c r="B416" s="6" t="s">
        <v>56</v>
      </c>
      <c r="C416" s="10" t="s">
        <v>60</v>
      </c>
      <c r="D416" s="8" t="n">
        <v>0.009718</v>
      </c>
      <c r="E416" s="8" t="n">
        <v>0.155818945414482</v>
      </c>
      <c r="F416" s="8" t="n">
        <v>0.0295315292403603</v>
      </c>
      <c r="G416" s="8" t="n">
        <v>0.0228732686464219</v>
      </c>
      <c r="H416" s="8" t="n">
        <v>0.138571208671808</v>
      </c>
      <c r="I416" s="8" t="n">
        <v>0.0218859829454524</v>
      </c>
      <c r="J416" s="8" t="n">
        <v>0.223165959190893</v>
      </c>
      <c r="K416" s="8" t="n">
        <v>0.517655915380096</v>
      </c>
      <c r="L416" s="7" t="s">
        <v>15</v>
      </c>
      <c r="M416" s="7" t="s">
        <v>15</v>
      </c>
      <c r="N416" s="7" t="s">
        <v>15</v>
      </c>
      <c r="O416" s="7" t="s">
        <v>60</v>
      </c>
      <c r="P416" s="7" t="s">
        <v>15</v>
      </c>
      <c r="Q416" s="7" t="s">
        <v>60</v>
      </c>
      <c r="R416" s="7" t="s">
        <v>15</v>
      </c>
      <c r="S416" s="7" t="s">
        <v>60</v>
      </c>
      <c r="T416" s="12" t="s">
        <v>476</v>
      </c>
      <c r="U416" s="9" t="s">
        <v>204</v>
      </c>
    </row>
    <row r="417" customFormat="false" ht="15" hidden="false" customHeight="false" outlineLevel="0" collapsed="false">
      <c r="A417" s="6" t="s">
        <v>477</v>
      </c>
      <c r="B417" s="6" t="s">
        <v>56</v>
      </c>
      <c r="C417" s="7" t="s">
        <v>60</v>
      </c>
      <c r="D417" s="8" t="n">
        <v>0.01279</v>
      </c>
      <c r="E417" s="8" t="n">
        <v>0.105035</v>
      </c>
      <c r="F417" s="8" t="n">
        <v>0.029674</v>
      </c>
      <c r="G417" s="8" t="n">
        <v>0.014949</v>
      </c>
      <c r="H417" s="8" t="n">
        <v>0.096918</v>
      </c>
      <c r="I417" s="8" t="n">
        <v>0.00785</v>
      </c>
      <c r="J417" s="8" t="n">
        <v>0.250215</v>
      </c>
      <c r="K417" s="8" t="n">
        <v>0.515562</v>
      </c>
      <c r="L417" s="7" t="s">
        <v>15</v>
      </c>
      <c r="M417" s="7" t="s">
        <v>15</v>
      </c>
      <c r="N417" s="10" t="s">
        <v>15</v>
      </c>
      <c r="O417" s="10" t="s">
        <v>15</v>
      </c>
      <c r="P417" s="10" t="s">
        <v>15</v>
      </c>
      <c r="Q417" s="7" t="s">
        <v>15</v>
      </c>
      <c r="R417" s="7" t="s">
        <v>15</v>
      </c>
      <c r="S417" s="7" t="s">
        <v>60</v>
      </c>
      <c r="T417" s="9" t="s">
        <v>478</v>
      </c>
      <c r="U417" s="9" t="s">
        <v>17</v>
      </c>
    </row>
    <row r="418" customFormat="false" ht="15" hidden="false" customHeight="false" outlineLevel="0" collapsed="false">
      <c r="A418" s="6" t="s">
        <v>479</v>
      </c>
      <c r="B418" s="6" t="s">
        <v>56</v>
      </c>
      <c r="C418" s="7" t="s">
        <v>60</v>
      </c>
      <c r="D418" s="8" t="n">
        <v>0.01853</v>
      </c>
      <c r="E418" s="8" t="n">
        <v>0.067455</v>
      </c>
      <c r="F418" s="8" t="n">
        <v>0.029763</v>
      </c>
      <c r="G418" s="8" t="n">
        <v>0.006571</v>
      </c>
      <c r="H418" s="8" t="n">
        <v>0.046529</v>
      </c>
      <c r="I418" s="8" t="n">
        <v>0.003264</v>
      </c>
      <c r="J418" s="8" t="n">
        <v>0.43581</v>
      </c>
      <c r="K418" s="8" t="n">
        <v>0.485914</v>
      </c>
      <c r="L418" s="7" t="s">
        <v>15</v>
      </c>
      <c r="M418" s="7" t="s">
        <v>15</v>
      </c>
      <c r="N418" s="10" t="s">
        <v>15</v>
      </c>
      <c r="O418" s="10" t="s">
        <v>15</v>
      </c>
      <c r="P418" s="10" t="s">
        <v>15</v>
      </c>
      <c r="Q418" s="7" t="s">
        <v>15</v>
      </c>
      <c r="R418" s="7" t="s">
        <v>15</v>
      </c>
      <c r="S418" s="7" t="s">
        <v>15</v>
      </c>
      <c r="T418" s="9" t="s">
        <v>478</v>
      </c>
      <c r="U418" s="9" t="s">
        <v>17</v>
      </c>
    </row>
    <row r="419" customFormat="false" ht="15" hidden="false" customHeight="false" outlineLevel="0" collapsed="false">
      <c r="A419" s="6" t="s">
        <v>480</v>
      </c>
      <c r="B419" s="6" t="s">
        <v>56</v>
      </c>
      <c r="C419" s="7" t="s">
        <v>60</v>
      </c>
      <c r="D419" s="8" t="n">
        <v>0.006329</v>
      </c>
      <c r="E419" s="8" t="n">
        <v>0.174884</v>
      </c>
      <c r="F419" s="8" t="n">
        <v>0.029486</v>
      </c>
      <c r="G419" s="8" t="n">
        <v>0.025429</v>
      </c>
      <c r="H419" s="8" t="n">
        <v>0.180422</v>
      </c>
      <c r="I419" s="8" t="n">
        <v>0.01972</v>
      </c>
      <c r="J419" s="8" t="n">
        <v>0.179064</v>
      </c>
      <c r="K419" s="8" t="n">
        <v>0.523526</v>
      </c>
      <c r="L419" s="7" t="s">
        <v>15</v>
      </c>
      <c r="M419" s="7" t="s">
        <v>15</v>
      </c>
      <c r="N419" s="10" t="s">
        <v>15</v>
      </c>
      <c r="O419" s="10" t="s">
        <v>60</v>
      </c>
      <c r="P419" s="10" t="s">
        <v>60</v>
      </c>
      <c r="Q419" s="7" t="s">
        <v>60</v>
      </c>
      <c r="R419" s="7" t="s">
        <v>15</v>
      </c>
      <c r="S419" s="7" t="s">
        <v>60</v>
      </c>
      <c r="T419" s="9" t="s">
        <v>481</v>
      </c>
      <c r="U419" s="9" t="s">
        <v>204</v>
      </c>
    </row>
    <row r="420" customFormat="false" ht="15" hidden="false" customHeight="false" outlineLevel="0" collapsed="false">
      <c r="A420" s="6" t="s">
        <v>482</v>
      </c>
      <c r="B420" s="6" t="s">
        <v>56</v>
      </c>
      <c r="C420" s="7" t="s">
        <v>15</v>
      </c>
      <c r="D420" s="8" t="n">
        <v>0.0107</v>
      </c>
      <c r="E420" s="8" t="n">
        <v>0.053072</v>
      </c>
      <c r="F420" s="8" t="n">
        <v>0.029782</v>
      </c>
      <c r="G420" s="8" t="n">
        <v>0.010418</v>
      </c>
      <c r="H420" s="8" t="n">
        <v>0.038113</v>
      </c>
      <c r="I420" s="8" t="n">
        <v>0.005637</v>
      </c>
      <c r="J420" s="8" t="n">
        <v>0.332823</v>
      </c>
      <c r="K420" s="8" t="n">
        <v>0.503636</v>
      </c>
      <c r="L420" s="7" t="s">
        <v>15</v>
      </c>
      <c r="M420" s="7" t="s">
        <v>15</v>
      </c>
      <c r="N420" s="10" t="s">
        <v>15</v>
      </c>
      <c r="O420" s="10" t="s">
        <v>15</v>
      </c>
      <c r="P420" s="10" t="s">
        <v>15</v>
      </c>
      <c r="Q420" s="7" t="s">
        <v>15</v>
      </c>
      <c r="R420" s="7" t="s">
        <v>15</v>
      </c>
      <c r="S420" s="7" t="s">
        <v>60</v>
      </c>
      <c r="T420" s="9" t="s">
        <v>478</v>
      </c>
      <c r="U420" s="9" t="s">
        <v>17</v>
      </c>
    </row>
    <row r="421" customFormat="false" ht="15" hidden="false" customHeight="false" outlineLevel="0" collapsed="false">
      <c r="A421" s="6" t="s">
        <v>483</v>
      </c>
      <c r="B421" s="6" t="s">
        <v>56</v>
      </c>
      <c r="C421" s="7" t="s">
        <v>59</v>
      </c>
      <c r="D421" s="8" t="n">
        <v>0.009406</v>
      </c>
      <c r="E421" s="8" t="n">
        <v>0.136321</v>
      </c>
      <c r="F421" s="8" t="n">
        <v>0.029849</v>
      </c>
      <c r="G421" s="8" t="n">
        <v>0.011139</v>
      </c>
      <c r="H421" s="8" t="n">
        <v>0.119709</v>
      </c>
      <c r="I421" s="8" t="n">
        <v>0.005514</v>
      </c>
      <c r="J421" s="8" t="n">
        <v>0.521982</v>
      </c>
      <c r="K421" s="8" t="n">
        <v>0.473765</v>
      </c>
      <c r="L421" s="7" t="s">
        <v>15</v>
      </c>
      <c r="M421" s="7" t="s">
        <v>15</v>
      </c>
      <c r="N421" s="10" t="s">
        <v>60</v>
      </c>
      <c r="O421" s="10" t="s">
        <v>15</v>
      </c>
      <c r="P421" s="10" t="s">
        <v>15</v>
      </c>
      <c r="Q421" s="7" t="s">
        <v>15</v>
      </c>
      <c r="R421" s="7" t="s">
        <v>60</v>
      </c>
      <c r="S421" s="7" t="s">
        <v>15</v>
      </c>
      <c r="T421" s="9" t="s">
        <v>478</v>
      </c>
      <c r="U421" s="9" t="s">
        <v>17</v>
      </c>
    </row>
    <row r="422" customFormat="false" ht="15" hidden="false" customHeight="false" outlineLevel="0" collapsed="false">
      <c r="A422" s="6" t="s">
        <v>484</v>
      </c>
      <c r="B422" s="6" t="s">
        <v>56</v>
      </c>
      <c r="C422" s="7" t="s">
        <v>60</v>
      </c>
      <c r="D422" s="8" t="n">
        <v>0.01189</v>
      </c>
      <c r="E422" s="8" t="n">
        <v>0.068442</v>
      </c>
      <c r="F422" s="8" t="n">
        <v>0.029851</v>
      </c>
      <c r="G422" s="8" t="n">
        <v>0.006983</v>
      </c>
      <c r="H422" s="8" t="n">
        <v>0.064284</v>
      </c>
      <c r="I422" s="8" t="n">
        <v>0.003108</v>
      </c>
      <c r="J422" s="8" t="n">
        <v>0.445118</v>
      </c>
      <c r="K422" s="8" t="n">
        <v>0.481623</v>
      </c>
      <c r="L422" s="7" t="s">
        <v>15</v>
      </c>
      <c r="M422" s="7" t="s">
        <v>15</v>
      </c>
      <c r="N422" s="10" t="s">
        <v>60</v>
      </c>
      <c r="O422" s="10" t="s">
        <v>15</v>
      </c>
      <c r="P422" s="10" t="s">
        <v>15</v>
      </c>
      <c r="Q422" s="7" t="s">
        <v>15</v>
      </c>
      <c r="R422" s="7" t="s">
        <v>15</v>
      </c>
      <c r="S422" s="7" t="s">
        <v>15</v>
      </c>
      <c r="T422" s="9" t="s">
        <v>478</v>
      </c>
      <c r="U422" s="9" t="s">
        <v>17</v>
      </c>
    </row>
    <row r="423" customFormat="false" ht="15" hidden="false" customHeight="false" outlineLevel="0" collapsed="false">
      <c r="A423" s="6" t="s">
        <v>485</v>
      </c>
      <c r="B423" s="6" t="s">
        <v>95</v>
      </c>
      <c r="C423" s="7" t="s">
        <v>60</v>
      </c>
      <c r="D423" s="8" t="n">
        <v>0.01082</v>
      </c>
      <c r="E423" s="8" t="n">
        <v>0.096786</v>
      </c>
      <c r="F423" s="8" t="n">
        <v>0.029781</v>
      </c>
      <c r="G423" s="8" t="n">
        <v>0.023203</v>
      </c>
      <c r="H423" s="8" t="n">
        <v>0.075141</v>
      </c>
      <c r="I423" s="8" t="n">
        <v>0.011535</v>
      </c>
      <c r="J423" s="8" t="n">
        <v>0.486593</v>
      </c>
      <c r="K423" s="8" t="n">
        <v>0.459355</v>
      </c>
      <c r="L423" s="7" t="s">
        <v>15</v>
      </c>
      <c r="M423" s="7" t="s">
        <v>15</v>
      </c>
      <c r="N423" s="10" t="s">
        <v>15</v>
      </c>
      <c r="O423" s="7" t="s">
        <v>60</v>
      </c>
      <c r="P423" s="10" t="s">
        <v>15</v>
      </c>
      <c r="Q423" s="7" t="s">
        <v>15</v>
      </c>
      <c r="R423" s="7" t="s">
        <v>15</v>
      </c>
      <c r="S423" s="7" t="s">
        <v>15</v>
      </c>
      <c r="T423" s="9" t="s">
        <v>478</v>
      </c>
      <c r="U423" s="9" t="s">
        <v>17</v>
      </c>
    </row>
    <row r="424" customFormat="false" ht="15" hidden="false" customHeight="false" outlineLevel="0" collapsed="false">
      <c r="A424" s="6" t="s">
        <v>486</v>
      </c>
      <c r="B424" s="6" t="s">
        <v>95</v>
      </c>
      <c r="C424" s="7" t="s">
        <v>60</v>
      </c>
      <c r="D424" s="8" t="n">
        <v>0.03672</v>
      </c>
      <c r="E424" s="8" t="n">
        <v>0.051404</v>
      </c>
      <c r="F424" s="8" t="n">
        <v>0.029782</v>
      </c>
      <c r="G424" s="8" t="n">
        <v>0.006604</v>
      </c>
      <c r="H424" s="8" t="n">
        <v>0.033024</v>
      </c>
      <c r="I424" s="8" t="n">
        <v>0.003669</v>
      </c>
      <c r="J424" s="8" t="n">
        <v>0.422565</v>
      </c>
      <c r="K424" s="8" t="n">
        <v>0.484797</v>
      </c>
      <c r="L424" s="7" t="s">
        <v>60</v>
      </c>
      <c r="M424" s="7" t="s">
        <v>15</v>
      </c>
      <c r="N424" s="10" t="s">
        <v>15</v>
      </c>
      <c r="O424" s="10" t="s">
        <v>15</v>
      </c>
      <c r="P424" s="10" t="s">
        <v>15</v>
      </c>
      <c r="Q424" s="7" t="s">
        <v>15</v>
      </c>
      <c r="R424" s="7" t="s">
        <v>15</v>
      </c>
      <c r="S424" s="7" t="s">
        <v>15</v>
      </c>
      <c r="T424" s="9" t="s">
        <v>478</v>
      </c>
      <c r="U424" s="9" t="s">
        <v>17</v>
      </c>
    </row>
    <row r="425" customFormat="false" ht="15" hidden="false" customHeight="false" outlineLevel="0" collapsed="false">
      <c r="A425" s="6" t="s">
        <v>487</v>
      </c>
      <c r="B425" s="6" t="s">
        <v>95</v>
      </c>
      <c r="C425" s="7" t="s">
        <v>60</v>
      </c>
      <c r="D425" s="8" t="n">
        <v>0.005566</v>
      </c>
      <c r="E425" s="8" t="n">
        <v>0.093357</v>
      </c>
      <c r="F425" s="8" t="n">
        <v>0.029771</v>
      </c>
      <c r="G425" s="8" t="n">
        <v>0.009163</v>
      </c>
      <c r="H425" s="8" t="n">
        <v>0.075775</v>
      </c>
      <c r="I425" s="8" t="n">
        <v>0.003793</v>
      </c>
      <c r="J425" s="8" t="n">
        <v>0.446836</v>
      </c>
      <c r="K425" s="8" t="n">
        <v>0.477672</v>
      </c>
      <c r="L425" s="7" t="s">
        <v>15</v>
      </c>
      <c r="M425" s="7" t="s">
        <v>15</v>
      </c>
      <c r="N425" s="10" t="s">
        <v>15</v>
      </c>
      <c r="O425" s="10" t="s">
        <v>15</v>
      </c>
      <c r="P425" s="10" t="s">
        <v>15</v>
      </c>
      <c r="Q425" s="7" t="s">
        <v>15</v>
      </c>
      <c r="R425" s="7" t="s">
        <v>15</v>
      </c>
      <c r="S425" s="7" t="s">
        <v>15</v>
      </c>
      <c r="T425" s="9" t="s">
        <v>478</v>
      </c>
      <c r="U425" s="9" t="s">
        <v>17</v>
      </c>
    </row>
    <row r="426" customFormat="false" ht="15" hidden="false" customHeight="false" outlineLevel="0" collapsed="false">
      <c r="A426" s="6" t="s">
        <v>488</v>
      </c>
      <c r="B426" s="6" t="s">
        <v>95</v>
      </c>
      <c r="C426" s="7" t="s">
        <v>59</v>
      </c>
      <c r="D426" s="8" t="n">
        <v>0.007952</v>
      </c>
      <c r="E426" s="8" t="n">
        <v>0.204527</v>
      </c>
      <c r="F426" s="8" t="n">
        <v>0.029788</v>
      </c>
      <c r="G426" s="8" t="n">
        <v>0.01594</v>
      </c>
      <c r="H426" s="8" t="n">
        <v>0.132288</v>
      </c>
      <c r="I426" s="8" t="n">
        <v>0.012636</v>
      </c>
      <c r="J426" s="8" t="n">
        <v>0.574675</v>
      </c>
      <c r="K426" s="8" t="n">
        <v>0.472555</v>
      </c>
      <c r="L426" s="7" t="s">
        <v>15</v>
      </c>
      <c r="M426" s="7" t="s">
        <v>15</v>
      </c>
      <c r="N426" s="10" t="s">
        <v>15</v>
      </c>
      <c r="O426" s="10" t="s">
        <v>15</v>
      </c>
      <c r="P426" s="10" t="s">
        <v>15</v>
      </c>
      <c r="Q426" s="7" t="s">
        <v>15</v>
      </c>
      <c r="R426" s="7" t="s">
        <v>60</v>
      </c>
      <c r="S426" s="7" t="s">
        <v>15</v>
      </c>
      <c r="T426" s="9" t="s">
        <v>478</v>
      </c>
      <c r="U426" s="9" t="s">
        <v>17</v>
      </c>
    </row>
    <row r="427" customFormat="false" ht="15" hidden="false" customHeight="false" outlineLevel="0" collapsed="false">
      <c r="A427" s="6" t="s">
        <v>489</v>
      </c>
      <c r="B427" s="6" t="s">
        <v>95</v>
      </c>
      <c r="C427" s="7" t="s">
        <v>60</v>
      </c>
      <c r="D427" s="8" t="n">
        <v>0.008536</v>
      </c>
      <c r="E427" s="8" t="n">
        <v>0.069792</v>
      </c>
      <c r="F427" s="8" t="n">
        <v>0.029775</v>
      </c>
      <c r="G427" s="8" t="n">
        <v>0.007209</v>
      </c>
      <c r="H427" s="8" t="n">
        <v>0.048399</v>
      </c>
      <c r="I427" s="8" t="n">
        <v>0.003863</v>
      </c>
      <c r="J427" s="8" t="n">
        <v>0.448264</v>
      </c>
      <c r="K427" s="8" t="n">
        <v>0.481755</v>
      </c>
      <c r="L427" s="7" t="s">
        <v>15</v>
      </c>
      <c r="M427" s="7" t="s">
        <v>15</v>
      </c>
      <c r="N427" s="10" t="s">
        <v>15</v>
      </c>
      <c r="O427" s="10" t="s">
        <v>15</v>
      </c>
      <c r="P427" s="10" t="s">
        <v>15</v>
      </c>
      <c r="Q427" s="7" t="s">
        <v>15</v>
      </c>
      <c r="R427" s="7" t="s">
        <v>15</v>
      </c>
      <c r="S427" s="7" t="s">
        <v>15</v>
      </c>
      <c r="T427" s="9" t="s">
        <v>478</v>
      </c>
      <c r="U427" s="9" t="s">
        <v>17</v>
      </c>
    </row>
    <row r="428" customFormat="false" ht="15" hidden="false" customHeight="false" outlineLevel="0" collapsed="false">
      <c r="A428" s="6" t="s">
        <v>490</v>
      </c>
      <c r="B428" s="6" t="s">
        <v>56</v>
      </c>
      <c r="C428" s="7" t="s">
        <v>60</v>
      </c>
      <c r="D428" s="8" t="n">
        <v>0.007703</v>
      </c>
      <c r="E428" s="8" t="n">
        <v>0.119833483926145</v>
      </c>
      <c r="F428" s="8" t="n">
        <v>0.0294132741377976</v>
      </c>
      <c r="G428" s="8" t="n">
        <v>0.0140091304698749</v>
      </c>
      <c r="H428" s="8" t="n">
        <v>0.117419496328363</v>
      </c>
      <c r="I428" s="8" t="n">
        <v>0.0151134840073648</v>
      </c>
      <c r="J428" s="8" t="n">
        <v>0.239133135344353</v>
      </c>
      <c r="K428" s="8" t="n">
        <v>0.497763840356864</v>
      </c>
      <c r="L428" s="7" t="s">
        <v>15</v>
      </c>
      <c r="M428" s="7" t="s">
        <v>15</v>
      </c>
      <c r="N428" s="10" t="s">
        <v>15</v>
      </c>
      <c r="O428" s="10" t="s">
        <v>15</v>
      </c>
      <c r="P428" s="10" t="s">
        <v>15</v>
      </c>
      <c r="Q428" s="7" t="s">
        <v>15</v>
      </c>
      <c r="R428" s="7" t="s">
        <v>15</v>
      </c>
      <c r="S428" s="7" t="s">
        <v>15</v>
      </c>
      <c r="T428" s="9" t="s">
        <v>476</v>
      </c>
      <c r="U428" s="9" t="s">
        <v>204</v>
      </c>
    </row>
    <row r="429" customFormat="false" ht="15" hidden="false" customHeight="false" outlineLevel="0" collapsed="false">
      <c r="A429" s="6" t="s">
        <v>491</v>
      </c>
      <c r="B429" s="6" t="s">
        <v>56</v>
      </c>
      <c r="C429" s="7" t="s">
        <v>59</v>
      </c>
      <c r="D429" s="8" t="n">
        <v>0.01345</v>
      </c>
      <c r="E429" s="8" t="n">
        <v>0.088231</v>
      </c>
      <c r="F429" s="8" t="n">
        <v>0.029793</v>
      </c>
      <c r="G429" s="8" t="n">
        <v>0.01937</v>
      </c>
      <c r="H429" s="8" t="n">
        <v>0.08873</v>
      </c>
      <c r="I429" s="8" t="n">
        <v>0.00845</v>
      </c>
      <c r="J429" s="8" t="n">
        <v>0.393994</v>
      </c>
      <c r="K429" s="8" t="n">
        <v>0.46517</v>
      </c>
      <c r="L429" s="7" t="s">
        <v>15</v>
      </c>
      <c r="M429" s="7" t="s">
        <v>15</v>
      </c>
      <c r="N429" s="10" t="s">
        <v>15</v>
      </c>
      <c r="O429" s="10" t="s">
        <v>15</v>
      </c>
      <c r="P429" s="10" t="s">
        <v>15</v>
      </c>
      <c r="Q429" s="7" t="s">
        <v>15</v>
      </c>
      <c r="R429" s="7" t="s">
        <v>15</v>
      </c>
      <c r="S429" s="7" t="s">
        <v>15</v>
      </c>
      <c r="T429" s="9" t="s">
        <v>478</v>
      </c>
      <c r="U429" s="9" t="s">
        <v>17</v>
      </c>
    </row>
    <row r="430" customFormat="false" ht="15" hidden="false" customHeight="false" outlineLevel="0" collapsed="false">
      <c r="A430" s="6" t="s">
        <v>492</v>
      </c>
      <c r="B430" s="6" t="s">
        <v>56</v>
      </c>
      <c r="C430" s="7" t="s">
        <v>60</v>
      </c>
      <c r="D430" s="8" t="n">
        <v>0.00715</v>
      </c>
      <c r="E430" s="8" t="n">
        <v>0.054169</v>
      </c>
      <c r="F430" s="8" t="n">
        <v>0.029837</v>
      </c>
      <c r="G430" s="8" t="n">
        <v>0.010924</v>
      </c>
      <c r="H430" s="8" t="n">
        <v>0.048874</v>
      </c>
      <c r="I430" s="8" t="n">
        <v>0.004341</v>
      </c>
      <c r="J430" s="8" t="n">
        <v>0.420716</v>
      </c>
      <c r="K430" s="8" t="n">
        <v>0.476934</v>
      </c>
      <c r="L430" s="7" t="s">
        <v>15</v>
      </c>
      <c r="M430" s="7" t="s">
        <v>15</v>
      </c>
      <c r="N430" s="10" t="s">
        <v>15</v>
      </c>
      <c r="O430" s="10" t="s">
        <v>15</v>
      </c>
      <c r="P430" s="10" t="s">
        <v>15</v>
      </c>
      <c r="Q430" s="7" t="s">
        <v>15</v>
      </c>
      <c r="R430" s="7" t="s">
        <v>15</v>
      </c>
      <c r="S430" s="7" t="s">
        <v>15</v>
      </c>
      <c r="T430" s="9" t="s">
        <v>478</v>
      </c>
      <c r="U430" s="9" t="s">
        <v>17</v>
      </c>
    </row>
    <row r="431" customFormat="false" ht="15" hidden="false" customHeight="false" outlineLevel="0" collapsed="false">
      <c r="A431" s="6" t="s">
        <v>493</v>
      </c>
      <c r="B431" s="6" t="s">
        <v>95</v>
      </c>
      <c r="C431" s="7" t="s">
        <v>60</v>
      </c>
      <c r="D431" s="8" t="n">
        <v>0.01033</v>
      </c>
      <c r="E431" s="8" t="n">
        <v>0.046175</v>
      </c>
      <c r="F431" s="8" t="n">
        <v>0.029848</v>
      </c>
      <c r="G431" s="8" t="n">
        <v>0.005755</v>
      </c>
      <c r="H431" s="8" t="n">
        <v>0.047279</v>
      </c>
      <c r="I431" s="8" t="n">
        <v>0.002893</v>
      </c>
      <c r="J431" s="8" t="n">
        <v>0.408726</v>
      </c>
      <c r="K431" s="8" t="n">
        <v>0.483291</v>
      </c>
      <c r="L431" s="7" t="s">
        <v>15</v>
      </c>
      <c r="M431" s="7" t="s">
        <v>15</v>
      </c>
      <c r="N431" s="10" t="s">
        <v>60</v>
      </c>
      <c r="O431" s="10" t="s">
        <v>15</v>
      </c>
      <c r="P431" s="10" t="s">
        <v>15</v>
      </c>
      <c r="Q431" s="7" t="s">
        <v>15</v>
      </c>
      <c r="R431" s="7" t="s">
        <v>15</v>
      </c>
      <c r="S431" s="7" t="s">
        <v>15</v>
      </c>
      <c r="T431" s="9" t="s">
        <v>478</v>
      </c>
      <c r="U431" s="9" t="s">
        <v>17</v>
      </c>
    </row>
    <row r="432" customFormat="false" ht="15" hidden="false" customHeight="false" outlineLevel="0" collapsed="false">
      <c r="A432" s="6" t="s">
        <v>494</v>
      </c>
      <c r="B432" s="6" t="s">
        <v>95</v>
      </c>
      <c r="C432" s="7" t="s">
        <v>60</v>
      </c>
      <c r="D432" s="8" t="n">
        <v>0.009222</v>
      </c>
      <c r="E432" s="8" t="n">
        <v>0.051221</v>
      </c>
      <c r="F432" s="8" t="n">
        <v>0.02985</v>
      </c>
      <c r="G432" s="8" t="n">
        <v>0.009988</v>
      </c>
      <c r="H432" s="8" t="n">
        <v>0.037978</v>
      </c>
      <c r="I432" s="8" t="n">
        <v>0.004192</v>
      </c>
      <c r="J432" s="8" t="n">
        <v>0.404954</v>
      </c>
      <c r="K432" s="8" t="n">
        <v>0.478785</v>
      </c>
      <c r="L432" s="7" t="s">
        <v>15</v>
      </c>
      <c r="M432" s="7" t="s">
        <v>15</v>
      </c>
      <c r="N432" s="10" t="s">
        <v>60</v>
      </c>
      <c r="O432" s="10" t="s">
        <v>15</v>
      </c>
      <c r="P432" s="10" t="s">
        <v>15</v>
      </c>
      <c r="Q432" s="7" t="s">
        <v>15</v>
      </c>
      <c r="R432" s="7" t="s">
        <v>15</v>
      </c>
      <c r="S432" s="7" t="s">
        <v>15</v>
      </c>
      <c r="T432" s="9" t="s">
        <v>478</v>
      </c>
      <c r="U432" s="9" t="s">
        <v>17</v>
      </c>
    </row>
    <row r="433" customFormat="false" ht="15" hidden="false" customHeight="false" outlineLevel="0" collapsed="false">
      <c r="A433" s="6" t="s">
        <v>495</v>
      </c>
      <c r="B433" s="6" t="s">
        <v>95</v>
      </c>
      <c r="C433" s="7" t="s">
        <v>60</v>
      </c>
      <c r="D433" s="8" t="n">
        <v>0.01831</v>
      </c>
      <c r="E433" s="8" t="n">
        <v>0.075157</v>
      </c>
      <c r="F433" s="8" t="n">
        <v>0.029899</v>
      </c>
      <c r="G433" s="8" t="n">
        <v>0.007459</v>
      </c>
      <c r="H433" s="8" t="n">
        <v>0.044816</v>
      </c>
      <c r="I433" s="8" t="n">
        <v>0.004807</v>
      </c>
      <c r="J433" s="8" t="n">
        <v>0.411284</v>
      </c>
      <c r="K433" s="8" t="n">
        <v>0.488323</v>
      </c>
      <c r="L433" s="7" t="s">
        <v>15</v>
      </c>
      <c r="M433" s="7" t="s">
        <v>15</v>
      </c>
      <c r="N433" s="10" t="s">
        <v>60</v>
      </c>
      <c r="O433" s="10" t="s">
        <v>15</v>
      </c>
      <c r="P433" s="10" t="s">
        <v>15</v>
      </c>
      <c r="Q433" s="7" t="s">
        <v>15</v>
      </c>
      <c r="R433" s="7" t="s">
        <v>15</v>
      </c>
      <c r="S433" s="7" t="s">
        <v>15</v>
      </c>
      <c r="T433" s="9" t="s">
        <v>478</v>
      </c>
      <c r="U433" s="9" t="s">
        <v>17</v>
      </c>
    </row>
    <row r="434" customFormat="false" ht="15" hidden="false" customHeight="false" outlineLevel="0" collapsed="false">
      <c r="A434" s="6" t="s">
        <v>496</v>
      </c>
      <c r="B434" s="6" t="s">
        <v>95</v>
      </c>
      <c r="C434" s="7" t="s">
        <v>60</v>
      </c>
      <c r="D434" s="8" t="n">
        <v>0.00818</v>
      </c>
      <c r="E434" s="8" t="n">
        <v>0.282756</v>
      </c>
      <c r="F434" s="8" t="n">
        <v>0.02997</v>
      </c>
      <c r="G434" s="8" t="n">
        <v>0.030398</v>
      </c>
      <c r="H434" s="8" t="n">
        <v>0.246469</v>
      </c>
      <c r="I434" s="8" t="n">
        <v>0.015764</v>
      </c>
      <c r="J434" s="8" t="n">
        <v>0.67558</v>
      </c>
      <c r="K434" s="8" t="n">
        <v>0.439743</v>
      </c>
      <c r="L434" s="7" t="s">
        <v>15</v>
      </c>
      <c r="M434" s="7" t="s">
        <v>60</v>
      </c>
      <c r="N434" s="10" t="s">
        <v>60</v>
      </c>
      <c r="O434" s="10" t="s">
        <v>60</v>
      </c>
      <c r="P434" s="10" t="s">
        <v>60</v>
      </c>
      <c r="Q434" s="7" t="s">
        <v>15</v>
      </c>
      <c r="R434" s="7" t="s">
        <v>60</v>
      </c>
      <c r="S434" s="7" t="s">
        <v>15</v>
      </c>
      <c r="T434" s="9" t="s">
        <v>497</v>
      </c>
      <c r="U434" s="9" t="s">
        <v>17</v>
      </c>
    </row>
    <row r="435" customFormat="false" ht="15" hidden="false" customHeight="false" outlineLevel="0" collapsed="false">
      <c r="A435" s="6" t="s">
        <v>498</v>
      </c>
      <c r="B435" s="6" t="s">
        <v>95</v>
      </c>
      <c r="C435" s="7" t="s">
        <v>60</v>
      </c>
      <c r="D435" s="8" t="n">
        <v>0.008246</v>
      </c>
      <c r="E435" s="8" t="n">
        <v>0.073397</v>
      </c>
      <c r="F435" s="8" t="n">
        <v>0.029841</v>
      </c>
      <c r="G435" s="8" t="n">
        <v>0.009807</v>
      </c>
      <c r="H435" s="8" t="n">
        <v>0.058861</v>
      </c>
      <c r="I435" s="8" t="n">
        <v>0.004378</v>
      </c>
      <c r="J435" s="8" t="n">
        <v>0.417053</v>
      </c>
      <c r="K435" s="8" t="n">
        <v>0.477313</v>
      </c>
      <c r="L435" s="7" t="s">
        <v>15</v>
      </c>
      <c r="M435" s="7" t="s">
        <v>15</v>
      </c>
      <c r="N435" s="10" t="s">
        <v>15</v>
      </c>
      <c r="O435" s="10" t="s">
        <v>15</v>
      </c>
      <c r="P435" s="10" t="s">
        <v>15</v>
      </c>
      <c r="Q435" s="7" t="s">
        <v>15</v>
      </c>
      <c r="R435" s="7" t="s">
        <v>15</v>
      </c>
      <c r="S435" s="7" t="s">
        <v>15</v>
      </c>
      <c r="T435" s="9" t="s">
        <v>497</v>
      </c>
      <c r="U435" s="9" t="s">
        <v>17</v>
      </c>
    </row>
    <row r="436" customFormat="false" ht="15.75" hidden="false" customHeight="false" outlineLevel="0" collapsed="false">
      <c r="A436" s="33" t="s">
        <v>499</v>
      </c>
      <c r="B436" s="33" t="s">
        <v>95</v>
      </c>
      <c r="C436" s="15" t="s">
        <v>60</v>
      </c>
      <c r="D436" s="8" t="n">
        <v>0.01003</v>
      </c>
      <c r="E436" s="16" t="n">
        <v>0.06917</v>
      </c>
      <c r="F436" s="16" t="n">
        <v>0.02988</v>
      </c>
      <c r="G436" s="16" t="n">
        <v>0.007386</v>
      </c>
      <c r="H436" s="16" t="n">
        <v>0.050971</v>
      </c>
      <c r="I436" s="16" t="n">
        <v>0.003031</v>
      </c>
      <c r="J436" s="16" t="n">
        <v>0.447868</v>
      </c>
      <c r="K436" s="16" t="n">
        <v>0.483219</v>
      </c>
      <c r="L436" s="15" t="s">
        <v>15</v>
      </c>
      <c r="M436" s="15" t="s">
        <v>15</v>
      </c>
      <c r="N436" s="17" t="s">
        <v>60</v>
      </c>
      <c r="O436" s="17" t="s">
        <v>15</v>
      </c>
      <c r="P436" s="17" t="s">
        <v>15</v>
      </c>
      <c r="Q436" s="15" t="s">
        <v>15</v>
      </c>
      <c r="R436" s="15" t="s">
        <v>15</v>
      </c>
      <c r="S436" s="15" t="s">
        <v>15</v>
      </c>
      <c r="T436" s="18" t="s">
        <v>497</v>
      </c>
      <c r="U436" s="9" t="s">
        <v>17</v>
      </c>
    </row>
    <row r="437" customFormat="false" ht="15" hidden="false" customHeight="false" outlineLevel="0" collapsed="false">
      <c r="A437" s="6" t="s">
        <v>500</v>
      </c>
      <c r="B437" s="6" t="s">
        <v>220</v>
      </c>
      <c r="C437" s="7" t="s">
        <v>59</v>
      </c>
      <c r="D437" s="8" t="n">
        <v>0.01565</v>
      </c>
      <c r="E437" s="8" t="n">
        <v>0.104192</v>
      </c>
      <c r="F437" s="8" t="n">
        <v>0.029833</v>
      </c>
      <c r="G437" s="8" t="n">
        <v>0.007597</v>
      </c>
      <c r="H437" s="8" t="n">
        <v>0.070755</v>
      </c>
      <c r="I437" s="8" t="n">
        <v>0.003705</v>
      </c>
      <c r="J437" s="8" t="n">
        <v>0.483647</v>
      </c>
      <c r="K437" s="8" t="n">
        <v>0.483577</v>
      </c>
      <c r="L437" s="7" t="s">
        <v>15</v>
      </c>
      <c r="M437" s="7" t="s">
        <v>15</v>
      </c>
      <c r="N437" s="10" t="s">
        <v>15</v>
      </c>
      <c r="O437" s="10" t="s">
        <v>15</v>
      </c>
      <c r="P437" s="10" t="s">
        <v>15</v>
      </c>
      <c r="Q437" s="7" t="s">
        <v>15</v>
      </c>
      <c r="R437" s="7" t="s">
        <v>15</v>
      </c>
      <c r="S437" s="7" t="s">
        <v>15</v>
      </c>
      <c r="T437" s="9" t="s">
        <v>497</v>
      </c>
      <c r="U437" s="9" t="s">
        <v>17</v>
      </c>
    </row>
    <row r="438" customFormat="false" ht="15" hidden="false" customHeight="false" outlineLevel="0" collapsed="false">
      <c r="A438" s="6" t="s">
        <v>501</v>
      </c>
      <c r="B438" s="6" t="s">
        <v>220</v>
      </c>
      <c r="C438" s="7" t="s">
        <v>60</v>
      </c>
      <c r="D438" s="8" t="n">
        <v>0.01203</v>
      </c>
      <c r="E438" s="8" t="n">
        <v>0.227669</v>
      </c>
      <c r="F438" s="8" t="n">
        <v>0.029855</v>
      </c>
      <c r="G438" s="8" t="n">
        <v>0.013017</v>
      </c>
      <c r="H438" s="8" t="n">
        <v>0.134001</v>
      </c>
      <c r="I438" s="8" t="n">
        <v>0.0084</v>
      </c>
      <c r="J438" s="8" t="n">
        <v>0.572087</v>
      </c>
      <c r="K438" s="8" t="n">
        <v>0.47991</v>
      </c>
      <c r="L438" s="7" t="s">
        <v>15</v>
      </c>
      <c r="M438" s="7" t="s">
        <v>60</v>
      </c>
      <c r="N438" s="10" t="s">
        <v>60</v>
      </c>
      <c r="O438" s="10" t="s">
        <v>15</v>
      </c>
      <c r="P438" s="10" t="s">
        <v>15</v>
      </c>
      <c r="Q438" s="7" t="s">
        <v>15</v>
      </c>
      <c r="R438" s="7" t="s">
        <v>60</v>
      </c>
      <c r="S438" s="7" t="s">
        <v>15</v>
      </c>
      <c r="T438" s="9" t="s">
        <v>497</v>
      </c>
      <c r="U438" s="9" t="s">
        <v>17</v>
      </c>
    </row>
    <row r="439" customFormat="false" ht="15" hidden="false" customHeight="false" outlineLevel="0" collapsed="false">
      <c r="A439" s="6" t="s">
        <v>502</v>
      </c>
      <c r="B439" s="6" t="s">
        <v>220</v>
      </c>
      <c r="C439" s="7" t="s">
        <v>59</v>
      </c>
      <c r="D439" s="8" t="n">
        <v>0.01345</v>
      </c>
      <c r="E439" s="8" t="n">
        <v>0.122813</v>
      </c>
      <c r="F439" s="8" t="n">
        <v>0.02988</v>
      </c>
      <c r="G439" s="8" t="n">
        <v>0.009743</v>
      </c>
      <c r="H439" s="8" t="n">
        <v>0.07372</v>
      </c>
      <c r="I439" s="8" t="n">
        <v>0.0057</v>
      </c>
      <c r="J439" s="8" t="n">
        <v>0.479675</v>
      </c>
      <c r="K439" s="8" t="n">
        <v>0.487674</v>
      </c>
      <c r="L439" s="7" t="s">
        <v>15</v>
      </c>
      <c r="M439" s="7" t="s">
        <v>15</v>
      </c>
      <c r="N439" s="10" t="s">
        <v>60</v>
      </c>
      <c r="O439" s="10" t="s">
        <v>15</v>
      </c>
      <c r="P439" s="10" t="s">
        <v>15</v>
      </c>
      <c r="Q439" s="7" t="s">
        <v>15</v>
      </c>
      <c r="R439" s="7" t="s">
        <v>15</v>
      </c>
      <c r="S439" s="7" t="s">
        <v>15</v>
      </c>
      <c r="T439" s="9" t="s">
        <v>497</v>
      </c>
      <c r="U439" s="9" t="s">
        <v>17</v>
      </c>
    </row>
    <row r="440" customFormat="false" ht="15" hidden="false" customHeight="false" outlineLevel="0" collapsed="false">
      <c r="A440" s="6" t="s">
        <v>503</v>
      </c>
      <c r="B440" s="6" t="s">
        <v>220</v>
      </c>
      <c r="C440" s="7" t="s">
        <v>60</v>
      </c>
      <c r="D440" s="8" t="n">
        <v>0.01509</v>
      </c>
      <c r="E440" s="8" t="n">
        <v>0.133686</v>
      </c>
      <c r="F440" s="8" t="n">
        <v>0.029905</v>
      </c>
      <c r="G440" s="8" t="n">
        <v>0.014559</v>
      </c>
      <c r="H440" s="8" t="n">
        <v>0.094787</v>
      </c>
      <c r="I440" s="8" t="n">
        <v>0.010672</v>
      </c>
      <c r="J440" s="8" t="n">
        <v>0.505317</v>
      </c>
      <c r="K440" s="8" t="n">
        <v>0.484013</v>
      </c>
      <c r="L440" s="7" t="s">
        <v>15</v>
      </c>
      <c r="M440" s="7" t="s">
        <v>15</v>
      </c>
      <c r="N440" s="10" t="s">
        <v>60</v>
      </c>
      <c r="O440" s="10" t="s">
        <v>15</v>
      </c>
      <c r="P440" s="10" t="s">
        <v>15</v>
      </c>
      <c r="Q440" s="7" t="s">
        <v>15</v>
      </c>
      <c r="R440" s="7" t="s">
        <v>15</v>
      </c>
      <c r="S440" s="7" t="s">
        <v>15</v>
      </c>
      <c r="T440" s="9" t="s">
        <v>497</v>
      </c>
      <c r="U440" s="9" t="s">
        <v>17</v>
      </c>
    </row>
    <row r="441" customFormat="false" ht="15" hidden="false" customHeight="false" outlineLevel="0" collapsed="false">
      <c r="A441" s="6" t="s">
        <v>504</v>
      </c>
      <c r="B441" s="6" t="s">
        <v>220</v>
      </c>
      <c r="C441" s="7" t="s">
        <v>60</v>
      </c>
      <c r="D441" s="8" t="n">
        <v>0.01421</v>
      </c>
      <c r="E441" s="8" t="n">
        <v>0.147666</v>
      </c>
      <c r="F441" s="8" t="n">
        <v>0.029886</v>
      </c>
      <c r="G441" s="8" t="n">
        <v>0.01157</v>
      </c>
      <c r="H441" s="8" t="n">
        <v>0.10521</v>
      </c>
      <c r="I441" s="8" t="n">
        <v>0.006735</v>
      </c>
      <c r="J441" s="8" t="n">
        <v>0.522715</v>
      </c>
      <c r="K441" s="8" t="n">
        <v>0.474395</v>
      </c>
      <c r="L441" s="7" t="s">
        <v>15</v>
      </c>
      <c r="M441" s="7" t="s">
        <v>15</v>
      </c>
      <c r="N441" s="10" t="s">
        <v>60</v>
      </c>
      <c r="O441" s="10" t="s">
        <v>15</v>
      </c>
      <c r="P441" s="10" t="s">
        <v>15</v>
      </c>
      <c r="Q441" s="7" t="s">
        <v>15</v>
      </c>
      <c r="R441" s="7" t="s">
        <v>60</v>
      </c>
      <c r="S441" s="7" t="s">
        <v>15</v>
      </c>
      <c r="T441" s="9" t="s">
        <v>497</v>
      </c>
      <c r="U441" s="9" t="s">
        <v>17</v>
      </c>
    </row>
    <row r="442" customFormat="false" ht="15" hidden="false" customHeight="false" outlineLevel="0" collapsed="false">
      <c r="A442" s="6" t="s">
        <v>505</v>
      </c>
      <c r="B442" s="6" t="s">
        <v>220</v>
      </c>
      <c r="C442" s="7" t="s">
        <v>15</v>
      </c>
      <c r="D442" s="8" t="n">
        <v>0.006926</v>
      </c>
      <c r="E442" s="8" t="n">
        <v>0.171453</v>
      </c>
      <c r="F442" s="8" t="n">
        <v>0.0299</v>
      </c>
      <c r="G442" s="8" t="n">
        <v>0.01453</v>
      </c>
      <c r="H442" s="8" t="n">
        <v>0.130134</v>
      </c>
      <c r="I442" s="8" t="n">
        <v>0.009718</v>
      </c>
      <c r="J442" s="8" t="n">
        <v>0.574143</v>
      </c>
      <c r="K442" s="8" t="n">
        <v>0.467578</v>
      </c>
      <c r="L442" s="7" t="s">
        <v>15</v>
      </c>
      <c r="M442" s="7" t="s">
        <v>15</v>
      </c>
      <c r="N442" s="10" t="s">
        <v>60</v>
      </c>
      <c r="O442" s="10" t="s">
        <v>15</v>
      </c>
      <c r="P442" s="10" t="s">
        <v>15</v>
      </c>
      <c r="Q442" s="7" t="s">
        <v>15</v>
      </c>
      <c r="R442" s="7" t="s">
        <v>60</v>
      </c>
      <c r="S442" s="7" t="s">
        <v>15</v>
      </c>
      <c r="T442" s="9" t="s">
        <v>497</v>
      </c>
      <c r="U442" s="9" t="s">
        <v>17</v>
      </c>
    </row>
    <row r="443" customFormat="false" ht="15" hidden="false" customHeight="false" outlineLevel="0" collapsed="false">
      <c r="A443" s="6" t="s">
        <v>506</v>
      </c>
      <c r="B443" s="6" t="s">
        <v>220</v>
      </c>
      <c r="C443" s="7" t="s">
        <v>15</v>
      </c>
      <c r="D443" s="8" t="n">
        <v>0.01226</v>
      </c>
      <c r="E443" s="8" t="n">
        <v>0.084748</v>
      </c>
      <c r="F443" s="8" t="n">
        <v>0.029852</v>
      </c>
      <c r="G443" s="8" t="n">
        <v>0.010544</v>
      </c>
      <c r="H443" s="8" t="n">
        <v>0.056205</v>
      </c>
      <c r="I443" s="8" t="n">
        <v>0.006587</v>
      </c>
      <c r="J443" s="8" t="n">
        <v>0.467097</v>
      </c>
      <c r="K443" s="8" t="n">
        <v>0.483591</v>
      </c>
      <c r="L443" s="7" t="s">
        <v>15</v>
      </c>
      <c r="M443" s="7" t="s">
        <v>15</v>
      </c>
      <c r="N443" s="10" t="s">
        <v>60</v>
      </c>
      <c r="O443" s="10" t="s">
        <v>15</v>
      </c>
      <c r="P443" s="10" t="s">
        <v>15</v>
      </c>
      <c r="Q443" s="7" t="s">
        <v>15</v>
      </c>
      <c r="R443" s="7" t="s">
        <v>15</v>
      </c>
      <c r="S443" s="7" t="s">
        <v>15</v>
      </c>
      <c r="T443" s="9" t="s">
        <v>497</v>
      </c>
      <c r="U443" s="9" t="s">
        <v>17</v>
      </c>
    </row>
    <row r="444" customFormat="false" ht="15" hidden="false" customHeight="false" outlineLevel="0" collapsed="false">
      <c r="A444" s="6" t="s">
        <v>507</v>
      </c>
      <c r="B444" s="6" t="s">
        <v>220</v>
      </c>
      <c r="C444" s="7" t="s">
        <v>15</v>
      </c>
      <c r="D444" s="8" t="n">
        <v>0.01484</v>
      </c>
      <c r="E444" s="8" t="n">
        <v>0.119716</v>
      </c>
      <c r="F444" s="8" t="n">
        <v>0.029815</v>
      </c>
      <c r="G444" s="8" t="n">
        <v>0.011227</v>
      </c>
      <c r="H444" s="8" t="n">
        <v>0.106742</v>
      </c>
      <c r="I444" s="8" t="n">
        <v>0.00661</v>
      </c>
      <c r="J444" s="8" t="n">
        <v>0.497576</v>
      </c>
      <c r="K444" s="8" t="n">
        <v>0.478404</v>
      </c>
      <c r="L444" s="7" t="s">
        <v>15</v>
      </c>
      <c r="M444" s="7" t="s">
        <v>15</v>
      </c>
      <c r="N444" s="10" t="s">
        <v>15</v>
      </c>
      <c r="O444" s="10" t="s">
        <v>15</v>
      </c>
      <c r="P444" s="10" t="s">
        <v>15</v>
      </c>
      <c r="Q444" s="7" t="s">
        <v>15</v>
      </c>
      <c r="R444" s="7" t="s">
        <v>15</v>
      </c>
      <c r="S444" s="7" t="s">
        <v>15</v>
      </c>
      <c r="T444" s="9" t="s">
        <v>497</v>
      </c>
      <c r="U444" s="9" t="s">
        <v>17</v>
      </c>
    </row>
    <row r="445" customFormat="false" ht="15" hidden="false" customHeight="false" outlineLevel="0" collapsed="false">
      <c r="A445" s="6" t="s">
        <v>508</v>
      </c>
      <c r="B445" s="6" t="s">
        <v>220</v>
      </c>
      <c r="C445" s="7" t="s">
        <v>60</v>
      </c>
      <c r="D445" s="8" t="n">
        <v>0.01147</v>
      </c>
      <c r="E445" s="8" t="n">
        <v>0.130883</v>
      </c>
      <c r="F445" s="8" t="n">
        <v>0.029853</v>
      </c>
      <c r="G445" s="8" t="n">
        <v>0.012571</v>
      </c>
      <c r="H445" s="8" t="n">
        <v>0.118596</v>
      </c>
      <c r="I445" s="8" t="n">
        <v>0.008034</v>
      </c>
      <c r="J445" s="8" t="n">
        <v>0.517636</v>
      </c>
      <c r="K445" s="8" t="n">
        <v>0.473201</v>
      </c>
      <c r="L445" s="7" t="s">
        <v>15</v>
      </c>
      <c r="M445" s="7" t="s">
        <v>15</v>
      </c>
      <c r="N445" s="10" t="s">
        <v>60</v>
      </c>
      <c r="O445" s="10" t="s">
        <v>15</v>
      </c>
      <c r="P445" s="10" t="s">
        <v>15</v>
      </c>
      <c r="Q445" s="7" t="s">
        <v>15</v>
      </c>
      <c r="R445" s="7" t="s">
        <v>60</v>
      </c>
      <c r="S445" s="7" t="s">
        <v>15</v>
      </c>
      <c r="T445" s="9" t="s">
        <v>497</v>
      </c>
      <c r="U445" s="9" t="s">
        <v>17</v>
      </c>
    </row>
    <row r="446" customFormat="false" ht="15" hidden="false" customHeight="false" outlineLevel="0" collapsed="false">
      <c r="A446" s="6" t="s">
        <v>509</v>
      </c>
      <c r="B446" s="6" t="s">
        <v>220</v>
      </c>
      <c r="C446" s="7" t="s">
        <v>15</v>
      </c>
      <c r="D446" s="8" t="n">
        <v>0.01208</v>
      </c>
      <c r="E446" s="8" t="n">
        <v>0.100453</v>
      </c>
      <c r="F446" s="8" t="n">
        <v>0.029856</v>
      </c>
      <c r="G446" s="8" t="n">
        <v>0.010134</v>
      </c>
      <c r="H446" s="8" t="n">
        <v>0.088634</v>
      </c>
      <c r="I446" s="8" t="n">
        <v>0.006726</v>
      </c>
      <c r="J446" s="8" t="n">
        <v>0.48155</v>
      </c>
      <c r="K446" s="8" t="n">
        <v>0.47933</v>
      </c>
      <c r="L446" s="7" t="s">
        <v>15</v>
      </c>
      <c r="M446" s="7" t="s">
        <v>15</v>
      </c>
      <c r="N446" s="10" t="s">
        <v>60</v>
      </c>
      <c r="O446" s="10" t="s">
        <v>15</v>
      </c>
      <c r="P446" s="10" t="s">
        <v>15</v>
      </c>
      <c r="Q446" s="7" t="s">
        <v>15</v>
      </c>
      <c r="R446" s="7" t="s">
        <v>15</v>
      </c>
      <c r="S446" s="7" t="s">
        <v>15</v>
      </c>
      <c r="T446" s="9" t="s">
        <v>497</v>
      </c>
      <c r="U446" s="9" t="s">
        <v>17</v>
      </c>
    </row>
    <row r="447" customFormat="false" ht="15" hidden="false" customHeight="false" outlineLevel="0" collapsed="false">
      <c r="A447" s="6" t="s">
        <v>510</v>
      </c>
      <c r="B447" s="6" t="s">
        <v>220</v>
      </c>
      <c r="C447" s="7" t="s">
        <v>60</v>
      </c>
      <c r="D447" s="8" t="n">
        <v>0.06381</v>
      </c>
      <c r="E447" s="8" t="n">
        <v>0.106905</v>
      </c>
      <c r="F447" s="8" t="n">
        <v>0.029892</v>
      </c>
      <c r="G447" s="8" t="n">
        <v>0.023066</v>
      </c>
      <c r="H447" s="8" t="n">
        <v>0.097629</v>
      </c>
      <c r="I447" s="8" t="n">
        <v>0.012912</v>
      </c>
      <c r="J447" s="8" t="n">
        <v>0.462912</v>
      </c>
      <c r="K447" s="8" t="n">
        <v>0.462491</v>
      </c>
      <c r="L447" s="7" t="s">
        <v>60</v>
      </c>
      <c r="M447" s="7" t="s">
        <v>15</v>
      </c>
      <c r="N447" s="10" t="s">
        <v>60</v>
      </c>
      <c r="O447" s="10" t="s">
        <v>60</v>
      </c>
      <c r="P447" s="10" t="s">
        <v>15</v>
      </c>
      <c r="Q447" s="7" t="s">
        <v>15</v>
      </c>
      <c r="R447" s="7" t="s">
        <v>15</v>
      </c>
      <c r="S447" s="7" t="s">
        <v>15</v>
      </c>
      <c r="T447" s="9" t="s">
        <v>497</v>
      </c>
      <c r="U447" s="9" t="s">
        <v>17</v>
      </c>
    </row>
    <row r="448" customFormat="false" ht="15" hidden="false" customHeight="false" outlineLevel="0" collapsed="false">
      <c r="A448" s="6" t="s">
        <v>511</v>
      </c>
      <c r="B448" s="6" t="s">
        <v>220</v>
      </c>
      <c r="C448" s="7" t="s">
        <v>60</v>
      </c>
      <c r="D448" s="8" t="n">
        <v>0.01183</v>
      </c>
      <c r="E448" s="8" t="n">
        <v>0.381674</v>
      </c>
      <c r="F448" s="8" t="n">
        <v>0.029939</v>
      </c>
      <c r="G448" s="8" t="n">
        <v>0.030855</v>
      </c>
      <c r="H448" s="8" t="n">
        <v>0.231123</v>
      </c>
      <c r="I448" s="8" t="n">
        <v>0.014989</v>
      </c>
      <c r="J448" s="8" t="n">
        <v>0.75102</v>
      </c>
      <c r="K448" s="8" t="n">
        <v>0.437641</v>
      </c>
      <c r="L448" s="7" t="s">
        <v>15</v>
      </c>
      <c r="M448" s="7" t="s">
        <v>60</v>
      </c>
      <c r="N448" s="10" t="s">
        <v>60</v>
      </c>
      <c r="O448" s="10" t="s">
        <v>60</v>
      </c>
      <c r="P448" s="10" t="s">
        <v>60</v>
      </c>
      <c r="Q448" s="7" t="s">
        <v>15</v>
      </c>
      <c r="R448" s="7" t="s">
        <v>60</v>
      </c>
      <c r="S448" s="7" t="s">
        <v>15</v>
      </c>
      <c r="T448" s="9" t="s">
        <v>497</v>
      </c>
      <c r="U448" s="9" t="s">
        <v>17</v>
      </c>
    </row>
    <row r="449" customFormat="false" ht="15" hidden="false" customHeight="false" outlineLevel="0" collapsed="false">
      <c r="A449" s="6" t="s">
        <v>512</v>
      </c>
      <c r="B449" s="6" t="s">
        <v>220</v>
      </c>
      <c r="C449" s="7" t="s">
        <v>60</v>
      </c>
      <c r="D449" s="8" t="n">
        <v>0.0105</v>
      </c>
      <c r="E449" s="8" t="n">
        <v>0.143152</v>
      </c>
      <c r="F449" s="8" t="n">
        <v>0.029848</v>
      </c>
      <c r="G449" s="8" t="n">
        <v>0.007959</v>
      </c>
      <c r="H449" s="8" t="n">
        <v>0.085701</v>
      </c>
      <c r="I449" s="8" t="n">
        <v>0.004739</v>
      </c>
      <c r="J449" s="8" t="n">
        <v>0.457319</v>
      </c>
      <c r="K449" s="8" t="n">
        <v>0.483004</v>
      </c>
      <c r="L449" s="7" t="s">
        <v>15</v>
      </c>
      <c r="M449" s="7" t="s">
        <v>15</v>
      </c>
      <c r="N449" s="10" t="s">
        <v>60</v>
      </c>
      <c r="O449" s="10" t="s">
        <v>15</v>
      </c>
      <c r="P449" s="10" t="s">
        <v>15</v>
      </c>
      <c r="Q449" s="7" t="s">
        <v>15</v>
      </c>
      <c r="R449" s="7" t="s">
        <v>15</v>
      </c>
      <c r="S449" s="7" t="s">
        <v>15</v>
      </c>
      <c r="T449" s="9" t="s">
        <v>497</v>
      </c>
      <c r="U449" s="9" t="s">
        <v>17</v>
      </c>
    </row>
    <row r="450" customFormat="false" ht="15" hidden="false" customHeight="false" outlineLevel="0" collapsed="false">
      <c r="A450" s="6" t="s">
        <v>513</v>
      </c>
      <c r="B450" s="6" t="s">
        <v>220</v>
      </c>
      <c r="C450" s="7" t="s">
        <v>15</v>
      </c>
      <c r="D450" s="8" t="n">
        <v>0.01195</v>
      </c>
      <c r="E450" s="8" t="n">
        <v>0.062474</v>
      </c>
      <c r="F450" s="8" t="n">
        <v>0.029807</v>
      </c>
      <c r="G450" s="8" t="n">
        <v>0.00705</v>
      </c>
      <c r="H450" s="8" t="n">
        <v>0.030813</v>
      </c>
      <c r="I450" s="8" t="n">
        <v>0.003348</v>
      </c>
      <c r="J450" s="8" t="n">
        <v>0.436115</v>
      </c>
      <c r="K450" s="8" t="n">
        <v>0.483501</v>
      </c>
      <c r="L450" s="7" t="s">
        <v>15</v>
      </c>
      <c r="M450" s="7" t="s">
        <v>15</v>
      </c>
      <c r="N450" s="7" t="s">
        <v>15</v>
      </c>
      <c r="O450" s="7" t="s">
        <v>15</v>
      </c>
      <c r="P450" s="7" t="s">
        <v>15</v>
      </c>
      <c r="Q450" s="7" t="s">
        <v>15</v>
      </c>
      <c r="R450" s="7" t="s">
        <v>15</v>
      </c>
      <c r="S450" s="7" t="s">
        <v>15</v>
      </c>
      <c r="T450" s="12" t="s">
        <v>514</v>
      </c>
      <c r="U450" s="9" t="s">
        <v>17</v>
      </c>
    </row>
    <row r="451" customFormat="false" ht="15" hidden="false" customHeight="false" outlineLevel="0" collapsed="false">
      <c r="A451" s="6" t="s">
        <v>515</v>
      </c>
      <c r="B451" s="6" t="s">
        <v>220</v>
      </c>
      <c r="C451" s="7" t="s">
        <v>15</v>
      </c>
      <c r="D451" s="8" t="n">
        <v>0.01209</v>
      </c>
      <c r="E451" s="8" t="n">
        <v>0.065421</v>
      </c>
      <c r="F451" s="8" t="n">
        <v>0.029803</v>
      </c>
      <c r="G451" s="8" t="n">
        <v>0.009982</v>
      </c>
      <c r="H451" s="8" t="n">
        <v>0.050916</v>
      </c>
      <c r="I451" s="8" t="n">
        <v>0.005371</v>
      </c>
      <c r="J451" s="8" t="n">
        <v>0.447018</v>
      </c>
      <c r="K451" s="8" t="n">
        <v>0.490489</v>
      </c>
      <c r="L451" s="7" t="s">
        <v>15</v>
      </c>
      <c r="M451" s="7" t="s">
        <v>15</v>
      </c>
      <c r="N451" s="7" t="s">
        <v>15</v>
      </c>
      <c r="O451" s="7" t="s">
        <v>15</v>
      </c>
      <c r="P451" s="7" t="s">
        <v>15</v>
      </c>
      <c r="Q451" s="7" t="s">
        <v>15</v>
      </c>
      <c r="R451" s="7" t="s">
        <v>15</v>
      </c>
      <c r="S451" s="7" t="s">
        <v>15</v>
      </c>
      <c r="T451" s="12" t="s">
        <v>514</v>
      </c>
      <c r="U451" s="9" t="s">
        <v>17</v>
      </c>
    </row>
    <row r="452" customFormat="false" ht="15" hidden="false" customHeight="false" outlineLevel="0" collapsed="false">
      <c r="A452" s="6" t="s">
        <v>516</v>
      </c>
      <c r="B452" s="6" t="s">
        <v>220</v>
      </c>
      <c r="C452" s="7" t="s">
        <v>15</v>
      </c>
      <c r="D452" s="8" t="n">
        <v>0.01107</v>
      </c>
      <c r="E452" s="8" t="n">
        <v>0.061633</v>
      </c>
      <c r="F452" s="8" t="n">
        <v>0.029835</v>
      </c>
      <c r="G452" s="8" t="n">
        <v>0.008819</v>
      </c>
      <c r="H452" s="8" t="n">
        <v>0.051111</v>
      </c>
      <c r="I452" s="8" t="n">
        <v>0.004578</v>
      </c>
      <c r="J452" s="8" t="n">
        <v>0.432944</v>
      </c>
      <c r="K452" s="8" t="n">
        <v>0.489885</v>
      </c>
      <c r="L452" s="7" t="s">
        <v>15</v>
      </c>
      <c r="M452" s="7" t="s">
        <v>15</v>
      </c>
      <c r="N452" s="7" t="s">
        <v>15</v>
      </c>
      <c r="O452" s="7" t="s">
        <v>15</v>
      </c>
      <c r="P452" s="7" t="s">
        <v>15</v>
      </c>
      <c r="Q452" s="7" t="s">
        <v>15</v>
      </c>
      <c r="R452" s="7" t="s">
        <v>15</v>
      </c>
      <c r="S452" s="7" t="s">
        <v>15</v>
      </c>
      <c r="T452" s="12" t="s">
        <v>514</v>
      </c>
      <c r="U452" s="9" t="s">
        <v>17</v>
      </c>
    </row>
    <row r="453" customFormat="false" ht="15" hidden="false" customHeight="false" outlineLevel="0" collapsed="false">
      <c r="A453" s="6" t="s">
        <v>517</v>
      </c>
      <c r="B453" s="6" t="s">
        <v>220</v>
      </c>
      <c r="C453" s="7" t="s">
        <v>60</v>
      </c>
      <c r="D453" s="8" t="n">
        <v>0.07552</v>
      </c>
      <c r="E453" s="8" t="n">
        <v>0.223305</v>
      </c>
      <c r="F453" s="8" t="n">
        <v>0.029892</v>
      </c>
      <c r="G453" s="8" t="n">
        <v>0.027918</v>
      </c>
      <c r="H453" s="8" t="n">
        <v>0.185792</v>
      </c>
      <c r="I453" s="8" t="n">
        <v>0.013806</v>
      </c>
      <c r="J453" s="8" t="n">
        <v>0.621866</v>
      </c>
      <c r="K453" s="8" t="n">
        <v>0.449582</v>
      </c>
      <c r="L453" s="7" t="s">
        <v>60</v>
      </c>
      <c r="M453" s="7" t="s">
        <v>15</v>
      </c>
      <c r="N453" s="7" t="s">
        <v>60</v>
      </c>
      <c r="O453" s="7" t="s">
        <v>60</v>
      </c>
      <c r="P453" s="7" t="s">
        <v>60</v>
      </c>
      <c r="Q453" s="7" t="s">
        <v>15</v>
      </c>
      <c r="R453" s="7" t="s">
        <v>60</v>
      </c>
      <c r="S453" s="7" t="s">
        <v>15</v>
      </c>
      <c r="T453" s="12" t="s">
        <v>514</v>
      </c>
      <c r="U453" s="9" t="s">
        <v>17</v>
      </c>
    </row>
    <row r="454" customFormat="false" ht="15" hidden="false" customHeight="false" outlineLevel="0" collapsed="false">
      <c r="A454" s="6" t="s">
        <v>518</v>
      </c>
      <c r="B454" s="6" t="s">
        <v>220</v>
      </c>
      <c r="C454" s="7" t="s">
        <v>15</v>
      </c>
      <c r="D454" s="8" t="n">
        <v>0.007584</v>
      </c>
      <c r="E454" s="8" t="n">
        <v>0.068051</v>
      </c>
      <c r="F454" s="8" t="n">
        <v>0.029835</v>
      </c>
      <c r="G454" s="8" t="n">
        <v>0.010642</v>
      </c>
      <c r="H454" s="8" t="n">
        <v>0.044668</v>
      </c>
      <c r="I454" s="8" t="n">
        <v>0.005135</v>
      </c>
      <c r="J454" s="8" t="n">
        <v>0.379516</v>
      </c>
      <c r="K454" s="8" t="n">
        <v>0.496089</v>
      </c>
      <c r="L454" s="7" t="s">
        <v>15</v>
      </c>
      <c r="M454" s="7" t="s">
        <v>15</v>
      </c>
      <c r="N454" s="10" t="s">
        <v>15</v>
      </c>
      <c r="O454" s="10" t="s">
        <v>15</v>
      </c>
      <c r="P454" s="10" t="s">
        <v>15</v>
      </c>
      <c r="Q454" s="7" t="s">
        <v>15</v>
      </c>
      <c r="R454" s="7" t="s">
        <v>15</v>
      </c>
      <c r="S454" s="7" t="s">
        <v>15</v>
      </c>
      <c r="T454" s="12" t="s">
        <v>514</v>
      </c>
      <c r="U454" s="9" t="s">
        <v>17</v>
      </c>
    </row>
    <row r="455" customFormat="false" ht="15" hidden="false" customHeight="false" outlineLevel="0" collapsed="false">
      <c r="A455" s="6" t="s">
        <v>519</v>
      </c>
      <c r="B455" s="6" t="s">
        <v>220</v>
      </c>
      <c r="C455" s="7" t="s">
        <v>15</v>
      </c>
      <c r="D455" s="8" t="n">
        <v>0.0122</v>
      </c>
      <c r="E455" s="8" t="n">
        <v>0.117684</v>
      </c>
      <c r="F455" s="8" t="n">
        <v>0.029871</v>
      </c>
      <c r="G455" s="8" t="n">
        <v>0.013978</v>
      </c>
      <c r="H455" s="8" t="n">
        <v>0.071994</v>
      </c>
      <c r="I455" s="8" t="n">
        <v>0.008597</v>
      </c>
      <c r="J455" s="8" t="n">
        <v>0.486486</v>
      </c>
      <c r="K455" s="8" t="n">
        <v>0.489976</v>
      </c>
      <c r="L455" s="7" t="s">
        <v>15</v>
      </c>
      <c r="M455" s="7" t="s">
        <v>15</v>
      </c>
      <c r="N455" s="10" t="s">
        <v>60</v>
      </c>
      <c r="O455" s="10" t="s">
        <v>15</v>
      </c>
      <c r="P455" s="10" t="s">
        <v>15</v>
      </c>
      <c r="Q455" s="7" t="s">
        <v>15</v>
      </c>
      <c r="R455" s="7" t="s">
        <v>15</v>
      </c>
      <c r="S455" s="7" t="s">
        <v>15</v>
      </c>
      <c r="T455" s="12" t="s">
        <v>514</v>
      </c>
      <c r="U455" s="9" t="s">
        <v>17</v>
      </c>
    </row>
    <row r="456" customFormat="false" ht="15" hidden="false" customHeight="false" outlineLevel="0" collapsed="false">
      <c r="A456" s="6" t="s">
        <v>520</v>
      </c>
      <c r="B456" s="6" t="s">
        <v>220</v>
      </c>
      <c r="C456" s="7" t="s">
        <v>15</v>
      </c>
      <c r="D456" s="8" t="n">
        <v>0.008392</v>
      </c>
      <c r="E456" s="8" t="n">
        <v>0.038883</v>
      </c>
      <c r="F456" s="8" t="n">
        <v>0.029856</v>
      </c>
      <c r="G456" s="8" t="n">
        <v>0.010422</v>
      </c>
      <c r="H456" s="8" t="n">
        <v>0.022371</v>
      </c>
      <c r="I456" s="8" t="n">
        <v>0.004356</v>
      </c>
      <c r="J456" s="8" t="n">
        <v>0.376961</v>
      </c>
      <c r="K456" s="8" t="n">
        <v>0.499483</v>
      </c>
      <c r="L456" s="7" t="s">
        <v>15</v>
      </c>
      <c r="M456" s="7" t="s">
        <v>15</v>
      </c>
      <c r="N456" s="7" t="s">
        <v>60</v>
      </c>
      <c r="O456" s="7" t="s">
        <v>15</v>
      </c>
      <c r="P456" s="7" t="s">
        <v>15</v>
      </c>
      <c r="Q456" s="7" t="s">
        <v>15</v>
      </c>
      <c r="R456" s="7" t="s">
        <v>15</v>
      </c>
      <c r="S456" s="7" t="s">
        <v>60</v>
      </c>
      <c r="T456" s="12" t="s">
        <v>514</v>
      </c>
      <c r="U456" s="9" t="s">
        <v>17</v>
      </c>
    </row>
    <row r="457" customFormat="false" ht="15" hidden="false" customHeight="false" outlineLevel="0" collapsed="false">
      <c r="A457" s="6" t="s">
        <v>521</v>
      </c>
      <c r="B457" s="6" t="s">
        <v>220</v>
      </c>
      <c r="C457" s="7" t="s">
        <v>60</v>
      </c>
      <c r="D457" s="8" t="n">
        <v>0.006287</v>
      </c>
      <c r="E457" s="8" t="n">
        <v>0.032246</v>
      </c>
      <c r="F457" s="8" t="n">
        <v>0.029845</v>
      </c>
      <c r="G457" s="8" t="n">
        <v>0.011393</v>
      </c>
      <c r="H457" s="8" t="n">
        <v>0.018704</v>
      </c>
      <c r="I457" s="8" t="n">
        <v>0.005008</v>
      </c>
      <c r="J457" s="8" t="n">
        <v>0.364848</v>
      </c>
      <c r="K457" s="8" t="n">
        <v>0.502368</v>
      </c>
      <c r="L457" s="7" t="s">
        <v>15</v>
      </c>
      <c r="M457" s="7" t="s">
        <v>15</v>
      </c>
      <c r="N457" s="7" t="s">
        <v>60</v>
      </c>
      <c r="O457" s="7" t="s">
        <v>15</v>
      </c>
      <c r="P457" s="7" t="s">
        <v>15</v>
      </c>
      <c r="Q457" s="7" t="s">
        <v>15</v>
      </c>
      <c r="R457" s="7" t="s">
        <v>15</v>
      </c>
      <c r="S457" s="7" t="s">
        <v>60</v>
      </c>
      <c r="T457" s="12" t="s">
        <v>514</v>
      </c>
      <c r="U457" s="9" t="s">
        <v>17</v>
      </c>
    </row>
    <row r="458" customFormat="false" ht="15" hidden="false" customHeight="false" outlineLevel="0" collapsed="false">
      <c r="A458" s="6" t="s">
        <v>522</v>
      </c>
      <c r="B458" s="6" t="s">
        <v>220</v>
      </c>
      <c r="C458" s="7" t="s">
        <v>15</v>
      </c>
      <c r="D458" s="8" t="n">
        <v>0.008814</v>
      </c>
      <c r="E458" s="8" t="n">
        <v>0.101671</v>
      </c>
      <c r="F458" s="8" t="n">
        <v>0.029904</v>
      </c>
      <c r="G458" s="8" t="n">
        <v>0.023125</v>
      </c>
      <c r="H458" s="8" t="n">
        <v>0.095792</v>
      </c>
      <c r="I458" s="8" t="n">
        <v>0.011247</v>
      </c>
      <c r="J458" s="8" t="n">
        <v>0.456813</v>
      </c>
      <c r="K458" s="8" t="n">
        <v>0.461561</v>
      </c>
      <c r="L458" s="7" t="s">
        <v>15</v>
      </c>
      <c r="M458" s="7" t="s">
        <v>15</v>
      </c>
      <c r="N458" s="7" t="s">
        <v>60</v>
      </c>
      <c r="O458" s="7" t="s">
        <v>60</v>
      </c>
      <c r="P458" s="7" t="s">
        <v>15</v>
      </c>
      <c r="Q458" s="7" t="s">
        <v>15</v>
      </c>
      <c r="R458" s="7" t="s">
        <v>15</v>
      </c>
      <c r="S458" s="7" t="s">
        <v>15</v>
      </c>
      <c r="T458" s="12" t="s">
        <v>514</v>
      </c>
      <c r="U458" s="9" t="s">
        <v>17</v>
      </c>
    </row>
    <row r="459" customFormat="false" ht="15" hidden="false" customHeight="false" outlineLevel="0" collapsed="false">
      <c r="A459" s="6" t="s">
        <v>523</v>
      </c>
      <c r="B459" s="6" t="s">
        <v>220</v>
      </c>
      <c r="C459" s="7" t="s">
        <v>15</v>
      </c>
      <c r="D459" s="8" t="n">
        <v>0.01153</v>
      </c>
      <c r="E459" s="8" t="n">
        <v>0.101289</v>
      </c>
      <c r="F459" s="8" t="n">
        <v>0.029813</v>
      </c>
      <c r="G459" s="8" t="n">
        <v>0.009806</v>
      </c>
      <c r="H459" s="8" t="n">
        <v>0.082946</v>
      </c>
      <c r="I459" s="8" t="n">
        <v>0.004536</v>
      </c>
      <c r="J459" s="8" t="n">
        <v>0.469243</v>
      </c>
      <c r="K459" s="8" t="n">
        <v>0.478078</v>
      </c>
      <c r="L459" s="7" t="s">
        <v>15</v>
      </c>
      <c r="M459" s="7" t="s">
        <v>15</v>
      </c>
      <c r="N459" s="7" t="s">
        <v>15</v>
      </c>
      <c r="O459" s="7" t="s">
        <v>15</v>
      </c>
      <c r="P459" s="7" t="s">
        <v>15</v>
      </c>
      <c r="Q459" s="7" t="s">
        <v>15</v>
      </c>
      <c r="R459" s="7" t="s">
        <v>15</v>
      </c>
      <c r="S459" s="7" t="s">
        <v>15</v>
      </c>
      <c r="T459" s="12" t="s">
        <v>514</v>
      </c>
      <c r="U459" s="9" t="s">
        <v>17</v>
      </c>
    </row>
    <row r="460" customFormat="false" ht="15" hidden="false" customHeight="false" outlineLevel="0" collapsed="false">
      <c r="A460" s="6" t="s">
        <v>524</v>
      </c>
      <c r="B460" s="6" t="s">
        <v>220</v>
      </c>
      <c r="C460" s="7" t="s">
        <v>15</v>
      </c>
      <c r="D460" s="8" t="n">
        <v>0.007243</v>
      </c>
      <c r="E460" s="8" t="n">
        <v>0.054306</v>
      </c>
      <c r="F460" s="8" t="n">
        <v>0.029769</v>
      </c>
      <c r="G460" s="8" t="n">
        <v>0.007177</v>
      </c>
      <c r="H460" s="8" t="n">
        <v>0.03907</v>
      </c>
      <c r="I460" s="8" t="n">
        <v>0.002882</v>
      </c>
      <c r="J460" s="8" t="n">
        <v>0.433785</v>
      </c>
      <c r="K460" s="8" t="n">
        <v>0.485532</v>
      </c>
      <c r="L460" s="7" t="s">
        <v>15</v>
      </c>
      <c r="M460" s="7" t="s">
        <v>15</v>
      </c>
      <c r="N460" s="7" t="s">
        <v>15</v>
      </c>
      <c r="O460" s="7" t="s">
        <v>15</v>
      </c>
      <c r="P460" s="7" t="s">
        <v>15</v>
      </c>
      <c r="Q460" s="7" t="s">
        <v>15</v>
      </c>
      <c r="R460" s="7" t="s">
        <v>15</v>
      </c>
      <c r="S460" s="7" t="s">
        <v>15</v>
      </c>
      <c r="T460" s="12" t="s">
        <v>514</v>
      </c>
      <c r="U460" s="9" t="s">
        <v>17</v>
      </c>
    </row>
    <row r="461" customFormat="false" ht="15" hidden="false" customHeight="false" outlineLevel="0" collapsed="false">
      <c r="A461" s="6" t="s">
        <v>525</v>
      </c>
      <c r="B461" s="6" t="s">
        <v>220</v>
      </c>
      <c r="C461" s="7" t="s">
        <v>15</v>
      </c>
      <c r="D461" s="8" t="n">
        <v>0.01414</v>
      </c>
      <c r="E461" s="8" t="n">
        <v>0.053166</v>
      </c>
      <c r="F461" s="8" t="n">
        <v>0.029749</v>
      </c>
      <c r="G461" s="8" t="n">
        <v>0.007027</v>
      </c>
      <c r="H461" s="8" t="n">
        <v>0.033925</v>
      </c>
      <c r="I461" s="8" t="n">
        <v>0.003216</v>
      </c>
      <c r="J461" s="8" t="n">
        <v>0.378354</v>
      </c>
      <c r="K461" s="8" t="n">
        <v>0.496667</v>
      </c>
      <c r="L461" s="7" t="s">
        <v>15</v>
      </c>
      <c r="M461" s="7" t="s">
        <v>15</v>
      </c>
      <c r="N461" s="7" t="s">
        <v>15</v>
      </c>
      <c r="O461" s="7" t="s">
        <v>15</v>
      </c>
      <c r="P461" s="7" t="s">
        <v>15</v>
      </c>
      <c r="Q461" s="7" t="s">
        <v>15</v>
      </c>
      <c r="R461" s="7" t="s">
        <v>15</v>
      </c>
      <c r="S461" s="7" t="s">
        <v>15</v>
      </c>
      <c r="T461" s="12" t="s">
        <v>514</v>
      </c>
      <c r="U461" s="9" t="s">
        <v>17</v>
      </c>
    </row>
    <row r="462" customFormat="false" ht="15" hidden="false" customHeight="false" outlineLevel="0" collapsed="false">
      <c r="A462" s="6" t="s">
        <v>526</v>
      </c>
      <c r="B462" s="6" t="s">
        <v>220</v>
      </c>
      <c r="C462" s="7" t="s">
        <v>15</v>
      </c>
      <c r="D462" s="8" t="n">
        <v>0.01178</v>
      </c>
      <c r="E462" s="8" t="n">
        <v>0.085395</v>
      </c>
      <c r="F462" s="8" t="n">
        <v>0.029799</v>
      </c>
      <c r="G462" s="8" t="n">
        <v>0.013022</v>
      </c>
      <c r="H462" s="8" t="n">
        <v>0.06752</v>
      </c>
      <c r="I462" s="8" t="n">
        <v>0.005441</v>
      </c>
      <c r="J462" s="8" t="n">
        <v>0.473216</v>
      </c>
      <c r="K462" s="8" t="n">
        <v>0.474556</v>
      </c>
      <c r="L462" s="7" t="s">
        <v>15</v>
      </c>
      <c r="M462" s="7" t="s">
        <v>15</v>
      </c>
      <c r="N462" s="7" t="s">
        <v>15</v>
      </c>
      <c r="O462" s="7" t="s">
        <v>15</v>
      </c>
      <c r="P462" s="7" t="s">
        <v>15</v>
      </c>
      <c r="Q462" s="7" t="s">
        <v>15</v>
      </c>
      <c r="R462" s="7" t="s">
        <v>15</v>
      </c>
      <c r="S462" s="7" t="s">
        <v>15</v>
      </c>
      <c r="T462" s="12" t="s">
        <v>514</v>
      </c>
      <c r="U462" s="9" t="s">
        <v>17</v>
      </c>
    </row>
    <row r="463" customFormat="false" ht="15" hidden="false" customHeight="false" outlineLevel="0" collapsed="false">
      <c r="A463" s="6" t="s">
        <v>527</v>
      </c>
      <c r="B463" s="6" t="s">
        <v>220</v>
      </c>
      <c r="C463" s="7" t="s">
        <v>15</v>
      </c>
      <c r="D463" s="8" t="n">
        <v>0.01123</v>
      </c>
      <c r="E463" s="8" t="n">
        <v>0.064525</v>
      </c>
      <c r="F463" s="8" t="n">
        <v>0.029789</v>
      </c>
      <c r="G463" s="8" t="n">
        <v>0.008047</v>
      </c>
      <c r="H463" s="8" t="n">
        <v>0.048142</v>
      </c>
      <c r="I463" s="8" t="n">
        <v>0.004138</v>
      </c>
      <c r="J463" s="8" t="n">
        <v>0.447208</v>
      </c>
      <c r="K463" s="8" t="n">
        <v>0.483498</v>
      </c>
      <c r="L463" s="7" t="s">
        <v>15</v>
      </c>
      <c r="M463" s="7" t="s">
        <v>15</v>
      </c>
      <c r="N463" s="7" t="s">
        <v>15</v>
      </c>
      <c r="O463" s="7" t="s">
        <v>15</v>
      </c>
      <c r="P463" s="7" t="s">
        <v>15</v>
      </c>
      <c r="Q463" s="7" t="s">
        <v>15</v>
      </c>
      <c r="R463" s="7" t="s">
        <v>15</v>
      </c>
      <c r="S463" s="7" t="s">
        <v>15</v>
      </c>
      <c r="T463" s="12" t="s">
        <v>514</v>
      </c>
      <c r="U463" s="9" t="s">
        <v>17</v>
      </c>
    </row>
    <row r="464" customFormat="false" ht="15" hidden="false" customHeight="false" outlineLevel="0" collapsed="false">
      <c r="A464" s="6" t="s">
        <v>528</v>
      </c>
      <c r="B464" s="6" t="s">
        <v>220</v>
      </c>
      <c r="C464" s="7" t="s">
        <v>15</v>
      </c>
      <c r="D464" s="8" t="n">
        <v>0.005462</v>
      </c>
      <c r="E464" s="8" t="n">
        <v>0.054873</v>
      </c>
      <c r="F464" s="8" t="n">
        <v>0.029795</v>
      </c>
      <c r="G464" s="8" t="n">
        <v>0.012356</v>
      </c>
      <c r="H464" s="8" t="n">
        <v>0.04191</v>
      </c>
      <c r="I464" s="8" t="n">
        <v>0.005333</v>
      </c>
      <c r="J464" s="8" t="n">
        <v>0.426607</v>
      </c>
      <c r="K464" s="8" t="n">
        <v>0.473294</v>
      </c>
      <c r="L464" s="7" t="s">
        <v>15</v>
      </c>
      <c r="M464" s="7" t="s">
        <v>15</v>
      </c>
      <c r="N464" s="7" t="s">
        <v>15</v>
      </c>
      <c r="O464" s="7" t="s">
        <v>15</v>
      </c>
      <c r="P464" s="7" t="s">
        <v>15</v>
      </c>
      <c r="Q464" s="7" t="s">
        <v>15</v>
      </c>
      <c r="R464" s="7" t="s">
        <v>15</v>
      </c>
      <c r="S464" s="7" t="s">
        <v>15</v>
      </c>
      <c r="T464" s="12" t="s">
        <v>514</v>
      </c>
      <c r="U464" s="9" t="s">
        <v>17</v>
      </c>
    </row>
    <row r="465" customFormat="false" ht="15" hidden="false" customHeight="false" outlineLevel="0" collapsed="false">
      <c r="A465" s="6" t="s">
        <v>529</v>
      </c>
      <c r="B465" s="6" t="s">
        <v>220</v>
      </c>
      <c r="C465" s="7" t="s">
        <v>15</v>
      </c>
      <c r="D465" s="8" t="n">
        <v>0.0116</v>
      </c>
      <c r="E465" s="8" t="n">
        <v>0.059121</v>
      </c>
      <c r="F465" s="8" t="n">
        <v>0.02983</v>
      </c>
      <c r="G465" s="8" t="n">
        <v>0.006096</v>
      </c>
      <c r="H465" s="8" t="n">
        <v>0.037629</v>
      </c>
      <c r="I465" s="8" t="n">
        <v>0.002782</v>
      </c>
      <c r="J465" s="8" t="n">
        <v>0.419601</v>
      </c>
      <c r="K465" s="8" t="n">
        <v>0.48973</v>
      </c>
      <c r="L465" s="7" t="s">
        <v>15</v>
      </c>
      <c r="M465" s="7" t="s">
        <v>15</v>
      </c>
      <c r="N465" s="7" t="s">
        <v>15</v>
      </c>
      <c r="O465" s="7" t="s">
        <v>15</v>
      </c>
      <c r="P465" s="7" t="s">
        <v>15</v>
      </c>
      <c r="Q465" s="7" t="s">
        <v>15</v>
      </c>
      <c r="R465" s="7" t="s">
        <v>15</v>
      </c>
      <c r="S465" s="7" t="s">
        <v>15</v>
      </c>
      <c r="T465" s="12" t="s">
        <v>514</v>
      </c>
      <c r="U465" s="9" t="s">
        <v>17</v>
      </c>
    </row>
    <row r="466" customFormat="false" ht="15" hidden="false" customHeight="false" outlineLevel="0" collapsed="false">
      <c r="A466" s="6" t="s">
        <v>530</v>
      </c>
      <c r="B466" s="6" t="s">
        <v>220</v>
      </c>
      <c r="C466" s="7" t="s">
        <v>15</v>
      </c>
      <c r="D466" s="8" t="n">
        <v>0.01061</v>
      </c>
      <c r="E466" s="8" t="n">
        <v>0.044627</v>
      </c>
      <c r="F466" s="8" t="n">
        <v>0.029827</v>
      </c>
      <c r="G466" s="8" t="n">
        <v>0.006172</v>
      </c>
      <c r="H466" s="8" t="n">
        <v>0.020055</v>
      </c>
      <c r="I466" s="8" t="n">
        <v>0.002376</v>
      </c>
      <c r="J466" s="8" t="n">
        <v>0.414007</v>
      </c>
      <c r="K466" s="8" t="n">
        <v>0.489532</v>
      </c>
      <c r="L466" s="7" t="s">
        <v>15</v>
      </c>
      <c r="M466" s="7" t="s">
        <v>15</v>
      </c>
      <c r="N466" s="7" t="s">
        <v>15</v>
      </c>
      <c r="O466" s="7" t="s">
        <v>15</v>
      </c>
      <c r="P466" s="7" t="s">
        <v>15</v>
      </c>
      <c r="Q466" s="7" t="s">
        <v>15</v>
      </c>
      <c r="R466" s="7" t="s">
        <v>15</v>
      </c>
      <c r="S466" s="7" t="s">
        <v>15</v>
      </c>
      <c r="T466" s="12" t="s">
        <v>514</v>
      </c>
      <c r="U466" s="9" t="s">
        <v>17</v>
      </c>
    </row>
    <row r="467" customFormat="false" ht="15" hidden="false" customHeight="false" outlineLevel="0" collapsed="false">
      <c r="A467" s="6" t="s">
        <v>531</v>
      </c>
      <c r="B467" s="6" t="s">
        <v>220</v>
      </c>
      <c r="C467" s="7" t="s">
        <v>15</v>
      </c>
      <c r="D467" s="8" t="n">
        <v>0.01001</v>
      </c>
      <c r="E467" s="8" t="n">
        <v>0.069945</v>
      </c>
      <c r="F467" s="8" t="n">
        <v>0.029796</v>
      </c>
      <c r="G467" s="8" t="n">
        <v>0.007866</v>
      </c>
      <c r="H467" s="8" t="n">
        <v>0.06228</v>
      </c>
      <c r="I467" s="8" t="n">
        <v>0.004396</v>
      </c>
      <c r="J467" s="8" t="n">
        <v>0.331575</v>
      </c>
      <c r="K467" s="8" t="n">
        <v>0.501725</v>
      </c>
      <c r="L467" s="7" t="s">
        <v>15</v>
      </c>
      <c r="M467" s="7" t="s">
        <v>15</v>
      </c>
      <c r="N467" s="7" t="s">
        <v>15</v>
      </c>
      <c r="O467" s="7" t="s">
        <v>15</v>
      </c>
      <c r="P467" s="7" t="s">
        <v>15</v>
      </c>
      <c r="Q467" s="7" t="s">
        <v>15</v>
      </c>
      <c r="R467" s="7" t="s">
        <v>15</v>
      </c>
      <c r="S467" s="7" t="s">
        <v>60</v>
      </c>
      <c r="T467" s="12" t="s">
        <v>514</v>
      </c>
      <c r="U467" s="9" t="s">
        <v>17</v>
      </c>
    </row>
    <row r="468" customFormat="false" ht="15" hidden="false" customHeight="false" outlineLevel="0" collapsed="false">
      <c r="A468" s="6" t="s">
        <v>532</v>
      </c>
      <c r="B468" s="6" t="s">
        <v>220</v>
      </c>
      <c r="C468" s="7" t="s">
        <v>60</v>
      </c>
      <c r="D468" s="8" t="n">
        <v>0.008571</v>
      </c>
      <c r="E468" s="8" t="n">
        <v>0.025849</v>
      </c>
      <c r="F468" s="8" t="n">
        <v>0.029754</v>
      </c>
      <c r="G468" s="8" t="n">
        <v>0.007371</v>
      </c>
      <c r="H468" s="8" t="n">
        <v>0.008867</v>
      </c>
      <c r="I468" s="8" t="n">
        <v>0.003713</v>
      </c>
      <c r="J468" s="8" t="n">
        <v>0.38009</v>
      </c>
      <c r="K468" s="8" t="n">
        <v>0.494552</v>
      </c>
      <c r="L468" s="7" t="s">
        <v>15</v>
      </c>
      <c r="M468" s="7" t="s">
        <v>15</v>
      </c>
      <c r="N468" s="7" t="s">
        <v>15</v>
      </c>
      <c r="O468" s="7" t="s">
        <v>15</v>
      </c>
      <c r="P468" s="7" t="s">
        <v>15</v>
      </c>
      <c r="Q468" s="7" t="s">
        <v>15</v>
      </c>
      <c r="R468" s="7" t="s">
        <v>15</v>
      </c>
      <c r="S468" s="7" t="s">
        <v>15</v>
      </c>
      <c r="T468" s="12" t="s">
        <v>514</v>
      </c>
      <c r="U468" s="9" t="s">
        <v>17</v>
      </c>
    </row>
    <row r="469" customFormat="false" ht="15" hidden="false" customHeight="false" outlineLevel="0" collapsed="false">
      <c r="A469" s="6" t="s">
        <v>533</v>
      </c>
      <c r="B469" s="6" t="s">
        <v>220</v>
      </c>
      <c r="C469" s="7" t="s">
        <v>15</v>
      </c>
      <c r="D469" s="8" t="n">
        <v>0.008944</v>
      </c>
      <c r="E469" s="8" t="n">
        <v>0.025425</v>
      </c>
      <c r="F469" s="8" t="n">
        <v>0.029778</v>
      </c>
      <c r="G469" s="8" t="n">
        <v>0.009351</v>
      </c>
      <c r="H469" s="8" t="n">
        <v>0.009226</v>
      </c>
      <c r="I469" s="8" t="n">
        <v>0.005151</v>
      </c>
      <c r="J469" s="8" t="n">
        <v>0.387734</v>
      </c>
      <c r="K469" s="8" t="n">
        <v>0.496643</v>
      </c>
      <c r="L469" s="7" t="s">
        <v>15</v>
      </c>
      <c r="M469" s="7" t="s">
        <v>15</v>
      </c>
      <c r="N469" s="7" t="s">
        <v>15</v>
      </c>
      <c r="O469" s="7" t="s">
        <v>15</v>
      </c>
      <c r="P469" s="7" t="s">
        <v>15</v>
      </c>
      <c r="Q469" s="7" t="s">
        <v>15</v>
      </c>
      <c r="R469" s="7" t="s">
        <v>15</v>
      </c>
      <c r="S469" s="7" t="s">
        <v>15</v>
      </c>
      <c r="T469" s="12" t="s">
        <v>514</v>
      </c>
      <c r="U469" s="9" t="s">
        <v>17</v>
      </c>
    </row>
    <row r="470" customFormat="false" ht="15" hidden="false" customHeight="false" outlineLevel="0" collapsed="false">
      <c r="A470" s="6" t="s">
        <v>534</v>
      </c>
      <c r="B470" s="6" t="s">
        <v>56</v>
      </c>
      <c r="C470" s="7" t="s">
        <v>60</v>
      </c>
      <c r="D470" s="8" t="n">
        <v>0.2078</v>
      </c>
      <c r="E470" s="8" t="n">
        <v>0.33264</v>
      </c>
      <c r="F470" s="8" t="n">
        <v>0.030016</v>
      </c>
      <c r="G470" s="8" t="n">
        <v>0.036413</v>
      </c>
      <c r="H470" s="8" t="n">
        <v>0.244693</v>
      </c>
      <c r="I470" s="8" t="n">
        <v>0.016628</v>
      </c>
      <c r="J470" s="8" t="n">
        <v>0.748851</v>
      </c>
      <c r="K470" s="8" t="n">
        <v>0.428947</v>
      </c>
      <c r="L470" s="7" t="s">
        <v>60</v>
      </c>
      <c r="M470" s="7" t="s">
        <v>60</v>
      </c>
      <c r="N470" s="7" t="s">
        <v>60</v>
      </c>
      <c r="O470" s="7" t="s">
        <v>60</v>
      </c>
      <c r="P470" s="7" t="s">
        <v>60</v>
      </c>
      <c r="Q470" s="7" t="s">
        <v>15</v>
      </c>
      <c r="R470" s="7" t="s">
        <v>60</v>
      </c>
      <c r="S470" s="7" t="s">
        <v>15</v>
      </c>
      <c r="T470" s="12" t="s">
        <v>535</v>
      </c>
      <c r="U470" s="9" t="s">
        <v>17</v>
      </c>
    </row>
    <row r="471" customFormat="false" ht="15" hidden="false" customHeight="false" outlineLevel="0" collapsed="false">
      <c r="A471" s="6" t="s">
        <v>536</v>
      </c>
      <c r="B471" s="6" t="s">
        <v>220</v>
      </c>
      <c r="C471" s="7" t="s">
        <v>60</v>
      </c>
      <c r="D471" s="8" t="n">
        <v>0.2671</v>
      </c>
      <c r="E471" s="8" t="n">
        <v>0.477666</v>
      </c>
      <c r="F471" s="8" t="n">
        <v>0.030021</v>
      </c>
      <c r="G471" s="8" t="n">
        <v>0.072559</v>
      </c>
      <c r="H471" s="8" t="n">
        <v>0.503014</v>
      </c>
      <c r="I471" s="8" t="n">
        <v>0.038178</v>
      </c>
      <c r="J471" s="8" t="n">
        <v>0.732603</v>
      </c>
      <c r="K471" s="8" t="n">
        <v>0.395576</v>
      </c>
      <c r="L471" s="7" t="s">
        <v>60</v>
      </c>
      <c r="M471" s="7" t="s">
        <v>60</v>
      </c>
      <c r="N471" s="7" t="s">
        <v>60</v>
      </c>
      <c r="O471" s="7" t="s">
        <v>60</v>
      </c>
      <c r="P471" s="7" t="s">
        <v>60</v>
      </c>
      <c r="Q471" s="7" t="s">
        <v>60</v>
      </c>
      <c r="R471" s="7" t="s">
        <v>60</v>
      </c>
      <c r="S471" s="7" t="s">
        <v>15</v>
      </c>
      <c r="T471" s="12" t="s">
        <v>535</v>
      </c>
      <c r="U471" s="9" t="s">
        <v>17</v>
      </c>
    </row>
    <row r="472" customFormat="false" ht="15" hidden="false" customHeight="false" outlineLevel="0" collapsed="false">
      <c r="A472" s="6" t="s">
        <v>537</v>
      </c>
      <c r="B472" s="6" t="s">
        <v>220</v>
      </c>
      <c r="C472" s="7" t="s">
        <v>60</v>
      </c>
      <c r="D472" s="8" t="n">
        <v>0.01229</v>
      </c>
      <c r="E472" s="8" t="n">
        <v>0.094366</v>
      </c>
      <c r="F472" s="8" t="n">
        <v>0.029912</v>
      </c>
      <c r="G472" s="8" t="n">
        <v>0.013998</v>
      </c>
      <c r="H472" s="8" t="n">
        <v>0.091164</v>
      </c>
      <c r="I472" s="8" t="n">
        <v>0.005691</v>
      </c>
      <c r="J472" s="8" t="n">
        <v>0.427925</v>
      </c>
      <c r="K472" s="8" t="n">
        <v>0.469698</v>
      </c>
      <c r="L472" s="7" t="s">
        <v>15</v>
      </c>
      <c r="M472" s="7" t="s">
        <v>15</v>
      </c>
      <c r="N472" s="7" t="s">
        <v>60</v>
      </c>
      <c r="O472" s="7" t="s">
        <v>15</v>
      </c>
      <c r="P472" s="7" t="s">
        <v>15</v>
      </c>
      <c r="Q472" s="7" t="s">
        <v>15</v>
      </c>
      <c r="R472" s="7" t="s">
        <v>15</v>
      </c>
      <c r="S472" s="7" t="s">
        <v>15</v>
      </c>
      <c r="T472" s="12" t="s">
        <v>535</v>
      </c>
      <c r="U472" s="9" t="s">
        <v>17</v>
      </c>
    </row>
    <row r="473" customFormat="false" ht="15" hidden="false" customHeight="false" outlineLevel="0" collapsed="false">
      <c r="A473" s="6" t="s">
        <v>538</v>
      </c>
      <c r="B473" s="6" t="s">
        <v>220</v>
      </c>
      <c r="C473" s="7" t="s">
        <v>59</v>
      </c>
      <c r="D473" s="8" t="n">
        <v>0.009878</v>
      </c>
      <c r="E473" s="8" t="n">
        <v>0.100961</v>
      </c>
      <c r="F473" s="8" t="n">
        <v>0.029894</v>
      </c>
      <c r="G473" s="8" t="n">
        <v>0.01458</v>
      </c>
      <c r="H473" s="8" t="n">
        <v>0.067417</v>
      </c>
      <c r="I473" s="8" t="n">
        <v>0.008719</v>
      </c>
      <c r="J473" s="8" t="n">
        <v>0.46748</v>
      </c>
      <c r="K473" s="8" t="n">
        <v>0.49145</v>
      </c>
      <c r="L473" s="7" t="s">
        <v>15</v>
      </c>
      <c r="M473" s="7" t="s">
        <v>15</v>
      </c>
      <c r="N473" s="7" t="s">
        <v>60</v>
      </c>
      <c r="O473" s="7" t="s">
        <v>15</v>
      </c>
      <c r="P473" s="7" t="s">
        <v>15</v>
      </c>
      <c r="Q473" s="7" t="s">
        <v>15</v>
      </c>
      <c r="R473" s="7" t="s">
        <v>15</v>
      </c>
      <c r="S473" s="7" t="s">
        <v>15</v>
      </c>
      <c r="T473" s="12" t="s">
        <v>535</v>
      </c>
      <c r="U473" s="9" t="s">
        <v>17</v>
      </c>
    </row>
    <row r="474" customFormat="false" ht="15" hidden="false" customHeight="false" outlineLevel="0" collapsed="false">
      <c r="A474" s="6" t="s">
        <v>539</v>
      </c>
      <c r="B474" s="6" t="s">
        <v>56</v>
      </c>
      <c r="C474" s="7" t="s">
        <v>60</v>
      </c>
      <c r="D474" s="8" t="n">
        <v>0.01822</v>
      </c>
      <c r="E474" s="8" t="n">
        <v>0.107201</v>
      </c>
      <c r="F474" s="8" t="n">
        <v>0.029897</v>
      </c>
      <c r="G474" s="8" t="n">
        <v>0.010121</v>
      </c>
      <c r="H474" s="8" t="n">
        <v>0.097672</v>
      </c>
      <c r="I474" s="8" t="n">
        <v>0.006238</v>
      </c>
      <c r="J474" s="8" t="n">
        <v>0.487212</v>
      </c>
      <c r="K474" s="8" t="n">
        <v>0.480453</v>
      </c>
      <c r="L474" s="7" t="s">
        <v>15</v>
      </c>
      <c r="M474" s="7" t="s">
        <v>15</v>
      </c>
      <c r="N474" s="7" t="s">
        <v>60</v>
      </c>
      <c r="O474" s="7" t="s">
        <v>15</v>
      </c>
      <c r="P474" s="7" t="s">
        <v>15</v>
      </c>
      <c r="Q474" s="7" t="s">
        <v>15</v>
      </c>
      <c r="R474" s="7" t="s">
        <v>15</v>
      </c>
      <c r="S474" s="7" t="s">
        <v>15</v>
      </c>
      <c r="T474" s="12" t="s">
        <v>535</v>
      </c>
      <c r="U474" s="9" t="s">
        <v>17</v>
      </c>
    </row>
    <row r="475" customFormat="false" ht="15" hidden="false" customHeight="false" outlineLevel="0" collapsed="false">
      <c r="A475" s="6" t="s">
        <v>540</v>
      </c>
      <c r="B475" s="6" t="s">
        <v>56</v>
      </c>
      <c r="C475" s="7" t="s">
        <v>60</v>
      </c>
      <c r="D475" s="8" t="n">
        <v>0.01298</v>
      </c>
      <c r="E475" s="8" t="n">
        <v>0.087791</v>
      </c>
      <c r="F475" s="8" t="n">
        <v>0.029871</v>
      </c>
      <c r="G475" s="8" t="n">
        <v>0.008024</v>
      </c>
      <c r="H475" s="8" t="n">
        <v>0.076272</v>
      </c>
      <c r="I475" s="8" t="n">
        <v>0.004604</v>
      </c>
      <c r="J475" s="8" t="n">
        <v>0.466711</v>
      </c>
      <c r="K475" s="8" t="n">
        <v>0.481601</v>
      </c>
      <c r="L475" s="7" t="s">
        <v>15</v>
      </c>
      <c r="M475" s="7" t="s">
        <v>15</v>
      </c>
      <c r="N475" s="7" t="s">
        <v>60</v>
      </c>
      <c r="O475" s="7" t="s">
        <v>15</v>
      </c>
      <c r="P475" s="7" t="s">
        <v>15</v>
      </c>
      <c r="Q475" s="7" t="s">
        <v>15</v>
      </c>
      <c r="R475" s="7" t="s">
        <v>15</v>
      </c>
      <c r="S475" s="7" t="s">
        <v>15</v>
      </c>
      <c r="T475" s="12" t="s">
        <v>535</v>
      </c>
      <c r="U475" s="9" t="s">
        <v>17</v>
      </c>
    </row>
    <row r="476" customFormat="false" ht="15" hidden="false" customHeight="false" outlineLevel="0" collapsed="false">
      <c r="A476" s="6" t="s">
        <v>541</v>
      </c>
      <c r="B476" s="6" t="s">
        <v>56</v>
      </c>
      <c r="C476" s="7" t="s">
        <v>60</v>
      </c>
      <c r="D476" s="8" t="n">
        <v>0.01016</v>
      </c>
      <c r="E476" s="8" t="n">
        <v>0.097417</v>
      </c>
      <c r="F476" s="8" t="n">
        <v>0.029816</v>
      </c>
      <c r="G476" s="8" t="n">
        <v>0.011229</v>
      </c>
      <c r="H476" s="8" t="n">
        <v>0.092707</v>
      </c>
      <c r="I476" s="8" t="n">
        <v>0.006649</v>
      </c>
      <c r="J476" s="8" t="n">
        <v>0.265429</v>
      </c>
      <c r="K476" s="8" t="n">
        <v>0.507546</v>
      </c>
      <c r="L476" s="7" t="s">
        <v>15</v>
      </c>
      <c r="M476" s="7" t="s">
        <v>15</v>
      </c>
      <c r="N476" s="7" t="s">
        <v>15</v>
      </c>
      <c r="O476" s="7" t="s">
        <v>15</v>
      </c>
      <c r="P476" s="7" t="s">
        <v>15</v>
      </c>
      <c r="Q476" s="7" t="s">
        <v>15</v>
      </c>
      <c r="R476" s="7" t="s">
        <v>15</v>
      </c>
      <c r="S476" s="7" t="s">
        <v>60</v>
      </c>
      <c r="T476" s="12" t="s">
        <v>535</v>
      </c>
      <c r="U476" s="9" t="s">
        <v>17</v>
      </c>
    </row>
    <row r="477" customFormat="false" ht="15" hidden="false" customHeight="false" outlineLevel="0" collapsed="false">
      <c r="A477" s="6" t="s">
        <v>542</v>
      </c>
      <c r="B477" s="6" t="s">
        <v>56</v>
      </c>
      <c r="C477" s="7" t="s">
        <v>59</v>
      </c>
      <c r="D477" s="8" t="n">
        <v>0.01368</v>
      </c>
      <c r="E477" s="8" t="n">
        <v>0.047122</v>
      </c>
      <c r="F477" s="8" t="n">
        <v>0.029832</v>
      </c>
      <c r="G477" s="8" t="n">
        <v>0.007047</v>
      </c>
      <c r="H477" s="8" t="n">
        <v>0.026506</v>
      </c>
      <c r="I477" s="8" t="n">
        <v>0.004384</v>
      </c>
      <c r="J477" s="8" t="n">
        <v>0.391298</v>
      </c>
      <c r="K477" s="8" t="n">
        <v>0.492329</v>
      </c>
      <c r="L477" s="7" t="s">
        <v>15</v>
      </c>
      <c r="M477" s="7" t="s">
        <v>15</v>
      </c>
      <c r="N477" s="7" t="s">
        <v>15</v>
      </c>
      <c r="O477" s="7" t="s">
        <v>15</v>
      </c>
      <c r="P477" s="7" t="s">
        <v>15</v>
      </c>
      <c r="Q477" s="7" t="s">
        <v>15</v>
      </c>
      <c r="R477" s="7" t="s">
        <v>15</v>
      </c>
      <c r="S477" s="7" t="s">
        <v>15</v>
      </c>
      <c r="T477" s="12" t="s">
        <v>535</v>
      </c>
      <c r="U477" s="9" t="s">
        <v>17</v>
      </c>
    </row>
    <row r="478" customFormat="false" ht="15" hidden="false" customHeight="false" outlineLevel="0" collapsed="false">
      <c r="A478" s="6" t="s">
        <v>543</v>
      </c>
      <c r="B478" s="6" t="s">
        <v>56</v>
      </c>
      <c r="C478" s="7" t="s">
        <v>60</v>
      </c>
      <c r="D478" s="8" t="n">
        <v>0</v>
      </c>
      <c r="E478" s="8" t="n">
        <v>0.039968</v>
      </c>
      <c r="F478" s="8" t="n">
        <v>0.029847</v>
      </c>
      <c r="G478" s="8" t="n">
        <v>0.006996</v>
      </c>
      <c r="H478" s="8" t="n">
        <v>0.028027</v>
      </c>
      <c r="I478" s="8" t="n">
        <v>0.00269</v>
      </c>
      <c r="J478" s="8" t="n">
        <v>0.374134</v>
      </c>
      <c r="K478" s="8" t="n">
        <v>0.486236</v>
      </c>
      <c r="L478" s="7" t="s">
        <v>15</v>
      </c>
      <c r="M478" s="7" t="s">
        <v>15</v>
      </c>
      <c r="N478" s="7" t="s">
        <v>60</v>
      </c>
      <c r="O478" s="7" t="s">
        <v>15</v>
      </c>
      <c r="P478" s="7" t="s">
        <v>15</v>
      </c>
      <c r="Q478" s="7" t="s">
        <v>15</v>
      </c>
      <c r="R478" s="7" t="s">
        <v>15</v>
      </c>
      <c r="S478" s="7" t="s">
        <v>15</v>
      </c>
      <c r="T478" s="12" t="s">
        <v>535</v>
      </c>
      <c r="U478" s="9" t="s">
        <v>17</v>
      </c>
    </row>
    <row r="479" customFormat="false" ht="15" hidden="false" customHeight="false" outlineLevel="0" collapsed="false">
      <c r="A479" s="6" t="s">
        <v>544</v>
      </c>
      <c r="B479" s="6" t="s">
        <v>56</v>
      </c>
      <c r="C479" s="7" t="s">
        <v>60</v>
      </c>
      <c r="D479" s="8" t="n">
        <v>0.1375</v>
      </c>
      <c r="E479" s="8" t="n">
        <v>0.178203</v>
      </c>
      <c r="F479" s="8" t="n">
        <v>0.029938</v>
      </c>
      <c r="G479" s="8" t="n">
        <v>0.030765</v>
      </c>
      <c r="H479" s="8" t="n">
        <v>0.143811</v>
      </c>
      <c r="I479" s="8" t="n">
        <v>0.016261</v>
      </c>
      <c r="J479" s="8" t="n">
        <v>0.517717</v>
      </c>
      <c r="K479" s="8" t="n">
        <v>0.450102</v>
      </c>
      <c r="L479" s="7" t="s">
        <v>60</v>
      </c>
      <c r="M479" s="7" t="s">
        <v>15</v>
      </c>
      <c r="N479" s="7" t="s">
        <v>60</v>
      </c>
      <c r="O479" s="7" t="s">
        <v>60</v>
      </c>
      <c r="P479" s="7" t="s">
        <v>15</v>
      </c>
      <c r="Q479" s="7" t="s">
        <v>15</v>
      </c>
      <c r="R479" s="7" t="s">
        <v>60</v>
      </c>
      <c r="S479" s="7" t="s">
        <v>15</v>
      </c>
      <c r="T479" s="12" t="s">
        <v>535</v>
      </c>
      <c r="U479" s="9" t="s">
        <v>17</v>
      </c>
    </row>
    <row r="480" customFormat="false" ht="15" hidden="false" customHeight="false" outlineLevel="0" collapsed="false">
      <c r="A480" s="6" t="s">
        <v>545</v>
      </c>
      <c r="B480" s="6" t="s">
        <v>56</v>
      </c>
      <c r="C480" s="7" t="s">
        <v>60</v>
      </c>
      <c r="D480" s="8" t="n">
        <v>0.01712</v>
      </c>
      <c r="E480" s="8" t="n">
        <v>0.085867</v>
      </c>
      <c r="F480" s="8" t="n">
        <v>0.029857</v>
      </c>
      <c r="G480" s="8" t="n">
        <v>0.019102</v>
      </c>
      <c r="H480" s="8" t="n">
        <v>0.072078</v>
      </c>
      <c r="I480" s="8" t="n">
        <v>0.010225</v>
      </c>
      <c r="J480" s="8" t="n">
        <v>0.425048</v>
      </c>
      <c r="K480" s="8" t="n">
        <v>0.471052</v>
      </c>
      <c r="L480" s="7" t="s">
        <v>15</v>
      </c>
      <c r="M480" s="7" t="s">
        <v>15</v>
      </c>
      <c r="N480" s="7" t="s">
        <v>60</v>
      </c>
      <c r="O480" s="7" t="s">
        <v>15</v>
      </c>
      <c r="P480" s="7" t="s">
        <v>15</v>
      </c>
      <c r="Q480" s="7" t="s">
        <v>15</v>
      </c>
      <c r="R480" s="7" t="s">
        <v>15</v>
      </c>
      <c r="S480" s="7" t="s">
        <v>15</v>
      </c>
      <c r="T480" s="12" t="s">
        <v>535</v>
      </c>
      <c r="U480" s="9" t="s">
        <v>17</v>
      </c>
    </row>
    <row r="481" customFormat="false" ht="15" hidden="false" customHeight="false" outlineLevel="0" collapsed="false">
      <c r="A481" s="6" t="s">
        <v>546</v>
      </c>
      <c r="B481" s="6" t="s">
        <v>56</v>
      </c>
      <c r="C481" s="7" t="s">
        <v>59</v>
      </c>
      <c r="D481" s="8" t="n">
        <v>0.005277</v>
      </c>
      <c r="E481" s="8" t="n">
        <v>0.136473</v>
      </c>
      <c r="F481" s="8" t="n">
        <v>0.029879</v>
      </c>
      <c r="G481" s="8" t="n">
        <v>0.015138</v>
      </c>
      <c r="H481" s="8" t="n">
        <v>0.105183</v>
      </c>
      <c r="I481" s="8" t="n">
        <v>0.008278</v>
      </c>
      <c r="J481" s="8" t="n">
        <v>0.510978</v>
      </c>
      <c r="K481" s="8" t="n">
        <v>0.467641</v>
      </c>
      <c r="L481" s="7" t="s">
        <v>15</v>
      </c>
      <c r="M481" s="7" t="s">
        <v>15</v>
      </c>
      <c r="N481" s="7" t="s">
        <v>60</v>
      </c>
      <c r="O481" s="7" t="s">
        <v>15</v>
      </c>
      <c r="P481" s="7" t="s">
        <v>15</v>
      </c>
      <c r="Q481" s="7" t="s">
        <v>15</v>
      </c>
      <c r="R481" s="7" t="s">
        <v>15</v>
      </c>
      <c r="S481" s="7" t="s">
        <v>15</v>
      </c>
      <c r="T481" s="12" t="s">
        <v>547</v>
      </c>
      <c r="U481" s="9" t="s">
        <v>17</v>
      </c>
    </row>
    <row r="482" customFormat="false" ht="15" hidden="false" customHeight="false" outlineLevel="0" collapsed="false">
      <c r="A482" s="6" t="s">
        <v>548</v>
      </c>
      <c r="B482" s="6" t="s">
        <v>56</v>
      </c>
      <c r="C482" s="7" t="s">
        <v>60</v>
      </c>
      <c r="D482" s="8" t="n">
        <v>0.02825</v>
      </c>
      <c r="E482" s="8" t="n">
        <v>0.165991</v>
      </c>
      <c r="F482" s="8" t="n">
        <v>0.029841</v>
      </c>
      <c r="G482" s="8" t="n">
        <v>0.018506</v>
      </c>
      <c r="H482" s="8" t="n">
        <v>0.105188</v>
      </c>
      <c r="I482" s="8" t="n">
        <v>0.013664</v>
      </c>
      <c r="J482" s="8" t="n">
        <v>0.49438</v>
      </c>
      <c r="K482" s="8" t="n">
        <v>0.486806</v>
      </c>
      <c r="L482" s="7" t="s">
        <v>15</v>
      </c>
      <c r="M482" s="7" t="s">
        <v>15</v>
      </c>
      <c r="N482" s="7" t="s">
        <v>15</v>
      </c>
      <c r="O482" s="7" t="s">
        <v>15</v>
      </c>
      <c r="P482" s="7" t="s">
        <v>15</v>
      </c>
      <c r="Q482" s="7" t="s">
        <v>15</v>
      </c>
      <c r="R482" s="7" t="s">
        <v>15</v>
      </c>
      <c r="S482" s="7" t="s">
        <v>15</v>
      </c>
      <c r="T482" s="12" t="s">
        <v>547</v>
      </c>
      <c r="U482" s="9" t="s">
        <v>17</v>
      </c>
    </row>
    <row r="483" customFormat="false" ht="15" hidden="false" customHeight="false" outlineLevel="0" collapsed="false">
      <c r="A483" s="6" t="s">
        <v>549</v>
      </c>
      <c r="B483" s="6" t="s">
        <v>56</v>
      </c>
      <c r="C483" s="7" t="s">
        <v>59</v>
      </c>
      <c r="D483" s="8" t="n">
        <v>0.007617</v>
      </c>
      <c r="E483" s="8" t="n">
        <v>0.210667</v>
      </c>
      <c r="F483" s="8" t="n">
        <v>0.02985</v>
      </c>
      <c r="G483" s="8" t="n">
        <v>0.024408</v>
      </c>
      <c r="H483" s="8" t="n">
        <v>0.135545</v>
      </c>
      <c r="I483" s="8" t="n">
        <v>0.011804</v>
      </c>
      <c r="J483" s="8" t="n">
        <v>0.604591</v>
      </c>
      <c r="K483" s="8" t="n">
        <v>0.448438</v>
      </c>
      <c r="L483" s="7" t="s">
        <v>15</v>
      </c>
      <c r="M483" s="7" t="s">
        <v>15</v>
      </c>
      <c r="N483" s="7" t="s">
        <v>60</v>
      </c>
      <c r="O483" s="7" t="s">
        <v>60</v>
      </c>
      <c r="P483" s="7" t="s">
        <v>15</v>
      </c>
      <c r="Q483" s="7" t="s">
        <v>15</v>
      </c>
      <c r="R483" s="7" t="s">
        <v>60</v>
      </c>
      <c r="S483" s="7" t="s">
        <v>15</v>
      </c>
      <c r="T483" s="12" t="s">
        <v>547</v>
      </c>
      <c r="U483" s="9" t="s">
        <v>17</v>
      </c>
    </row>
    <row r="484" customFormat="false" ht="13.5" hidden="false" customHeight="true" outlineLevel="0" collapsed="false">
      <c r="A484" s="6" t="s">
        <v>550</v>
      </c>
      <c r="B484" s="6" t="s">
        <v>56</v>
      </c>
      <c r="C484" s="7" t="s">
        <v>60</v>
      </c>
      <c r="D484" s="8" t="n">
        <v>0.01054</v>
      </c>
      <c r="E484" s="8" t="n">
        <v>0.089054</v>
      </c>
      <c r="F484" s="8" t="n">
        <v>0.029854</v>
      </c>
      <c r="G484" s="8" t="n">
        <v>0.013818</v>
      </c>
      <c r="H484" s="8" t="n">
        <v>0.091049</v>
      </c>
      <c r="I484" s="8" t="n">
        <v>0.009904</v>
      </c>
      <c r="J484" s="8" t="n">
        <v>0.461222</v>
      </c>
      <c r="K484" s="8" t="n">
        <v>0.486096</v>
      </c>
      <c r="L484" s="7" t="s">
        <v>15</v>
      </c>
      <c r="M484" s="7" t="s">
        <v>15</v>
      </c>
      <c r="N484" s="7" t="s">
        <v>60</v>
      </c>
      <c r="O484" s="7" t="s">
        <v>15</v>
      </c>
      <c r="P484" s="7" t="s">
        <v>15</v>
      </c>
      <c r="Q484" s="7" t="s">
        <v>15</v>
      </c>
      <c r="R484" s="7" t="s">
        <v>15</v>
      </c>
      <c r="S484" s="7" t="s">
        <v>15</v>
      </c>
      <c r="T484" s="12" t="s">
        <v>547</v>
      </c>
      <c r="U484" s="9" t="s">
        <v>17</v>
      </c>
    </row>
    <row r="485" customFormat="false" ht="15" hidden="false" customHeight="false" outlineLevel="0" collapsed="false">
      <c r="A485" s="6" t="s">
        <v>551</v>
      </c>
      <c r="B485" s="6" t="s">
        <v>56</v>
      </c>
      <c r="C485" s="7" t="s">
        <v>60</v>
      </c>
      <c r="D485" s="8" t="n">
        <v>0.03715</v>
      </c>
      <c r="E485" s="8" t="n">
        <v>0.350997</v>
      </c>
      <c r="F485" s="8" t="n">
        <v>0.029854</v>
      </c>
      <c r="G485" s="8" t="n">
        <v>0.02741</v>
      </c>
      <c r="H485" s="8" t="n">
        <v>0.331501</v>
      </c>
      <c r="I485" s="8" t="n">
        <v>0.014983</v>
      </c>
      <c r="J485" s="8" t="n">
        <v>0.362469</v>
      </c>
      <c r="K485" s="8" t="n">
        <v>0.46648</v>
      </c>
      <c r="L485" s="7" t="s">
        <v>15</v>
      </c>
      <c r="M485" s="7" t="s">
        <v>60</v>
      </c>
      <c r="N485" s="7" t="s">
        <v>60</v>
      </c>
      <c r="O485" s="7" t="s">
        <v>60</v>
      </c>
      <c r="P485" s="7" t="s">
        <v>60</v>
      </c>
      <c r="Q485" s="7" t="s">
        <v>15</v>
      </c>
      <c r="R485" s="7" t="s">
        <v>15</v>
      </c>
      <c r="S485" s="7" t="s">
        <v>15</v>
      </c>
      <c r="T485" s="12" t="s">
        <v>547</v>
      </c>
      <c r="U485" s="9" t="s">
        <v>17</v>
      </c>
    </row>
    <row r="486" customFormat="false" ht="15" hidden="false" customHeight="false" outlineLevel="0" collapsed="false">
      <c r="A486" s="6" t="s">
        <v>552</v>
      </c>
      <c r="B486" s="6" t="s">
        <v>56</v>
      </c>
      <c r="C486" s="7" t="s">
        <v>60</v>
      </c>
      <c r="D486" s="8" t="n">
        <v>0.01209</v>
      </c>
      <c r="E486" s="8" t="n">
        <v>0.07179</v>
      </c>
      <c r="F486" s="8" t="n">
        <v>0.029825</v>
      </c>
      <c r="G486" s="8" t="n">
        <v>0.016758</v>
      </c>
      <c r="H486" s="8" t="n">
        <v>0.04107</v>
      </c>
      <c r="I486" s="8" t="n">
        <v>0.011163</v>
      </c>
      <c r="J486" s="8" t="n">
        <v>0.299289</v>
      </c>
      <c r="K486" s="8" t="n">
        <v>0.511871</v>
      </c>
      <c r="L486" s="7" t="s">
        <v>15</v>
      </c>
      <c r="M486" s="7" t="s">
        <v>15</v>
      </c>
      <c r="N486" s="7" t="s">
        <v>15</v>
      </c>
      <c r="O486" s="7" t="s">
        <v>15</v>
      </c>
      <c r="P486" s="7" t="s">
        <v>15</v>
      </c>
      <c r="Q486" s="7" t="s">
        <v>15</v>
      </c>
      <c r="R486" s="7" t="s">
        <v>15</v>
      </c>
      <c r="S486" s="7" t="s">
        <v>60</v>
      </c>
      <c r="T486" s="12" t="s">
        <v>547</v>
      </c>
      <c r="U486" s="9" t="s">
        <v>17</v>
      </c>
    </row>
    <row r="487" customFormat="false" ht="15" hidden="false" customHeight="false" outlineLevel="0" collapsed="false">
      <c r="A487" s="6" t="s">
        <v>553</v>
      </c>
      <c r="B487" s="6" t="s">
        <v>56</v>
      </c>
      <c r="C487" s="7" t="s">
        <v>60</v>
      </c>
      <c r="D487" s="8" t="n">
        <v>0.1054</v>
      </c>
      <c r="E487" s="8" t="n">
        <v>0.133207</v>
      </c>
      <c r="F487" s="8" t="n">
        <v>0.029819</v>
      </c>
      <c r="G487" s="8" t="n">
        <v>0.016684</v>
      </c>
      <c r="H487" s="8" t="n">
        <v>0.095493</v>
      </c>
      <c r="I487" s="8" t="n">
        <v>0.008649</v>
      </c>
      <c r="J487" s="8" t="n">
        <v>0.487125</v>
      </c>
      <c r="K487" s="8" t="n">
        <v>0.465543</v>
      </c>
      <c r="L487" s="7" t="s">
        <v>60</v>
      </c>
      <c r="M487" s="7" t="s">
        <v>15</v>
      </c>
      <c r="N487" s="7" t="s">
        <v>15</v>
      </c>
      <c r="O487" s="7" t="s">
        <v>15</v>
      </c>
      <c r="P487" s="7" t="s">
        <v>15</v>
      </c>
      <c r="Q487" s="7" t="s">
        <v>15</v>
      </c>
      <c r="R487" s="7" t="s">
        <v>15</v>
      </c>
      <c r="S487" s="7" t="s">
        <v>15</v>
      </c>
      <c r="T487" s="12" t="s">
        <v>547</v>
      </c>
      <c r="U487" s="9" t="s">
        <v>17</v>
      </c>
    </row>
    <row r="488" customFormat="false" ht="15" hidden="false" customHeight="false" outlineLevel="0" collapsed="false">
      <c r="A488" s="6" t="s">
        <v>554</v>
      </c>
      <c r="B488" s="6" t="s">
        <v>56</v>
      </c>
      <c r="C488" s="7" t="s">
        <v>60</v>
      </c>
      <c r="D488" s="8" t="n">
        <v>0.01118</v>
      </c>
      <c r="E488" s="8" t="n">
        <v>0.107064</v>
      </c>
      <c r="F488" s="8" t="n">
        <v>0.0298</v>
      </c>
      <c r="G488" s="8" t="n">
        <v>0.014661</v>
      </c>
      <c r="H488" s="8" t="n">
        <v>0.122614</v>
      </c>
      <c r="I488" s="8" t="n">
        <v>0.008276</v>
      </c>
      <c r="J488" s="8" t="n">
        <v>0.452534</v>
      </c>
      <c r="K488" s="8" t="n">
        <v>0.471381</v>
      </c>
      <c r="L488" s="7" t="s">
        <v>15</v>
      </c>
      <c r="M488" s="7" t="s">
        <v>15</v>
      </c>
      <c r="N488" s="7" t="s">
        <v>15</v>
      </c>
      <c r="O488" s="7" t="s">
        <v>15</v>
      </c>
      <c r="P488" s="7" t="s">
        <v>15</v>
      </c>
      <c r="Q488" s="7" t="s">
        <v>15</v>
      </c>
      <c r="R488" s="7" t="s">
        <v>15</v>
      </c>
      <c r="S488" s="7" t="s">
        <v>15</v>
      </c>
      <c r="T488" s="12" t="s">
        <v>547</v>
      </c>
      <c r="U488" s="9" t="s">
        <v>17</v>
      </c>
    </row>
    <row r="489" customFormat="false" ht="15" hidden="false" customHeight="false" outlineLevel="0" collapsed="false">
      <c r="A489" s="6" t="s">
        <v>555</v>
      </c>
      <c r="B489" s="6" t="s">
        <v>56</v>
      </c>
      <c r="C489" s="7" t="s">
        <v>60</v>
      </c>
      <c r="D489" s="8" t="n">
        <v>0.01824</v>
      </c>
      <c r="E489" s="8" t="n">
        <v>0.099384</v>
      </c>
      <c r="F489" s="8" t="n">
        <v>0.02987</v>
      </c>
      <c r="G489" s="8" t="n">
        <v>0.011309</v>
      </c>
      <c r="H489" s="8" t="n">
        <v>0.09273</v>
      </c>
      <c r="I489" s="8" t="n">
        <v>0.005685</v>
      </c>
      <c r="J489" s="8" t="n">
        <v>0.474981</v>
      </c>
      <c r="K489" s="8" t="n">
        <v>0.472832</v>
      </c>
      <c r="L489" s="7" t="s">
        <v>15</v>
      </c>
      <c r="M489" s="7" t="s">
        <v>15</v>
      </c>
      <c r="N489" s="7" t="s">
        <v>60</v>
      </c>
      <c r="O489" s="7" t="s">
        <v>15</v>
      </c>
      <c r="P489" s="7" t="s">
        <v>15</v>
      </c>
      <c r="Q489" s="7" t="s">
        <v>15</v>
      </c>
      <c r="R489" s="7" t="s">
        <v>15</v>
      </c>
      <c r="S489" s="7" t="s">
        <v>15</v>
      </c>
      <c r="T489" s="12" t="s">
        <v>547</v>
      </c>
      <c r="U489" s="9" t="s">
        <v>17</v>
      </c>
    </row>
    <row r="490" customFormat="false" ht="15" hidden="false" customHeight="false" outlineLevel="0" collapsed="false">
      <c r="A490" s="6" t="s">
        <v>556</v>
      </c>
      <c r="B490" s="6" t="s">
        <v>56</v>
      </c>
      <c r="C490" s="7" t="s">
        <v>60</v>
      </c>
      <c r="D490" s="8" t="n">
        <v>0.005276</v>
      </c>
      <c r="E490" s="8" t="n">
        <v>0.151312</v>
      </c>
      <c r="F490" s="8" t="n">
        <v>0.029849</v>
      </c>
      <c r="G490" s="8" t="n">
        <v>0.042453</v>
      </c>
      <c r="H490" s="8" t="n">
        <v>0.166049</v>
      </c>
      <c r="I490" s="8" t="n">
        <v>0.022661</v>
      </c>
      <c r="J490" s="8" t="n">
        <v>0.513215</v>
      </c>
      <c r="K490" s="8" t="n">
        <v>0.435667</v>
      </c>
      <c r="L490" s="7" t="s">
        <v>15</v>
      </c>
      <c r="M490" s="7" t="s">
        <v>15</v>
      </c>
      <c r="N490" s="7" t="s">
        <v>60</v>
      </c>
      <c r="O490" s="7" t="s">
        <v>60</v>
      </c>
      <c r="P490" s="7" t="s">
        <v>15</v>
      </c>
      <c r="Q490" s="7" t="s">
        <v>60</v>
      </c>
      <c r="R490" s="7" t="s">
        <v>15</v>
      </c>
      <c r="S490" s="7" t="s">
        <v>15</v>
      </c>
      <c r="T490" s="12" t="s">
        <v>547</v>
      </c>
      <c r="U490" s="9" t="s">
        <v>17</v>
      </c>
    </row>
    <row r="491" customFormat="false" ht="15" hidden="false" customHeight="false" outlineLevel="0" collapsed="false">
      <c r="A491" s="6" t="s">
        <v>557</v>
      </c>
      <c r="B491" s="6" t="s">
        <v>56</v>
      </c>
      <c r="C491" s="7" t="s">
        <v>59</v>
      </c>
      <c r="D491" s="8" t="n">
        <v>0.006832</v>
      </c>
      <c r="E491" s="8" t="n">
        <v>0.111486</v>
      </c>
      <c r="F491" s="8" t="n">
        <v>0.029871</v>
      </c>
      <c r="G491" s="8" t="n">
        <v>0.015845</v>
      </c>
      <c r="H491" s="8" t="n">
        <v>0.088828</v>
      </c>
      <c r="I491" s="8" t="n">
        <v>0.007195</v>
      </c>
      <c r="J491" s="8" t="n">
        <v>0.492207</v>
      </c>
      <c r="K491" s="8" t="n">
        <v>0.465443</v>
      </c>
      <c r="L491" s="7" t="s">
        <v>15</v>
      </c>
      <c r="M491" s="7" t="s">
        <v>15</v>
      </c>
      <c r="N491" s="7" t="s">
        <v>60</v>
      </c>
      <c r="O491" s="7" t="s">
        <v>15</v>
      </c>
      <c r="P491" s="7" t="s">
        <v>15</v>
      </c>
      <c r="Q491" s="7" t="s">
        <v>15</v>
      </c>
      <c r="R491" s="7" t="s">
        <v>15</v>
      </c>
      <c r="S491" s="7" t="s">
        <v>15</v>
      </c>
      <c r="T491" s="12" t="s">
        <v>547</v>
      </c>
      <c r="U491" s="9" t="s">
        <v>17</v>
      </c>
    </row>
    <row r="492" customFormat="false" ht="15" hidden="false" customHeight="false" outlineLevel="0" collapsed="false">
      <c r="A492" s="6" t="s">
        <v>558</v>
      </c>
      <c r="B492" s="6" t="s">
        <v>559</v>
      </c>
      <c r="C492" s="7" t="s">
        <v>60</v>
      </c>
      <c r="D492" s="8" t="n">
        <v>0.06139</v>
      </c>
      <c r="E492" s="8" t="n">
        <v>0.219189</v>
      </c>
      <c r="F492" s="8" t="n">
        <v>0.02992</v>
      </c>
      <c r="G492" s="8" t="n">
        <v>0.021033</v>
      </c>
      <c r="H492" s="8" t="n">
        <v>0.176666</v>
      </c>
      <c r="I492" s="8" t="n">
        <v>0.010849</v>
      </c>
      <c r="J492" s="8" t="n">
        <v>0.605548</v>
      </c>
      <c r="K492" s="8" t="n">
        <v>0.452465</v>
      </c>
      <c r="L492" s="7" t="s">
        <v>60</v>
      </c>
      <c r="M492" s="7" t="s">
        <v>15</v>
      </c>
      <c r="N492" s="7" t="s">
        <v>60</v>
      </c>
      <c r="O492" s="7" t="s">
        <v>60</v>
      </c>
      <c r="P492" s="7" t="s">
        <v>15</v>
      </c>
      <c r="Q492" s="7" t="s">
        <v>15</v>
      </c>
      <c r="R492" s="7" t="s">
        <v>60</v>
      </c>
      <c r="S492" s="7" t="s">
        <v>15</v>
      </c>
      <c r="T492" s="12" t="s">
        <v>547</v>
      </c>
      <c r="U492" s="9" t="s">
        <v>17</v>
      </c>
    </row>
    <row r="493" customFormat="false" ht="15" hidden="false" customHeight="false" outlineLevel="0" collapsed="false">
      <c r="A493" s="6" t="s">
        <v>560</v>
      </c>
      <c r="B493" s="6" t="s">
        <v>192</v>
      </c>
      <c r="C493" s="7" t="s">
        <v>60</v>
      </c>
      <c r="D493" s="8" t="n">
        <v>0.2813</v>
      </c>
      <c r="E493" s="8" t="n">
        <v>0.649754</v>
      </c>
      <c r="F493" s="8" t="n">
        <v>0.030123</v>
      </c>
      <c r="G493" s="8" t="n">
        <v>0.075224</v>
      </c>
      <c r="H493" s="8" t="n">
        <v>0.54694</v>
      </c>
      <c r="I493" s="8" t="n">
        <v>0.035365</v>
      </c>
      <c r="J493" s="8" t="n">
        <v>0.999879</v>
      </c>
      <c r="K493" s="8" t="n">
        <v>0.359784</v>
      </c>
      <c r="L493" s="7" t="s">
        <v>60</v>
      </c>
      <c r="M493" s="7" t="s">
        <v>60</v>
      </c>
      <c r="N493" s="7" t="s">
        <v>60</v>
      </c>
      <c r="O493" s="7" t="s">
        <v>60</v>
      </c>
      <c r="P493" s="7" t="s">
        <v>60</v>
      </c>
      <c r="Q493" s="7" t="s">
        <v>60</v>
      </c>
      <c r="R493" s="7" t="s">
        <v>60</v>
      </c>
      <c r="S493" s="7" t="s">
        <v>15</v>
      </c>
      <c r="T493" s="12" t="s">
        <v>547</v>
      </c>
      <c r="U493" s="9" t="s">
        <v>17</v>
      </c>
    </row>
    <row r="494" customFormat="false" ht="15" hidden="false" customHeight="false" outlineLevel="0" collapsed="false">
      <c r="A494" s="6" t="s">
        <v>561</v>
      </c>
      <c r="B494" s="6" t="s">
        <v>220</v>
      </c>
      <c r="C494" s="7" t="s">
        <v>59</v>
      </c>
      <c r="D494" s="8" t="n">
        <v>0.01171</v>
      </c>
      <c r="E494" s="8" t="n">
        <v>0.038512</v>
      </c>
      <c r="F494" s="8" t="n">
        <v>0.029801</v>
      </c>
      <c r="G494" s="8" t="n">
        <v>0.007699</v>
      </c>
      <c r="H494" s="8" t="n">
        <v>0.013639</v>
      </c>
      <c r="I494" s="8" t="n">
        <v>0.007752</v>
      </c>
      <c r="J494" s="8" t="n">
        <v>0.381842</v>
      </c>
      <c r="K494" s="8" t="n">
        <v>0.491127</v>
      </c>
      <c r="L494" s="7" t="s">
        <v>15</v>
      </c>
      <c r="M494" s="7" t="s">
        <v>15</v>
      </c>
      <c r="N494" s="7" t="s">
        <v>15</v>
      </c>
      <c r="O494" s="7" t="s">
        <v>15</v>
      </c>
      <c r="P494" s="7" t="s">
        <v>15</v>
      </c>
      <c r="Q494" s="7" t="s">
        <v>15</v>
      </c>
      <c r="R494" s="7" t="s">
        <v>15</v>
      </c>
      <c r="S494" s="7" t="s">
        <v>15</v>
      </c>
      <c r="T494" s="12" t="s">
        <v>547</v>
      </c>
      <c r="U494" s="9" t="s">
        <v>17</v>
      </c>
    </row>
    <row r="495" customFormat="false" ht="15" hidden="false" customHeight="false" outlineLevel="0" collapsed="false">
      <c r="A495" s="6" t="s">
        <v>562</v>
      </c>
      <c r="B495" s="6" t="s">
        <v>220</v>
      </c>
      <c r="C495" s="7" t="s">
        <v>59</v>
      </c>
      <c r="D495" s="8" t="n">
        <v>0.01017</v>
      </c>
      <c r="E495" s="8" t="n">
        <v>0.18359</v>
      </c>
      <c r="F495" s="8" t="n">
        <v>0.029881</v>
      </c>
      <c r="G495" s="8" t="n">
        <v>0.016318</v>
      </c>
      <c r="H495" s="8" t="n">
        <v>0.13437</v>
      </c>
      <c r="I495" s="8" t="n">
        <v>0.008519</v>
      </c>
      <c r="J495" s="8" t="n">
        <v>0.569231</v>
      </c>
      <c r="K495" s="8" t="n">
        <v>0.462361</v>
      </c>
      <c r="L495" s="7" t="s">
        <v>15</v>
      </c>
      <c r="M495" s="7" t="s">
        <v>15</v>
      </c>
      <c r="N495" s="7" t="s">
        <v>60</v>
      </c>
      <c r="O495" s="7" t="s">
        <v>15</v>
      </c>
      <c r="P495" s="7" t="s">
        <v>15</v>
      </c>
      <c r="Q495" s="7" t="s">
        <v>15</v>
      </c>
      <c r="R495" s="7" t="s">
        <v>60</v>
      </c>
      <c r="S495" s="7" t="s">
        <v>15</v>
      </c>
      <c r="T495" s="12" t="s">
        <v>547</v>
      </c>
      <c r="U495" s="9" t="s">
        <v>17</v>
      </c>
    </row>
    <row r="496" s="34" customFormat="true" ht="15" hidden="false" customHeight="false" outlineLevel="0" collapsed="false">
      <c r="A496" s="6" t="s">
        <v>563</v>
      </c>
      <c r="B496" s="6" t="s">
        <v>14</v>
      </c>
      <c r="C496" s="10" t="s">
        <v>15</v>
      </c>
      <c r="D496" s="8" t="n">
        <v>0.00648</v>
      </c>
      <c r="E496" s="8" t="n">
        <v>0.206999929840212</v>
      </c>
      <c r="F496" s="8" t="n">
        <v>0.0294385013200461</v>
      </c>
      <c r="G496" s="8" t="n">
        <v>0.0239386903395415</v>
      </c>
      <c r="H496" s="8" t="n">
        <v>0.222615559181842</v>
      </c>
      <c r="I496" s="8" t="n">
        <v>0.0260786029394742</v>
      </c>
      <c r="J496" s="8" t="n">
        <v>0.154234740759949</v>
      </c>
      <c r="K496" s="8" t="n">
        <v>0.520510191951686</v>
      </c>
      <c r="L496" s="7" t="s">
        <v>15</v>
      </c>
      <c r="M496" s="7" t="s">
        <v>15</v>
      </c>
      <c r="N496" s="10" t="s">
        <v>15</v>
      </c>
      <c r="O496" s="7" t="s">
        <v>60</v>
      </c>
      <c r="P496" s="7" t="s">
        <v>60</v>
      </c>
      <c r="Q496" s="7" t="s">
        <v>60</v>
      </c>
      <c r="R496" s="7" t="s">
        <v>15</v>
      </c>
      <c r="S496" s="7" t="s">
        <v>60</v>
      </c>
      <c r="T496" s="9" t="s">
        <v>564</v>
      </c>
      <c r="U496" s="9" t="s">
        <v>204</v>
      </c>
    </row>
    <row r="497" s="34" customFormat="true" ht="15" hidden="false" customHeight="false" outlineLevel="0" collapsed="false">
      <c r="A497" s="6" t="s">
        <v>565</v>
      </c>
      <c r="B497" s="6" t="s">
        <v>14</v>
      </c>
      <c r="C497" s="10" t="s">
        <v>15</v>
      </c>
      <c r="D497" s="8" t="n">
        <v>0.01443</v>
      </c>
      <c r="E497" s="8" t="n">
        <v>0.152295790966649</v>
      </c>
      <c r="F497" s="8" t="n">
        <v>0.0292717727032272</v>
      </c>
      <c r="G497" s="8" t="n">
        <v>0.0164566062245061</v>
      </c>
      <c r="H497" s="8" t="n">
        <v>0.139068542907028</v>
      </c>
      <c r="I497" s="8" t="n">
        <v>0.0208144827566543</v>
      </c>
      <c r="J497" s="8" t="n">
        <v>0.205822225375738</v>
      </c>
      <c r="K497" s="8" t="n">
        <v>0.506967756742626</v>
      </c>
      <c r="L497" s="7" t="s">
        <v>15</v>
      </c>
      <c r="M497" s="7" t="s">
        <v>15</v>
      </c>
      <c r="N497" s="7" t="s">
        <v>15</v>
      </c>
      <c r="O497" s="7" t="s">
        <v>15</v>
      </c>
      <c r="P497" s="7" t="s">
        <v>15</v>
      </c>
      <c r="Q497" s="7" t="s">
        <v>60</v>
      </c>
      <c r="R497" s="7" t="s">
        <v>15</v>
      </c>
      <c r="S497" s="7" t="s">
        <v>60</v>
      </c>
      <c r="T497" s="9" t="s">
        <v>564</v>
      </c>
      <c r="U497" s="9" t="s">
        <v>204</v>
      </c>
    </row>
    <row r="498" s="34" customFormat="true" ht="15" hidden="false" customHeight="false" outlineLevel="0" collapsed="false">
      <c r="A498" s="6" t="s">
        <v>566</v>
      </c>
      <c r="B498" s="6" t="s">
        <v>14</v>
      </c>
      <c r="C498" s="10" t="s">
        <v>15</v>
      </c>
      <c r="D498" s="8" t="n">
        <v>0.01373</v>
      </c>
      <c r="E498" s="8" t="n">
        <v>0.234051018299272</v>
      </c>
      <c r="F498" s="8" t="n">
        <v>0.0293881931886289</v>
      </c>
      <c r="G498" s="8" t="n">
        <v>0.0229373158770972</v>
      </c>
      <c r="H498" s="8" t="n">
        <v>0.26560126670504</v>
      </c>
      <c r="I498" s="8" t="n">
        <v>0.0276736347775124</v>
      </c>
      <c r="J498" s="8" t="n">
        <v>0.129297328998631</v>
      </c>
      <c r="K498" s="8" t="n">
        <v>0.514254838095649</v>
      </c>
      <c r="L498" s="7" t="s">
        <v>15</v>
      </c>
      <c r="M498" s="7" t="s">
        <v>60</v>
      </c>
      <c r="N498" s="10" t="s">
        <v>15</v>
      </c>
      <c r="O498" s="7" t="s">
        <v>60</v>
      </c>
      <c r="P498" s="7" t="s">
        <v>60</v>
      </c>
      <c r="Q498" s="7" t="s">
        <v>60</v>
      </c>
      <c r="R498" s="7" t="s">
        <v>15</v>
      </c>
      <c r="S498" s="7" t="s">
        <v>60</v>
      </c>
      <c r="T498" s="9" t="s">
        <v>564</v>
      </c>
      <c r="U498" s="9" t="s">
        <v>204</v>
      </c>
    </row>
    <row r="499" s="34" customFormat="true" ht="15" hidden="false" customHeight="false" outlineLevel="0" collapsed="false">
      <c r="A499" s="6" t="s">
        <v>567</v>
      </c>
      <c r="B499" s="6" t="s">
        <v>14</v>
      </c>
      <c r="C499" s="10" t="s">
        <v>15</v>
      </c>
      <c r="D499" s="8" t="n">
        <v>0.004795</v>
      </c>
      <c r="E499" s="8" t="n">
        <v>0.232659717539648</v>
      </c>
      <c r="F499" s="8" t="n">
        <v>0.0293454270827282</v>
      </c>
      <c r="G499" s="8" t="n">
        <v>0.0240649957363128</v>
      </c>
      <c r="H499" s="8" t="n">
        <v>0.194904824140652</v>
      </c>
      <c r="I499" s="8" t="n">
        <v>0.0277886967466986</v>
      </c>
      <c r="J499" s="8" t="n">
        <v>0.102720738221018</v>
      </c>
      <c r="K499" s="8" t="n">
        <v>0.5153987311443</v>
      </c>
      <c r="L499" s="7" t="s">
        <v>15</v>
      </c>
      <c r="M499" s="7" t="s">
        <v>60</v>
      </c>
      <c r="N499" s="10" t="s">
        <v>15</v>
      </c>
      <c r="O499" s="7" t="s">
        <v>60</v>
      </c>
      <c r="P499" s="7" t="s">
        <v>60</v>
      </c>
      <c r="Q499" s="7" t="s">
        <v>60</v>
      </c>
      <c r="R499" s="7" t="s">
        <v>15</v>
      </c>
      <c r="S499" s="7" t="s">
        <v>60</v>
      </c>
      <c r="T499" s="9" t="s">
        <v>564</v>
      </c>
      <c r="U499" s="9" t="s">
        <v>204</v>
      </c>
    </row>
    <row r="500" s="34" customFormat="true" ht="15" hidden="false" customHeight="false" outlineLevel="0" collapsed="false">
      <c r="A500" s="6" t="s">
        <v>568</v>
      </c>
      <c r="B500" s="6" t="s">
        <v>14</v>
      </c>
      <c r="C500" s="10" t="s">
        <v>15</v>
      </c>
      <c r="D500" s="8" t="n">
        <v>0.004781</v>
      </c>
      <c r="E500" s="8" t="n">
        <v>0.188433181664341</v>
      </c>
      <c r="F500" s="8" t="n">
        <v>0.0292657164019498</v>
      </c>
      <c r="G500" s="8" t="n">
        <v>0.0173552398351935</v>
      </c>
      <c r="H500" s="8" t="n">
        <v>0.216051064347521</v>
      </c>
      <c r="I500" s="8" t="n">
        <v>0.0192490971111236</v>
      </c>
      <c r="J500" s="8" t="n">
        <v>0.178727829732568</v>
      </c>
      <c r="K500" s="8" t="n">
        <v>0.507226279141745</v>
      </c>
      <c r="L500" s="7" t="s">
        <v>15</v>
      </c>
      <c r="M500" s="7" t="s">
        <v>15</v>
      </c>
      <c r="N500" s="10" t="s">
        <v>15</v>
      </c>
      <c r="O500" s="7" t="s">
        <v>15</v>
      </c>
      <c r="P500" s="7" t="s">
        <v>60</v>
      </c>
      <c r="Q500" s="7" t="s">
        <v>15</v>
      </c>
      <c r="R500" s="7" t="s">
        <v>15</v>
      </c>
      <c r="S500" s="7" t="s">
        <v>60</v>
      </c>
      <c r="T500" s="9" t="s">
        <v>564</v>
      </c>
      <c r="U500" s="9" t="s">
        <v>204</v>
      </c>
    </row>
    <row r="501" s="34" customFormat="true" ht="15" hidden="false" customHeight="false" outlineLevel="0" collapsed="false">
      <c r="A501" s="6" t="s">
        <v>569</v>
      </c>
      <c r="B501" s="6" t="s">
        <v>14</v>
      </c>
      <c r="C501" s="10" t="s">
        <v>15</v>
      </c>
      <c r="D501" s="8" t="n">
        <v>0.00414</v>
      </c>
      <c r="E501" s="8" t="n">
        <v>0.207490486325906</v>
      </c>
      <c r="F501" s="8" t="n">
        <v>0.0293468354645788</v>
      </c>
      <c r="G501" s="8" t="n">
        <v>0.0213482782034125</v>
      </c>
      <c r="H501" s="8" t="n">
        <v>0.218486064479497</v>
      </c>
      <c r="I501" s="8" t="n">
        <v>0.0259133988583284</v>
      </c>
      <c r="J501" s="8" t="n">
        <v>0.152031747309353</v>
      </c>
      <c r="K501" s="8" t="n">
        <v>0.511914625815662</v>
      </c>
      <c r="L501" s="7" t="s">
        <v>15</v>
      </c>
      <c r="M501" s="7" t="s">
        <v>15</v>
      </c>
      <c r="N501" s="7" t="s">
        <v>15</v>
      </c>
      <c r="O501" s="7" t="s">
        <v>60</v>
      </c>
      <c r="P501" s="7" t="s">
        <v>60</v>
      </c>
      <c r="Q501" s="7" t="s">
        <v>60</v>
      </c>
      <c r="R501" s="7" t="s">
        <v>15</v>
      </c>
      <c r="S501" s="7" t="s">
        <v>60</v>
      </c>
      <c r="T501" s="9" t="s">
        <v>564</v>
      </c>
      <c r="U501" s="9" t="s">
        <v>204</v>
      </c>
    </row>
    <row r="502" s="34" customFormat="true" ht="15" hidden="false" customHeight="false" outlineLevel="0" collapsed="false">
      <c r="A502" s="6" t="s">
        <v>570</v>
      </c>
      <c r="B502" s="6" t="s">
        <v>14</v>
      </c>
      <c r="C502" s="10" t="s">
        <v>15</v>
      </c>
      <c r="D502" s="8" t="n">
        <v>0.01108</v>
      </c>
      <c r="E502" s="8" t="n">
        <v>0.217506098094397</v>
      </c>
      <c r="F502" s="8" t="n">
        <v>0.0293861485711736</v>
      </c>
      <c r="G502" s="8" t="n">
        <v>0.0239633869925221</v>
      </c>
      <c r="H502" s="8" t="n">
        <v>0.210441112731604</v>
      </c>
      <c r="I502" s="8" t="n">
        <v>0.0297254930792605</v>
      </c>
      <c r="J502" s="8" t="n">
        <v>0.134917057992918</v>
      </c>
      <c r="K502" s="8" t="n">
        <v>0.511737403809423</v>
      </c>
      <c r="L502" s="7" t="s">
        <v>15</v>
      </c>
      <c r="M502" s="7" t="s">
        <v>15</v>
      </c>
      <c r="N502" s="10" t="s">
        <v>15</v>
      </c>
      <c r="O502" s="7" t="s">
        <v>60</v>
      </c>
      <c r="P502" s="7" t="s">
        <v>60</v>
      </c>
      <c r="Q502" s="7" t="s">
        <v>60</v>
      </c>
      <c r="R502" s="7" t="s">
        <v>15</v>
      </c>
      <c r="S502" s="7" t="s">
        <v>60</v>
      </c>
      <c r="T502" s="9" t="s">
        <v>564</v>
      </c>
      <c r="U502" s="9" t="s">
        <v>204</v>
      </c>
    </row>
    <row r="503" s="34" customFormat="true" ht="15" hidden="false" customHeight="false" outlineLevel="0" collapsed="false">
      <c r="A503" s="6" t="s">
        <v>571</v>
      </c>
      <c r="B503" s="6" t="s">
        <v>14</v>
      </c>
      <c r="C503" s="10" t="s">
        <v>15</v>
      </c>
      <c r="D503" s="8" t="n">
        <v>0.009158</v>
      </c>
      <c r="E503" s="8" t="n">
        <v>0.246522140773876</v>
      </c>
      <c r="F503" s="8" t="n">
        <v>0.0293992802395256</v>
      </c>
      <c r="G503" s="8" t="n">
        <v>0.025777370759152</v>
      </c>
      <c r="H503" s="8" t="n">
        <v>0.244824348943309</v>
      </c>
      <c r="I503" s="8" t="n">
        <v>0.0279726757366573</v>
      </c>
      <c r="J503" s="8" t="n">
        <v>0.0974794665865597</v>
      </c>
      <c r="K503" s="8" t="n">
        <v>0.521265322988374</v>
      </c>
      <c r="L503" s="7" t="s">
        <v>15</v>
      </c>
      <c r="M503" s="7" t="s">
        <v>60</v>
      </c>
      <c r="N503" s="7" t="s">
        <v>15</v>
      </c>
      <c r="O503" s="7" t="s">
        <v>60</v>
      </c>
      <c r="P503" s="7" t="s">
        <v>60</v>
      </c>
      <c r="Q503" s="7" t="s">
        <v>60</v>
      </c>
      <c r="R503" s="7" t="s">
        <v>15</v>
      </c>
      <c r="S503" s="7" t="s">
        <v>60</v>
      </c>
      <c r="T503" s="9" t="s">
        <v>564</v>
      </c>
      <c r="U503" s="9" t="s">
        <v>204</v>
      </c>
    </row>
    <row r="504" s="34" customFormat="true" ht="15" hidden="false" customHeight="false" outlineLevel="0" collapsed="false">
      <c r="A504" s="6" t="s">
        <v>572</v>
      </c>
      <c r="B504" s="6" t="s">
        <v>14</v>
      </c>
      <c r="C504" s="10" t="s">
        <v>15</v>
      </c>
      <c r="D504" s="8" t="n">
        <v>0.009733</v>
      </c>
      <c r="E504" s="8" t="n">
        <v>0.179097293395176</v>
      </c>
      <c r="F504" s="8" t="n">
        <v>0.0294370752747153</v>
      </c>
      <c r="G504" s="8" t="n">
        <v>0.0243408825070572</v>
      </c>
      <c r="H504" s="8" t="n">
        <v>0.198697172744036</v>
      </c>
      <c r="I504" s="8" t="n">
        <v>0.0300776841961071</v>
      </c>
      <c r="J504" s="8" t="n">
        <v>0.202561699825546</v>
      </c>
      <c r="K504" s="8" t="n">
        <v>0.515233025471266</v>
      </c>
      <c r="L504" s="7" t="s">
        <v>15</v>
      </c>
      <c r="M504" s="7" t="s">
        <v>15</v>
      </c>
      <c r="N504" s="7" t="s">
        <v>15</v>
      </c>
      <c r="O504" s="7" t="s">
        <v>60</v>
      </c>
      <c r="P504" s="7" t="s">
        <v>60</v>
      </c>
      <c r="Q504" s="7" t="s">
        <v>60</v>
      </c>
      <c r="R504" s="7" t="s">
        <v>15</v>
      </c>
      <c r="S504" s="7" t="s">
        <v>60</v>
      </c>
      <c r="T504" s="9" t="s">
        <v>466</v>
      </c>
      <c r="U504" s="9" t="s">
        <v>204</v>
      </c>
    </row>
    <row r="505" s="34" customFormat="true" ht="15" hidden="false" customHeight="false" outlineLevel="0" collapsed="false">
      <c r="A505" s="6" t="s">
        <v>573</v>
      </c>
      <c r="B505" s="6" t="s">
        <v>14</v>
      </c>
      <c r="C505" s="10" t="s">
        <v>15</v>
      </c>
      <c r="D505" s="8" t="n">
        <v>0</v>
      </c>
      <c r="E505" s="8" t="n">
        <v>0.177453446224191</v>
      </c>
      <c r="F505" s="8" t="n">
        <v>0.0294134521409428</v>
      </c>
      <c r="G505" s="8" t="n">
        <v>0.0213473335442447</v>
      </c>
      <c r="H505" s="8" t="n">
        <v>0.169543260512355</v>
      </c>
      <c r="I505" s="8" t="n">
        <v>0.0270553154933773</v>
      </c>
      <c r="J505" s="8" t="n">
        <v>0.177599005584153</v>
      </c>
      <c r="K505" s="8" t="n">
        <v>0.497214075312189</v>
      </c>
      <c r="L505" s="7" t="s">
        <v>15</v>
      </c>
      <c r="M505" s="7" t="s">
        <v>15</v>
      </c>
      <c r="N505" s="7" t="s">
        <v>15</v>
      </c>
      <c r="O505" s="7" t="s">
        <v>60</v>
      </c>
      <c r="P505" s="7" t="s">
        <v>15</v>
      </c>
      <c r="Q505" s="7" t="s">
        <v>60</v>
      </c>
      <c r="R505" s="7" t="s">
        <v>15</v>
      </c>
      <c r="S505" s="7" t="s">
        <v>15</v>
      </c>
      <c r="T505" s="9" t="s">
        <v>466</v>
      </c>
      <c r="U505" s="9" t="s">
        <v>204</v>
      </c>
    </row>
    <row r="506" s="34" customFormat="true" ht="15" hidden="false" customHeight="false" outlineLevel="0" collapsed="false">
      <c r="A506" s="6" t="s">
        <v>574</v>
      </c>
      <c r="B506" s="6" t="s">
        <v>14</v>
      </c>
      <c r="C506" s="10" t="s">
        <v>15</v>
      </c>
      <c r="D506" s="8" t="n">
        <v>0</v>
      </c>
      <c r="E506" s="8" t="n">
        <v>0.213798104515714</v>
      </c>
      <c r="F506" s="8" t="n">
        <v>0.0293323644228603</v>
      </c>
      <c r="G506" s="8" t="n">
        <v>0.0241191059003049</v>
      </c>
      <c r="H506" s="8" t="n">
        <v>0.232603946634907</v>
      </c>
      <c r="I506" s="8" t="n">
        <v>0.029839032031653</v>
      </c>
      <c r="J506" s="8" t="n">
        <v>0.150885456777335</v>
      </c>
      <c r="K506" s="8" t="n">
        <v>0.513588029502831</v>
      </c>
      <c r="L506" s="7" t="s">
        <v>15</v>
      </c>
      <c r="M506" s="7" t="s">
        <v>15</v>
      </c>
      <c r="N506" s="7" t="s">
        <v>15</v>
      </c>
      <c r="O506" s="7" t="s">
        <v>60</v>
      </c>
      <c r="P506" s="7" t="s">
        <v>60</v>
      </c>
      <c r="Q506" s="7" t="s">
        <v>60</v>
      </c>
      <c r="R506" s="7" t="s">
        <v>15</v>
      </c>
      <c r="S506" s="7" t="s">
        <v>60</v>
      </c>
      <c r="T506" s="9" t="s">
        <v>466</v>
      </c>
      <c r="U506" s="9" t="s">
        <v>204</v>
      </c>
    </row>
    <row r="507" s="34" customFormat="true" ht="15" hidden="false" customHeight="false" outlineLevel="0" collapsed="false">
      <c r="A507" s="6" t="s">
        <v>575</v>
      </c>
      <c r="B507" s="6" t="s">
        <v>14</v>
      </c>
      <c r="C507" s="10" t="s">
        <v>15</v>
      </c>
      <c r="D507" s="8" t="n">
        <v>0.004177</v>
      </c>
      <c r="E507" s="8" t="n">
        <v>0.182503647900573</v>
      </c>
      <c r="F507" s="8" t="n">
        <v>0.0294282694398066</v>
      </c>
      <c r="G507" s="8" t="n">
        <v>0.0202801886351585</v>
      </c>
      <c r="H507" s="8" t="n">
        <v>0.178922923465642</v>
      </c>
      <c r="I507" s="8" t="n">
        <v>0.0259039324064709</v>
      </c>
      <c r="J507" s="8" t="n">
        <v>0.177720901342991</v>
      </c>
      <c r="K507" s="8" t="n">
        <v>0.51098441334053</v>
      </c>
      <c r="L507" s="7" t="s">
        <v>15</v>
      </c>
      <c r="M507" s="7" t="s">
        <v>15</v>
      </c>
      <c r="N507" s="7" t="s">
        <v>15</v>
      </c>
      <c r="O507" s="7" t="s">
        <v>60</v>
      </c>
      <c r="P507" s="7" t="s">
        <v>15</v>
      </c>
      <c r="Q507" s="7" t="s">
        <v>60</v>
      </c>
      <c r="R507" s="7" t="s">
        <v>15</v>
      </c>
      <c r="S507" s="7" t="s">
        <v>60</v>
      </c>
      <c r="T507" s="9" t="s">
        <v>466</v>
      </c>
      <c r="U507" s="9" t="s">
        <v>204</v>
      </c>
    </row>
    <row r="508" s="34" customFormat="true" ht="15" hidden="false" customHeight="false" outlineLevel="0" collapsed="false">
      <c r="A508" s="11" t="s">
        <v>576</v>
      </c>
      <c r="B508" s="6" t="s">
        <v>14</v>
      </c>
      <c r="C508" s="10" t="s">
        <v>15</v>
      </c>
      <c r="D508" s="8" t="n">
        <v>0.005103</v>
      </c>
      <c r="E508" s="8" t="n">
        <v>0.124920428215621</v>
      </c>
      <c r="F508" s="8" t="n">
        <v>0.0293753149489915</v>
      </c>
      <c r="G508" s="8" t="n">
        <v>0.0161514745888327</v>
      </c>
      <c r="H508" s="8" t="n">
        <v>0.10556500203077</v>
      </c>
      <c r="I508" s="8" t="n">
        <v>0.0192599973787407</v>
      </c>
      <c r="J508" s="8" t="n">
        <v>0.28716440218599</v>
      </c>
      <c r="K508" s="8" t="n">
        <v>0.492656933816552</v>
      </c>
      <c r="L508" s="7" t="s">
        <v>15</v>
      </c>
      <c r="M508" s="7" t="s">
        <v>15</v>
      </c>
      <c r="N508" s="7" t="s">
        <v>15</v>
      </c>
      <c r="O508" s="7" t="s">
        <v>15</v>
      </c>
      <c r="P508" s="7" t="s">
        <v>15</v>
      </c>
      <c r="Q508" s="7" t="s">
        <v>15</v>
      </c>
      <c r="R508" s="7" t="s">
        <v>15</v>
      </c>
      <c r="S508" s="7" t="s">
        <v>15</v>
      </c>
      <c r="T508" s="9" t="s">
        <v>466</v>
      </c>
      <c r="U508" s="9" t="s">
        <v>204</v>
      </c>
    </row>
    <row r="509" s="34" customFormat="true" ht="15" hidden="false" customHeight="false" outlineLevel="0" collapsed="false">
      <c r="A509" s="6" t="s">
        <v>577</v>
      </c>
      <c r="B509" s="6" t="s">
        <v>14</v>
      </c>
      <c r="C509" s="10" t="s">
        <v>15</v>
      </c>
      <c r="D509" s="8" t="n">
        <v>0.01031</v>
      </c>
      <c r="E509" s="8" t="n">
        <v>0.234051380227072</v>
      </c>
      <c r="F509" s="8" t="n">
        <v>0.0292520643037136</v>
      </c>
      <c r="G509" s="8" t="n">
        <v>0.0207834891598073</v>
      </c>
      <c r="H509" s="8" t="n">
        <v>0.228756870247437</v>
      </c>
      <c r="I509" s="8" t="n">
        <v>0.0206429247643614</v>
      </c>
      <c r="J509" s="8" t="n">
        <v>0.12373176809502</v>
      </c>
      <c r="K509" s="8" t="n">
        <v>0.516159834703308</v>
      </c>
      <c r="L509" s="7" t="s">
        <v>15</v>
      </c>
      <c r="M509" s="7" t="s">
        <v>60</v>
      </c>
      <c r="N509" s="7" t="s">
        <v>15</v>
      </c>
      <c r="O509" s="7" t="s">
        <v>60</v>
      </c>
      <c r="P509" s="7" t="s">
        <v>60</v>
      </c>
      <c r="Q509" s="7" t="s">
        <v>60</v>
      </c>
      <c r="R509" s="7" t="s">
        <v>15</v>
      </c>
      <c r="S509" s="7" t="s">
        <v>60</v>
      </c>
      <c r="T509" s="9" t="s">
        <v>466</v>
      </c>
      <c r="U509" s="9" t="s">
        <v>204</v>
      </c>
    </row>
    <row r="510" s="34" customFormat="true" ht="15" hidden="false" customHeight="false" outlineLevel="0" collapsed="false">
      <c r="A510" s="6" t="s">
        <v>578</v>
      </c>
      <c r="B510" s="6" t="s">
        <v>14</v>
      </c>
      <c r="C510" s="10" t="s">
        <v>15</v>
      </c>
      <c r="D510" s="8" t="n">
        <v>0.003976</v>
      </c>
      <c r="E510" s="8" t="n">
        <v>0.24651139272055</v>
      </c>
      <c r="F510" s="8" t="n">
        <v>0.0294424685062447</v>
      </c>
      <c r="G510" s="8" t="n">
        <v>0.0268649617471324</v>
      </c>
      <c r="H510" s="8" t="n">
        <v>0.249600075806493</v>
      </c>
      <c r="I510" s="8" t="n">
        <v>0.0336498489235706</v>
      </c>
      <c r="J510" s="8" t="n">
        <v>0.100796962827052</v>
      </c>
      <c r="K510" s="8" t="n">
        <v>0.509477809293232</v>
      </c>
      <c r="L510" s="7" t="s">
        <v>15</v>
      </c>
      <c r="M510" s="7" t="s">
        <v>60</v>
      </c>
      <c r="N510" s="7" t="s">
        <v>15</v>
      </c>
      <c r="O510" s="7" t="s">
        <v>60</v>
      </c>
      <c r="P510" s="7" t="s">
        <v>60</v>
      </c>
      <c r="Q510" s="7" t="s">
        <v>60</v>
      </c>
      <c r="R510" s="7" t="s">
        <v>15</v>
      </c>
      <c r="S510" s="7" t="s">
        <v>60</v>
      </c>
      <c r="T510" s="9" t="s">
        <v>466</v>
      </c>
      <c r="U510" s="9" t="s">
        <v>204</v>
      </c>
    </row>
    <row r="511" s="34" customFormat="true" ht="15" hidden="false" customHeight="false" outlineLevel="0" collapsed="false">
      <c r="A511" s="6" t="s">
        <v>579</v>
      </c>
      <c r="B511" s="6" t="s">
        <v>14</v>
      </c>
      <c r="C511" s="10" t="s">
        <v>15</v>
      </c>
      <c r="D511" s="8" t="n">
        <v>0.006967</v>
      </c>
      <c r="E511" s="8" t="n">
        <v>0.142978071010904</v>
      </c>
      <c r="F511" s="8" t="n">
        <v>0.0293050597585121</v>
      </c>
      <c r="G511" s="8" t="n">
        <v>0.0173666037959091</v>
      </c>
      <c r="H511" s="8" t="n">
        <v>0.159717225342042</v>
      </c>
      <c r="I511" s="8" t="n">
        <v>0.0185484290326821</v>
      </c>
      <c r="J511" s="8" t="n">
        <v>0.259689611556248</v>
      </c>
      <c r="K511" s="8" t="n">
        <v>0.494167810607301</v>
      </c>
      <c r="L511" s="7" t="s">
        <v>15</v>
      </c>
      <c r="M511" s="7" t="s">
        <v>15</v>
      </c>
      <c r="N511" s="7" t="s">
        <v>15</v>
      </c>
      <c r="O511" s="7" t="s">
        <v>15</v>
      </c>
      <c r="P511" s="7" t="s">
        <v>15</v>
      </c>
      <c r="Q511" s="7" t="s">
        <v>15</v>
      </c>
      <c r="R511" s="7" t="s">
        <v>15</v>
      </c>
      <c r="S511" s="7" t="s">
        <v>15</v>
      </c>
      <c r="T511" s="9" t="s">
        <v>466</v>
      </c>
      <c r="U511" s="9" t="s">
        <v>204</v>
      </c>
    </row>
    <row r="512" s="34" customFormat="true" ht="15" hidden="false" customHeight="false" outlineLevel="0" collapsed="false">
      <c r="A512" s="6" t="s">
        <v>580</v>
      </c>
      <c r="B512" s="6" t="s">
        <v>14</v>
      </c>
      <c r="C512" s="10" t="s">
        <v>15</v>
      </c>
      <c r="D512" s="8" t="n">
        <v>0.01188</v>
      </c>
      <c r="E512" s="8" t="n">
        <v>0.138565312373859</v>
      </c>
      <c r="F512" s="8" t="n">
        <v>0.0292244289697274</v>
      </c>
      <c r="G512" s="8" t="n">
        <v>0.0177575549519287</v>
      </c>
      <c r="H512" s="8" t="n">
        <v>0.135510585309874</v>
      </c>
      <c r="I512" s="8" t="n">
        <v>0.0178449766738157</v>
      </c>
      <c r="J512" s="8" t="n">
        <v>0.23743116062333</v>
      </c>
      <c r="K512" s="8" t="n">
        <v>0.510486924467519</v>
      </c>
      <c r="L512" s="7" t="s">
        <v>15</v>
      </c>
      <c r="M512" s="7" t="s">
        <v>15</v>
      </c>
      <c r="N512" s="7" t="s">
        <v>15</v>
      </c>
      <c r="O512" s="7" t="s">
        <v>15</v>
      </c>
      <c r="P512" s="7" t="s">
        <v>15</v>
      </c>
      <c r="Q512" s="7" t="s">
        <v>15</v>
      </c>
      <c r="R512" s="7" t="s">
        <v>15</v>
      </c>
      <c r="S512" s="7" t="s">
        <v>60</v>
      </c>
      <c r="T512" s="9" t="s">
        <v>466</v>
      </c>
      <c r="U512" s="9" t="s">
        <v>204</v>
      </c>
    </row>
    <row r="513" s="34" customFormat="true" ht="15" hidden="false" customHeight="false" outlineLevel="0" collapsed="false">
      <c r="A513" s="6" t="s">
        <v>581</v>
      </c>
      <c r="B513" s="6" t="s">
        <v>14</v>
      </c>
      <c r="C513" s="10" t="s">
        <v>15</v>
      </c>
      <c r="D513" s="8" t="n">
        <v>0.006818</v>
      </c>
      <c r="E513" s="8" t="n">
        <v>0.198310374978984</v>
      </c>
      <c r="F513" s="8" t="n">
        <v>0.0292942016297985</v>
      </c>
      <c r="G513" s="8" t="n">
        <v>0.0183227951164447</v>
      </c>
      <c r="H513" s="8" t="n">
        <v>0.197771485174</v>
      </c>
      <c r="I513" s="8" t="n">
        <v>0.0206573358684852</v>
      </c>
      <c r="J513" s="8" t="n">
        <v>0.15720396792186</v>
      </c>
      <c r="K513" s="8" t="n">
        <v>0.50760909279173</v>
      </c>
      <c r="L513" s="7" t="s">
        <v>15</v>
      </c>
      <c r="M513" s="7" t="s">
        <v>15</v>
      </c>
      <c r="N513" s="7" t="s">
        <v>15</v>
      </c>
      <c r="O513" s="7" t="s">
        <v>15</v>
      </c>
      <c r="P513" s="7" t="s">
        <v>60</v>
      </c>
      <c r="Q513" s="7" t="s">
        <v>60</v>
      </c>
      <c r="R513" s="7" t="s">
        <v>15</v>
      </c>
      <c r="S513" s="7" t="s">
        <v>60</v>
      </c>
      <c r="T513" s="9" t="s">
        <v>466</v>
      </c>
      <c r="U513" s="9" t="s">
        <v>204</v>
      </c>
    </row>
    <row r="514" s="34" customFormat="true" ht="15" hidden="false" customHeight="false" outlineLevel="0" collapsed="false">
      <c r="A514" s="6" t="s">
        <v>582</v>
      </c>
      <c r="B514" s="6" t="s">
        <v>14</v>
      </c>
      <c r="C514" s="10" t="s">
        <v>15</v>
      </c>
      <c r="D514" s="8" t="n">
        <v>0.007318</v>
      </c>
      <c r="E514" s="8" t="n">
        <v>0.187647279194978</v>
      </c>
      <c r="F514" s="8" t="n">
        <v>0.0293106118417527</v>
      </c>
      <c r="G514" s="8" t="n">
        <v>0.0176198406165113</v>
      </c>
      <c r="H514" s="8" t="n">
        <v>0.196119310936441</v>
      </c>
      <c r="I514" s="8" t="n">
        <v>0.0198640180866024</v>
      </c>
      <c r="J514" s="8" t="n">
        <v>0.176797752068288</v>
      </c>
      <c r="K514" s="8" t="n">
        <v>0.505584069036204</v>
      </c>
      <c r="L514" s="7" t="s">
        <v>15</v>
      </c>
      <c r="M514" s="7" t="s">
        <v>15</v>
      </c>
      <c r="N514" s="7" t="s">
        <v>15</v>
      </c>
      <c r="O514" s="7" t="s">
        <v>15</v>
      </c>
      <c r="P514" s="7" t="s">
        <v>60</v>
      </c>
      <c r="Q514" s="7" t="s">
        <v>60</v>
      </c>
      <c r="R514" s="7" t="s">
        <v>15</v>
      </c>
      <c r="S514" s="7" t="s">
        <v>60</v>
      </c>
      <c r="T514" s="9" t="s">
        <v>466</v>
      </c>
      <c r="U514" s="9" t="s">
        <v>204</v>
      </c>
    </row>
    <row r="515" s="34" customFormat="true" ht="15" hidden="false" customHeight="false" outlineLevel="0" collapsed="false">
      <c r="A515" s="6" t="s">
        <v>583</v>
      </c>
      <c r="B515" s="6" t="s">
        <v>14</v>
      </c>
      <c r="C515" s="10" t="s">
        <v>15</v>
      </c>
      <c r="D515" s="8" t="n">
        <v>0.0119</v>
      </c>
      <c r="E515" s="8" t="n">
        <v>0.126931935981511</v>
      </c>
      <c r="F515" s="8" t="n">
        <v>0.029332437708188</v>
      </c>
      <c r="G515" s="8" t="n">
        <v>0.0174931603491476</v>
      </c>
      <c r="H515" s="8" t="n">
        <v>0.135098628075231</v>
      </c>
      <c r="I515" s="8" t="n">
        <v>0.0233982924154392</v>
      </c>
      <c r="J515" s="8" t="n">
        <v>0.25500230334792</v>
      </c>
      <c r="K515" s="8" t="n">
        <v>0.504662514171128</v>
      </c>
      <c r="L515" s="7" t="s">
        <v>15</v>
      </c>
      <c r="M515" s="7" t="s">
        <v>15</v>
      </c>
      <c r="N515" s="7" t="s">
        <v>15</v>
      </c>
      <c r="O515" s="7" t="s">
        <v>15</v>
      </c>
      <c r="P515" s="7" t="s">
        <v>15</v>
      </c>
      <c r="Q515" s="7" t="s">
        <v>60</v>
      </c>
      <c r="R515" s="7" t="s">
        <v>15</v>
      </c>
      <c r="S515" s="7" t="s">
        <v>60</v>
      </c>
      <c r="T515" s="9" t="s">
        <v>466</v>
      </c>
      <c r="U515" s="9" t="s">
        <v>204</v>
      </c>
    </row>
    <row r="516" s="34" customFormat="true" ht="15" hidden="false" customHeight="false" outlineLevel="0" collapsed="false">
      <c r="A516" s="6" t="s">
        <v>584</v>
      </c>
      <c r="B516" s="6" t="s">
        <v>14</v>
      </c>
      <c r="C516" s="10" t="s">
        <v>15</v>
      </c>
      <c r="D516" s="8" t="n">
        <v>0.008627</v>
      </c>
      <c r="E516" s="8" t="n">
        <v>0.0859118021476631</v>
      </c>
      <c r="F516" s="8" t="n">
        <v>0.0294232471009357</v>
      </c>
      <c r="G516" s="8" t="n">
        <v>0.019566205640884</v>
      </c>
      <c r="H516" s="8" t="n">
        <v>0.0711376659564317</v>
      </c>
      <c r="I516" s="8" t="n">
        <v>0.0235005386654339</v>
      </c>
      <c r="J516" s="8" t="n">
        <v>0.300017429208539</v>
      </c>
      <c r="K516" s="8" t="n">
        <v>0.506960844038346</v>
      </c>
      <c r="L516" s="7" t="s">
        <v>15</v>
      </c>
      <c r="M516" s="7" t="s">
        <v>15</v>
      </c>
      <c r="N516" s="7" t="s">
        <v>15</v>
      </c>
      <c r="O516" s="7" t="s">
        <v>15</v>
      </c>
      <c r="P516" s="7" t="s">
        <v>15</v>
      </c>
      <c r="Q516" s="7" t="s">
        <v>60</v>
      </c>
      <c r="R516" s="7" t="s">
        <v>15</v>
      </c>
      <c r="S516" s="7" t="s">
        <v>60</v>
      </c>
      <c r="T516" s="9" t="s">
        <v>466</v>
      </c>
      <c r="U516" s="9" t="s">
        <v>204</v>
      </c>
    </row>
    <row r="517" s="34" customFormat="true" ht="15" hidden="false" customHeight="false" outlineLevel="0" collapsed="false">
      <c r="A517" s="6" t="s">
        <v>585</v>
      </c>
      <c r="B517" s="6" t="s">
        <v>14</v>
      </c>
      <c r="C517" s="10" t="s">
        <v>15</v>
      </c>
      <c r="D517" s="8" t="n">
        <v>0.006361</v>
      </c>
      <c r="E517" s="8" t="n">
        <v>0.0452039720456685</v>
      </c>
      <c r="F517" s="8" t="n">
        <v>0.0293306378954659</v>
      </c>
      <c r="G517" s="8" t="n">
        <v>0.0168959225539123</v>
      </c>
      <c r="H517" s="8" t="n">
        <v>0.0367859241478444</v>
      </c>
      <c r="I517" s="8" t="n">
        <v>0.0152223334672422</v>
      </c>
      <c r="J517" s="8" t="n">
        <v>0.334927111169414</v>
      </c>
      <c r="K517" s="8" t="n">
        <v>0.486100324169802</v>
      </c>
      <c r="L517" s="7" t="s">
        <v>15</v>
      </c>
      <c r="M517" s="7" t="s">
        <v>15</v>
      </c>
      <c r="N517" s="7" t="s">
        <v>15</v>
      </c>
      <c r="O517" s="7" t="s">
        <v>15</v>
      </c>
      <c r="P517" s="7" t="s">
        <v>15</v>
      </c>
      <c r="Q517" s="7" t="s">
        <v>15</v>
      </c>
      <c r="R517" s="7" t="s">
        <v>15</v>
      </c>
      <c r="S517" s="7" t="s">
        <v>15</v>
      </c>
      <c r="T517" s="9" t="s">
        <v>466</v>
      </c>
      <c r="U517" s="9" t="s">
        <v>204</v>
      </c>
    </row>
    <row r="518" s="34" customFormat="true" ht="15" hidden="false" customHeight="false" outlineLevel="0" collapsed="false">
      <c r="A518" s="6" t="s">
        <v>586</v>
      </c>
      <c r="B518" s="6" t="s">
        <v>14</v>
      </c>
      <c r="C518" s="10" t="s">
        <v>15</v>
      </c>
      <c r="D518" s="8" t="n">
        <v>0.004728</v>
      </c>
      <c r="E518" s="8" t="n">
        <v>0.0414560528710543</v>
      </c>
      <c r="F518" s="8" t="n">
        <v>0.0294335093322256</v>
      </c>
      <c r="G518" s="8" t="n">
        <v>0.019633330114859</v>
      </c>
      <c r="H518" s="8" t="n">
        <v>0.0366323187986884</v>
      </c>
      <c r="I518" s="8" t="n">
        <v>0.0236164360422057</v>
      </c>
      <c r="J518" s="8" t="n">
        <v>0.356667324513282</v>
      </c>
      <c r="K518" s="8" t="n">
        <v>0.494535913901523</v>
      </c>
      <c r="L518" s="7" t="s">
        <v>15</v>
      </c>
      <c r="M518" s="7" t="s">
        <v>15</v>
      </c>
      <c r="N518" s="7" t="s">
        <v>15</v>
      </c>
      <c r="O518" s="7" t="s">
        <v>15</v>
      </c>
      <c r="P518" s="7" t="s">
        <v>15</v>
      </c>
      <c r="Q518" s="7" t="s">
        <v>60</v>
      </c>
      <c r="R518" s="7" t="s">
        <v>15</v>
      </c>
      <c r="S518" s="7" t="s">
        <v>15</v>
      </c>
      <c r="T518" s="9" t="s">
        <v>466</v>
      </c>
      <c r="U518" s="9" t="s">
        <v>204</v>
      </c>
    </row>
    <row r="519" s="34" customFormat="true" ht="15" hidden="false" customHeight="false" outlineLevel="0" collapsed="false">
      <c r="A519" s="11" t="s">
        <v>587</v>
      </c>
      <c r="B519" s="6" t="s">
        <v>14</v>
      </c>
      <c r="C519" s="10" t="s">
        <v>15</v>
      </c>
      <c r="D519" s="8" t="n">
        <v>0.009051</v>
      </c>
      <c r="E519" s="8" t="n">
        <v>0.100301907397176</v>
      </c>
      <c r="F519" s="8" t="n">
        <v>0.0293622655593993</v>
      </c>
      <c r="G519" s="8" t="n">
        <v>0.0124514843592629</v>
      </c>
      <c r="H519" s="8" t="n">
        <v>0.109121721040299</v>
      </c>
      <c r="I519" s="8" t="n">
        <v>0.0155784712875645</v>
      </c>
      <c r="J519" s="8" t="n">
        <v>0.278824245149805</v>
      </c>
      <c r="K519" s="8" t="n">
        <v>0.499136708186506</v>
      </c>
      <c r="L519" s="7" t="s">
        <v>15</v>
      </c>
      <c r="M519" s="7" t="s">
        <v>15</v>
      </c>
      <c r="N519" s="7" t="s">
        <v>15</v>
      </c>
      <c r="O519" s="7" t="s">
        <v>15</v>
      </c>
      <c r="P519" s="7" t="s">
        <v>15</v>
      </c>
      <c r="Q519" s="7" t="s">
        <v>15</v>
      </c>
      <c r="R519" s="7" t="s">
        <v>15</v>
      </c>
      <c r="S519" s="7" t="s">
        <v>60</v>
      </c>
      <c r="T519" s="9" t="s">
        <v>466</v>
      </c>
      <c r="U519" s="9" t="s">
        <v>204</v>
      </c>
    </row>
    <row r="520" s="34" customFormat="true" ht="15" hidden="false" customHeight="false" outlineLevel="0" collapsed="false">
      <c r="A520" s="6" t="s">
        <v>588</v>
      </c>
      <c r="B520" s="6" t="s">
        <v>14</v>
      </c>
      <c r="C520" s="10" t="s">
        <v>15</v>
      </c>
      <c r="D520" s="8" t="n">
        <v>0.008974</v>
      </c>
      <c r="E520" s="8" t="n">
        <v>0.0765023373352496</v>
      </c>
      <c r="F520" s="8" t="n">
        <v>0.029315303636218</v>
      </c>
      <c r="G520" s="8" t="n">
        <v>0.0139498532436445</v>
      </c>
      <c r="H520" s="8" t="n">
        <v>0.0614631423127023</v>
      </c>
      <c r="I520" s="8" t="n">
        <v>0.0113726311389403</v>
      </c>
      <c r="J520" s="8" t="n">
        <v>0.344952387645401</v>
      </c>
      <c r="K520" s="8" t="n">
        <v>0.493088375522394</v>
      </c>
      <c r="L520" s="7" t="s">
        <v>15</v>
      </c>
      <c r="M520" s="7" t="s">
        <v>15</v>
      </c>
      <c r="N520" s="7" t="s">
        <v>15</v>
      </c>
      <c r="O520" s="7" t="s">
        <v>15</v>
      </c>
      <c r="P520" s="7" t="s">
        <v>15</v>
      </c>
      <c r="Q520" s="7" t="s">
        <v>15</v>
      </c>
      <c r="R520" s="7" t="s">
        <v>15</v>
      </c>
      <c r="S520" s="7" t="s">
        <v>15</v>
      </c>
      <c r="T520" s="9" t="s">
        <v>466</v>
      </c>
      <c r="U520" s="9" t="s">
        <v>204</v>
      </c>
    </row>
    <row r="521" s="34" customFormat="true" ht="15" hidden="false" customHeight="false" outlineLevel="0" collapsed="false">
      <c r="A521" s="6" t="s">
        <v>589</v>
      </c>
      <c r="B521" s="6" t="s">
        <v>14</v>
      </c>
      <c r="C521" s="10" t="s">
        <v>15</v>
      </c>
      <c r="D521" s="8" t="n">
        <v>0.01055</v>
      </c>
      <c r="E521" s="8" t="n">
        <v>0.0585535071610018</v>
      </c>
      <c r="F521" s="8" t="n">
        <v>0.0293744073822717</v>
      </c>
      <c r="G521" s="8" t="n">
        <v>0.0163365189872438</v>
      </c>
      <c r="H521" s="8" t="n">
        <v>0.0464834598116391</v>
      </c>
      <c r="I521" s="8" t="n">
        <v>0.0213790106958694</v>
      </c>
      <c r="J521" s="8" t="n">
        <v>0.305780500952047</v>
      </c>
      <c r="K521" s="8" t="n">
        <v>0.502265308308944</v>
      </c>
      <c r="L521" s="7" t="s">
        <v>15</v>
      </c>
      <c r="M521" s="7" t="s">
        <v>15</v>
      </c>
      <c r="N521" s="7" t="s">
        <v>15</v>
      </c>
      <c r="O521" s="7" t="s">
        <v>15</v>
      </c>
      <c r="P521" s="7" t="s">
        <v>15</v>
      </c>
      <c r="Q521" s="7" t="s">
        <v>60</v>
      </c>
      <c r="R521" s="7" t="s">
        <v>15</v>
      </c>
      <c r="S521" s="7" t="s">
        <v>60</v>
      </c>
      <c r="T521" s="9" t="s">
        <v>466</v>
      </c>
      <c r="U521" s="9" t="s">
        <v>204</v>
      </c>
    </row>
    <row r="522" s="34" customFormat="true" ht="15" hidden="false" customHeight="false" outlineLevel="0" collapsed="false">
      <c r="A522" s="6" t="s">
        <v>590</v>
      </c>
      <c r="B522" s="6" t="s">
        <v>14</v>
      </c>
      <c r="C522" s="10" t="s">
        <v>15</v>
      </c>
      <c r="D522" s="8" t="n">
        <v>0.007367</v>
      </c>
      <c r="E522" s="8" t="n">
        <v>0.0748437624700248</v>
      </c>
      <c r="F522" s="8" t="n">
        <v>0.0293068671461923</v>
      </c>
      <c r="G522" s="8" t="n">
        <v>0.0154353736743753</v>
      </c>
      <c r="H522" s="8" t="n">
        <v>0.0595242693068155</v>
      </c>
      <c r="I522" s="8" t="n">
        <v>0.0165640284467981</v>
      </c>
      <c r="J522" s="8" t="n">
        <v>0.324790164186207</v>
      </c>
      <c r="K522" s="8" t="n">
        <v>0.500704591930158</v>
      </c>
      <c r="L522" s="7" t="s">
        <v>15</v>
      </c>
      <c r="M522" s="7" t="s">
        <v>15</v>
      </c>
      <c r="N522" s="7" t="s">
        <v>15</v>
      </c>
      <c r="O522" s="7" t="s">
        <v>15</v>
      </c>
      <c r="P522" s="7" t="s">
        <v>15</v>
      </c>
      <c r="Q522" s="7" t="s">
        <v>15</v>
      </c>
      <c r="R522" s="7" t="s">
        <v>15</v>
      </c>
      <c r="S522" s="7" t="s">
        <v>60</v>
      </c>
      <c r="T522" s="9" t="s">
        <v>466</v>
      </c>
      <c r="U522" s="9" t="s">
        <v>204</v>
      </c>
    </row>
    <row r="523" s="34" customFormat="true" ht="15" hidden="false" customHeight="false" outlineLevel="0" collapsed="false">
      <c r="A523" s="6" t="s">
        <v>591</v>
      </c>
      <c r="B523" s="6" t="s">
        <v>14</v>
      </c>
      <c r="C523" s="10" t="s">
        <v>15</v>
      </c>
      <c r="D523" s="8" t="n">
        <v>0.01026</v>
      </c>
      <c r="E523" s="8" t="n">
        <v>0.090393316472061</v>
      </c>
      <c r="F523" s="8" t="n">
        <v>0.0293299749347367</v>
      </c>
      <c r="G523" s="8" t="n">
        <v>0.0224813844102858</v>
      </c>
      <c r="H523" s="8" t="n">
        <v>0.0759910474891505</v>
      </c>
      <c r="I523" s="8" t="n">
        <v>0.0235392672441394</v>
      </c>
      <c r="J523" s="8" t="n">
        <v>0.302356947742047</v>
      </c>
      <c r="K523" s="8" t="n">
        <v>0.508301312759793</v>
      </c>
      <c r="L523" s="7" t="s">
        <v>15</v>
      </c>
      <c r="M523" s="7" t="s">
        <v>15</v>
      </c>
      <c r="N523" s="7" t="s">
        <v>15</v>
      </c>
      <c r="O523" s="7" t="s">
        <v>60</v>
      </c>
      <c r="P523" s="7" t="s">
        <v>15</v>
      </c>
      <c r="Q523" s="7" t="s">
        <v>60</v>
      </c>
      <c r="R523" s="7" t="s">
        <v>15</v>
      </c>
      <c r="S523" s="7" t="s">
        <v>60</v>
      </c>
      <c r="T523" s="9" t="s">
        <v>466</v>
      </c>
      <c r="U523" s="9" t="s">
        <v>204</v>
      </c>
    </row>
    <row r="524" s="34" customFormat="true" ht="15" hidden="false" customHeight="false" outlineLevel="0" collapsed="false">
      <c r="A524" s="6" t="s">
        <v>592</v>
      </c>
      <c r="B524" s="6" t="s">
        <v>14</v>
      </c>
      <c r="C524" s="10" t="s">
        <v>15</v>
      </c>
      <c r="D524" s="8" t="n">
        <v>0.01008</v>
      </c>
      <c r="E524" s="8" t="n">
        <v>0.287071930779547</v>
      </c>
      <c r="F524" s="8" t="n">
        <v>0.0291823878044504</v>
      </c>
      <c r="G524" s="8" t="n">
        <v>0.0233991736242215</v>
      </c>
      <c r="H524" s="8" t="n">
        <v>0.258773924712545</v>
      </c>
      <c r="I524" s="8" t="n">
        <v>0.0226758241379713</v>
      </c>
      <c r="J524" s="8" t="n">
        <v>0.0733338154505307</v>
      </c>
      <c r="K524" s="8" t="n">
        <v>0.502852549935508</v>
      </c>
      <c r="L524" s="7" t="s">
        <v>15</v>
      </c>
      <c r="M524" s="7" t="s">
        <v>60</v>
      </c>
      <c r="N524" s="7" t="s">
        <v>15</v>
      </c>
      <c r="O524" s="7" t="s">
        <v>60</v>
      </c>
      <c r="P524" s="7" t="s">
        <v>60</v>
      </c>
      <c r="Q524" s="7" t="s">
        <v>60</v>
      </c>
      <c r="R524" s="7" t="s">
        <v>15</v>
      </c>
      <c r="S524" s="7" t="s">
        <v>60</v>
      </c>
      <c r="T524" s="9" t="s">
        <v>466</v>
      </c>
      <c r="U524" s="9" t="s">
        <v>204</v>
      </c>
    </row>
    <row r="525" s="34" customFormat="true" ht="15" hidden="false" customHeight="false" outlineLevel="0" collapsed="false">
      <c r="A525" s="6" t="s">
        <v>593</v>
      </c>
      <c r="B525" s="6" t="s">
        <v>14</v>
      </c>
      <c r="C525" s="10" t="s">
        <v>15</v>
      </c>
      <c r="D525" s="8" t="n">
        <v>0.01738</v>
      </c>
      <c r="E525" s="8" t="n">
        <v>0.243420339352775</v>
      </c>
      <c r="F525" s="8" t="n">
        <v>0.0292523921182156</v>
      </c>
      <c r="G525" s="8" t="n">
        <v>0.0254103026644602</v>
      </c>
      <c r="H525" s="8" t="n">
        <v>0.207821823134156</v>
      </c>
      <c r="I525" s="8" t="n">
        <v>0.0235830666749205</v>
      </c>
      <c r="J525" s="8" t="n">
        <v>0.179229887355548</v>
      </c>
      <c r="K525" s="8" t="n">
        <v>0.491217122540931</v>
      </c>
      <c r="L525" s="7" t="s">
        <v>15</v>
      </c>
      <c r="M525" s="7" t="s">
        <v>60</v>
      </c>
      <c r="N525" s="7" t="s">
        <v>15</v>
      </c>
      <c r="O525" s="7" t="s">
        <v>60</v>
      </c>
      <c r="P525" s="7" t="s">
        <v>60</v>
      </c>
      <c r="Q525" s="7" t="s">
        <v>60</v>
      </c>
      <c r="R525" s="7" t="s">
        <v>15</v>
      </c>
      <c r="S525" s="7" t="s">
        <v>15</v>
      </c>
      <c r="T525" s="9" t="s">
        <v>466</v>
      </c>
      <c r="U525" s="9" t="s">
        <v>204</v>
      </c>
    </row>
    <row r="526" s="34" customFormat="true" ht="15" hidden="false" customHeight="false" outlineLevel="0" collapsed="false">
      <c r="A526" s="6" t="s">
        <v>594</v>
      </c>
      <c r="B526" s="6" t="s">
        <v>14</v>
      </c>
      <c r="C526" s="10" t="s">
        <v>15</v>
      </c>
      <c r="D526" s="8" t="n">
        <v>0.008046</v>
      </c>
      <c r="E526" s="8" t="n">
        <v>0.0874925996545733</v>
      </c>
      <c r="F526" s="8" t="n">
        <v>0.0293632642408456</v>
      </c>
      <c r="G526" s="8" t="n">
        <v>0.0156152424657295</v>
      </c>
      <c r="H526" s="8" t="n">
        <v>0.0851121418476222</v>
      </c>
      <c r="I526" s="8" t="n">
        <v>0.0208280293220723</v>
      </c>
      <c r="J526" s="8" t="n">
        <v>0.285523689464576</v>
      </c>
      <c r="K526" s="8" t="n">
        <v>0.495167051841752</v>
      </c>
      <c r="L526" s="7" t="s">
        <v>15</v>
      </c>
      <c r="M526" s="7" t="s">
        <v>15</v>
      </c>
      <c r="N526" s="7" t="s">
        <v>15</v>
      </c>
      <c r="O526" s="7" t="s">
        <v>15</v>
      </c>
      <c r="P526" s="7" t="s">
        <v>15</v>
      </c>
      <c r="Q526" s="7" t="s">
        <v>60</v>
      </c>
      <c r="R526" s="7" t="s">
        <v>15</v>
      </c>
      <c r="S526" s="7" t="s">
        <v>15</v>
      </c>
      <c r="T526" s="9" t="s">
        <v>466</v>
      </c>
      <c r="U526" s="9" t="s">
        <v>204</v>
      </c>
    </row>
    <row r="527" s="34" customFormat="true" ht="15" hidden="false" customHeight="false" outlineLevel="0" collapsed="false">
      <c r="A527" s="6" t="s">
        <v>595</v>
      </c>
      <c r="B527" s="6" t="s">
        <v>14</v>
      </c>
      <c r="C527" s="10" t="s">
        <v>15</v>
      </c>
      <c r="D527" s="8" t="n">
        <v>0.005496</v>
      </c>
      <c r="E527" s="8" t="n">
        <v>0.0327729985772066</v>
      </c>
      <c r="F527" s="8" t="n">
        <v>0.0293151657203379</v>
      </c>
      <c r="G527" s="8" t="n">
        <v>0.0163514808075142</v>
      </c>
      <c r="H527" s="8" t="n">
        <v>0.0237561105228563</v>
      </c>
      <c r="I527" s="8" t="n">
        <v>0.0181326322635843</v>
      </c>
      <c r="J527" s="8" t="n">
        <v>0.394813585301432</v>
      </c>
      <c r="K527" s="8" t="n">
        <v>0.483671069227435</v>
      </c>
      <c r="L527" s="7" t="s">
        <v>15</v>
      </c>
      <c r="M527" s="7" t="s">
        <v>15</v>
      </c>
      <c r="N527" s="7" t="s">
        <v>15</v>
      </c>
      <c r="O527" s="7" t="s">
        <v>15</v>
      </c>
      <c r="P527" s="7" t="s">
        <v>15</v>
      </c>
      <c r="Q527" s="7" t="s">
        <v>15</v>
      </c>
      <c r="R527" s="7" t="s">
        <v>15</v>
      </c>
      <c r="S527" s="7" t="s">
        <v>15</v>
      </c>
      <c r="T527" s="9" t="s">
        <v>466</v>
      </c>
      <c r="U527" s="9" t="s">
        <v>204</v>
      </c>
    </row>
    <row r="528" s="34" customFormat="true" ht="15" hidden="false" customHeight="false" outlineLevel="0" collapsed="false">
      <c r="A528" s="6" t="s">
        <v>596</v>
      </c>
      <c r="B528" s="6" t="s">
        <v>14</v>
      </c>
      <c r="C528" s="10" t="s">
        <v>15</v>
      </c>
      <c r="D528" s="8" t="n">
        <v>0.009202</v>
      </c>
      <c r="E528" s="8" t="n">
        <v>0.168008338612426</v>
      </c>
      <c r="F528" s="8" t="n">
        <v>0.0293106684183626</v>
      </c>
      <c r="G528" s="8" t="n">
        <v>0.016651650678914</v>
      </c>
      <c r="H528" s="8" t="n">
        <v>0.183275953678298</v>
      </c>
      <c r="I528" s="8" t="n">
        <v>0.0181353549336547</v>
      </c>
      <c r="J528" s="8" t="n">
        <v>0.202366529802608</v>
      </c>
      <c r="K528" s="8" t="n">
        <v>0.510337854496595</v>
      </c>
      <c r="L528" s="7" t="s">
        <v>15</v>
      </c>
      <c r="M528" s="7" t="s">
        <v>15</v>
      </c>
      <c r="N528" s="7" t="s">
        <v>15</v>
      </c>
      <c r="O528" s="7" t="s">
        <v>15</v>
      </c>
      <c r="P528" s="7" t="s">
        <v>60</v>
      </c>
      <c r="Q528" s="7" t="s">
        <v>15</v>
      </c>
      <c r="R528" s="7" t="s">
        <v>15</v>
      </c>
      <c r="S528" s="7" t="s">
        <v>60</v>
      </c>
      <c r="T528" s="9" t="s">
        <v>466</v>
      </c>
      <c r="U528" s="9" t="s">
        <v>204</v>
      </c>
    </row>
    <row r="529" s="34" customFormat="true" ht="15" hidden="false" customHeight="false" outlineLevel="0" collapsed="false">
      <c r="A529" s="6" t="s">
        <v>597</v>
      </c>
      <c r="B529" s="6" t="s">
        <v>14</v>
      </c>
      <c r="C529" s="10" t="s">
        <v>15</v>
      </c>
      <c r="D529" s="8" t="n">
        <v>0.009453</v>
      </c>
      <c r="E529" s="8" t="n">
        <v>0.0902525449153776</v>
      </c>
      <c r="F529" s="8" t="n">
        <v>0.0294737106431166</v>
      </c>
      <c r="G529" s="8" t="n">
        <v>0.0160829775136968</v>
      </c>
      <c r="H529" s="8" t="n">
        <v>0.0853127483653788</v>
      </c>
      <c r="I529" s="8" t="n">
        <v>0.0216830157596701</v>
      </c>
      <c r="J529" s="8" t="n">
        <v>0.278254086008526</v>
      </c>
      <c r="K529" s="8" t="n">
        <v>0.497532011476965</v>
      </c>
      <c r="L529" s="7" t="s">
        <v>15</v>
      </c>
      <c r="M529" s="7" t="s">
        <v>15</v>
      </c>
      <c r="N529" s="7" t="s">
        <v>15</v>
      </c>
      <c r="O529" s="7" t="s">
        <v>15</v>
      </c>
      <c r="P529" s="7" t="s">
        <v>15</v>
      </c>
      <c r="Q529" s="7" t="s">
        <v>60</v>
      </c>
      <c r="R529" s="7" t="s">
        <v>15</v>
      </c>
      <c r="S529" s="7" t="s">
        <v>15</v>
      </c>
      <c r="T529" s="9" t="s">
        <v>466</v>
      </c>
      <c r="U529" s="9" t="s">
        <v>204</v>
      </c>
    </row>
    <row r="530" s="34" customFormat="true" ht="15" hidden="false" customHeight="false" outlineLevel="0" collapsed="false">
      <c r="A530" s="6" t="s">
        <v>598</v>
      </c>
      <c r="B530" s="6" t="s">
        <v>14</v>
      </c>
      <c r="C530" s="10" t="s">
        <v>15</v>
      </c>
      <c r="D530" s="8" t="n">
        <v>0.01204</v>
      </c>
      <c r="E530" s="8" t="n">
        <v>0.0736479414868961</v>
      </c>
      <c r="F530" s="8" t="n">
        <v>0.0293839527374383</v>
      </c>
      <c r="G530" s="8" t="n">
        <v>0.0141815122886354</v>
      </c>
      <c r="H530" s="8" t="n">
        <v>0.0375685948066484</v>
      </c>
      <c r="I530" s="8" t="n">
        <v>0.0186309480094314</v>
      </c>
      <c r="J530" s="8" t="n">
        <v>0.368290970289326</v>
      </c>
      <c r="K530" s="8" t="n">
        <v>0.492833101091073</v>
      </c>
      <c r="L530" s="7" t="s">
        <v>15</v>
      </c>
      <c r="M530" s="7" t="s">
        <v>15</v>
      </c>
      <c r="N530" s="7" t="s">
        <v>15</v>
      </c>
      <c r="O530" s="7" t="s">
        <v>15</v>
      </c>
      <c r="P530" s="7" t="s">
        <v>15</v>
      </c>
      <c r="Q530" s="7" t="s">
        <v>15</v>
      </c>
      <c r="R530" s="7" t="s">
        <v>15</v>
      </c>
      <c r="S530" s="7" t="s">
        <v>15</v>
      </c>
      <c r="T530" s="9" t="s">
        <v>466</v>
      </c>
      <c r="U530" s="9" t="s">
        <v>204</v>
      </c>
    </row>
    <row r="531" s="34" customFormat="true" ht="15" hidden="false" customHeight="false" outlineLevel="0" collapsed="false">
      <c r="A531" s="6" t="s">
        <v>599</v>
      </c>
      <c r="B531" s="6" t="s">
        <v>14</v>
      </c>
      <c r="C531" s="10" t="s">
        <v>15</v>
      </c>
      <c r="D531" s="8" t="n">
        <v>0</v>
      </c>
      <c r="E531" s="8" t="n">
        <v>0.0826744644495415</v>
      </c>
      <c r="F531" s="8" t="n">
        <v>0.029270510470755</v>
      </c>
      <c r="G531" s="8" t="n">
        <v>0.0254442441734525</v>
      </c>
      <c r="H531" s="8" t="n">
        <v>0.0450342664904295</v>
      </c>
      <c r="I531" s="8" t="n">
        <v>0.016930631505422</v>
      </c>
      <c r="J531" s="8" t="n">
        <v>0.413819844392941</v>
      </c>
      <c r="K531" s="8" t="n">
        <v>0.46790109726254</v>
      </c>
      <c r="L531" s="7" t="s">
        <v>15</v>
      </c>
      <c r="M531" s="7" t="s">
        <v>15</v>
      </c>
      <c r="N531" s="7" t="s">
        <v>15</v>
      </c>
      <c r="O531" s="7" t="s">
        <v>60</v>
      </c>
      <c r="P531" s="7" t="s">
        <v>15</v>
      </c>
      <c r="Q531" s="7" t="s">
        <v>15</v>
      </c>
      <c r="R531" s="7" t="s">
        <v>15</v>
      </c>
      <c r="S531" s="7" t="s">
        <v>15</v>
      </c>
      <c r="T531" s="9" t="s">
        <v>466</v>
      </c>
      <c r="U531" s="9" t="s">
        <v>204</v>
      </c>
    </row>
    <row r="532" s="34" customFormat="true" ht="15" hidden="false" customHeight="false" outlineLevel="0" collapsed="false">
      <c r="A532" s="6" t="s">
        <v>600</v>
      </c>
      <c r="B532" s="6" t="s">
        <v>14</v>
      </c>
      <c r="C532" s="10" t="s">
        <v>15</v>
      </c>
      <c r="D532" s="8" t="n">
        <v>0.00679</v>
      </c>
      <c r="E532" s="8" t="n">
        <v>0.222024285740744</v>
      </c>
      <c r="F532" s="8" t="n">
        <v>0.0294190924081516</v>
      </c>
      <c r="G532" s="8" t="n">
        <v>0.027866494977563</v>
      </c>
      <c r="H532" s="8" t="n">
        <v>0.21405149254494</v>
      </c>
      <c r="I532" s="8" t="n">
        <v>0.0310118691288211</v>
      </c>
      <c r="J532" s="8" t="n">
        <v>0.127485568606967</v>
      </c>
      <c r="K532" s="8" t="n">
        <v>0.522297879552854</v>
      </c>
      <c r="L532" s="7" t="s">
        <v>15</v>
      </c>
      <c r="M532" s="7" t="s">
        <v>15</v>
      </c>
      <c r="N532" s="7" t="s">
        <v>15</v>
      </c>
      <c r="O532" s="7" t="s">
        <v>60</v>
      </c>
      <c r="P532" s="7" t="s">
        <v>60</v>
      </c>
      <c r="Q532" s="7" t="s">
        <v>60</v>
      </c>
      <c r="R532" s="7" t="s">
        <v>15</v>
      </c>
      <c r="S532" s="7" t="s">
        <v>60</v>
      </c>
      <c r="T532" s="9" t="s">
        <v>466</v>
      </c>
      <c r="U532" s="9" t="s">
        <v>204</v>
      </c>
    </row>
    <row r="533" s="34" customFormat="true" ht="15" hidden="false" customHeight="false" outlineLevel="0" collapsed="false">
      <c r="A533" s="6" t="s">
        <v>601</v>
      </c>
      <c r="B533" s="6" t="s">
        <v>14</v>
      </c>
      <c r="C533" s="10" t="s">
        <v>15</v>
      </c>
      <c r="D533" s="8" t="n">
        <v>0.007812</v>
      </c>
      <c r="E533" s="8" t="n">
        <v>0.140582018709782</v>
      </c>
      <c r="F533" s="8" t="n">
        <v>0.0295269153111761</v>
      </c>
      <c r="G533" s="8" t="n">
        <v>0.0214706833006293</v>
      </c>
      <c r="H533" s="8" t="n">
        <v>0.121470135058058</v>
      </c>
      <c r="I533" s="8" t="n">
        <v>0.0268936250196097</v>
      </c>
      <c r="J533" s="8" t="n">
        <v>0.214809368912242</v>
      </c>
      <c r="K533" s="8" t="n">
        <v>0.510168033813308</v>
      </c>
      <c r="L533" s="7" t="s">
        <v>15</v>
      </c>
      <c r="M533" s="7" t="s">
        <v>15</v>
      </c>
      <c r="N533" s="7" t="s">
        <v>15</v>
      </c>
      <c r="O533" s="7" t="s">
        <v>60</v>
      </c>
      <c r="P533" s="7" t="s">
        <v>15</v>
      </c>
      <c r="Q533" s="7" t="s">
        <v>60</v>
      </c>
      <c r="R533" s="7" t="s">
        <v>15</v>
      </c>
      <c r="S533" s="7" t="s">
        <v>60</v>
      </c>
      <c r="T533" s="9" t="s">
        <v>466</v>
      </c>
      <c r="U533" s="9" t="s">
        <v>204</v>
      </c>
    </row>
    <row r="534" s="34" customFormat="true" ht="15" hidden="false" customHeight="false" outlineLevel="0" collapsed="false">
      <c r="A534" s="6" t="s">
        <v>602</v>
      </c>
      <c r="B534" s="6" t="s">
        <v>14</v>
      </c>
      <c r="C534" s="10" t="s">
        <v>15</v>
      </c>
      <c r="D534" s="8" t="n">
        <v>0.01021</v>
      </c>
      <c r="E534" s="8" t="n">
        <v>0.0978934558482986</v>
      </c>
      <c r="F534" s="8" t="n">
        <v>0.0294868992216044</v>
      </c>
      <c r="G534" s="8" t="n">
        <v>0.0188489935694367</v>
      </c>
      <c r="H534" s="8" t="n">
        <v>0.0886783089051805</v>
      </c>
      <c r="I534" s="8" t="n">
        <v>0.0217682526726732</v>
      </c>
      <c r="J534" s="8" t="n">
        <v>0.265363480187381</v>
      </c>
      <c r="K534" s="8" t="n">
        <v>0.508682295635657</v>
      </c>
      <c r="L534" s="7" t="s">
        <v>15</v>
      </c>
      <c r="M534" s="7" t="s">
        <v>15</v>
      </c>
      <c r="N534" s="7" t="s">
        <v>15</v>
      </c>
      <c r="O534" s="7" t="s">
        <v>15</v>
      </c>
      <c r="P534" s="7" t="s">
        <v>15</v>
      </c>
      <c r="Q534" s="7" t="s">
        <v>60</v>
      </c>
      <c r="R534" s="7" t="s">
        <v>15</v>
      </c>
      <c r="S534" s="7" t="s">
        <v>60</v>
      </c>
      <c r="T534" s="9" t="s">
        <v>466</v>
      </c>
      <c r="U534" s="9" t="s">
        <v>204</v>
      </c>
    </row>
    <row r="535" s="34" customFormat="true" ht="15" hidden="false" customHeight="false" outlineLevel="0" collapsed="false">
      <c r="A535" s="6" t="s">
        <v>603</v>
      </c>
      <c r="B535" s="6" t="s">
        <v>14</v>
      </c>
      <c r="C535" s="10" t="s">
        <v>15</v>
      </c>
      <c r="D535" s="8" t="n">
        <v>0.009694</v>
      </c>
      <c r="E535" s="8" t="n">
        <v>0.183196511468908</v>
      </c>
      <c r="F535" s="8" t="n">
        <v>0.029466600568069</v>
      </c>
      <c r="G535" s="8" t="n">
        <v>0.0181408810091948</v>
      </c>
      <c r="H535" s="8" t="n">
        <v>0.19292176815517</v>
      </c>
      <c r="I535" s="8" t="n">
        <v>0.0208882459683024</v>
      </c>
      <c r="J535" s="8" t="n">
        <v>0.185888151236978</v>
      </c>
      <c r="K535" s="8" t="n">
        <v>0.501377440513836</v>
      </c>
      <c r="L535" s="7" t="s">
        <v>15</v>
      </c>
      <c r="M535" s="7" t="s">
        <v>15</v>
      </c>
      <c r="N535" s="7" t="s">
        <v>15</v>
      </c>
      <c r="O535" s="7" t="s">
        <v>15</v>
      </c>
      <c r="P535" s="7" t="s">
        <v>60</v>
      </c>
      <c r="Q535" s="7" t="s">
        <v>60</v>
      </c>
      <c r="R535" s="7" t="s">
        <v>15</v>
      </c>
      <c r="S535" s="7" t="s">
        <v>60</v>
      </c>
      <c r="T535" s="9" t="s">
        <v>466</v>
      </c>
      <c r="U535" s="9" t="s">
        <v>204</v>
      </c>
    </row>
    <row r="536" s="34" customFormat="true" ht="15" hidden="false" customHeight="false" outlineLevel="0" collapsed="false">
      <c r="A536" s="6" t="s">
        <v>604</v>
      </c>
      <c r="B536" s="6" t="s">
        <v>14</v>
      </c>
      <c r="C536" s="10" t="s">
        <v>15</v>
      </c>
      <c r="D536" s="8" t="n">
        <v>0.005546</v>
      </c>
      <c r="E536" s="8" t="n">
        <v>0.172361539044477</v>
      </c>
      <c r="F536" s="8" t="n">
        <v>0.0294641638257742</v>
      </c>
      <c r="G536" s="8" t="n">
        <v>0.0217128428479423</v>
      </c>
      <c r="H536" s="8" t="n">
        <v>0.163698673993487</v>
      </c>
      <c r="I536" s="8" t="n">
        <v>0.0235749609211131</v>
      </c>
      <c r="J536" s="8" t="n">
        <v>0.185306389877631</v>
      </c>
      <c r="K536" s="8" t="n">
        <v>0.515964457009406</v>
      </c>
      <c r="L536" s="7" t="s">
        <v>15</v>
      </c>
      <c r="M536" s="7" t="s">
        <v>15</v>
      </c>
      <c r="N536" s="7" t="s">
        <v>15</v>
      </c>
      <c r="O536" s="7" t="s">
        <v>60</v>
      </c>
      <c r="P536" s="7" t="s">
        <v>15</v>
      </c>
      <c r="Q536" s="7" t="s">
        <v>60</v>
      </c>
      <c r="R536" s="7" t="s">
        <v>15</v>
      </c>
      <c r="S536" s="7" t="s">
        <v>60</v>
      </c>
      <c r="T536" s="9" t="s">
        <v>605</v>
      </c>
      <c r="U536" s="9" t="s">
        <v>204</v>
      </c>
    </row>
    <row r="537" s="34" customFormat="true" ht="15" hidden="false" customHeight="false" outlineLevel="0" collapsed="false">
      <c r="A537" s="6" t="s">
        <v>606</v>
      </c>
      <c r="B537" s="6" t="s">
        <v>14</v>
      </c>
      <c r="C537" s="10" t="s">
        <v>15</v>
      </c>
      <c r="D537" s="8" t="n">
        <v>0.006792</v>
      </c>
      <c r="E537" s="8" t="n">
        <v>0.225210603405327</v>
      </c>
      <c r="F537" s="8" t="n">
        <v>0.0294051660273025</v>
      </c>
      <c r="G537" s="8" t="n">
        <v>0.0243417429631551</v>
      </c>
      <c r="H537" s="8" t="n">
        <v>0.219878795880319</v>
      </c>
      <c r="I537" s="8" t="n">
        <v>0.0263202001633962</v>
      </c>
      <c r="J537" s="8" t="n">
        <v>0.119617729293169</v>
      </c>
      <c r="K537" s="8" t="n">
        <v>0.519548545963366</v>
      </c>
      <c r="L537" s="7" t="s">
        <v>15</v>
      </c>
      <c r="M537" s="7" t="s">
        <v>15</v>
      </c>
      <c r="N537" s="7" t="s">
        <v>15</v>
      </c>
      <c r="O537" s="7" t="s">
        <v>60</v>
      </c>
      <c r="P537" s="7" t="s">
        <v>60</v>
      </c>
      <c r="Q537" s="7" t="s">
        <v>60</v>
      </c>
      <c r="R537" s="7" t="s">
        <v>15</v>
      </c>
      <c r="S537" s="7" t="s">
        <v>60</v>
      </c>
      <c r="T537" s="9" t="s">
        <v>605</v>
      </c>
      <c r="U537" s="9" t="s">
        <v>204</v>
      </c>
    </row>
    <row r="538" s="34" customFormat="true" ht="15" hidden="false" customHeight="false" outlineLevel="0" collapsed="false">
      <c r="A538" s="6" t="s">
        <v>607</v>
      </c>
      <c r="B538" s="6" t="s">
        <v>14</v>
      </c>
      <c r="C538" s="10" t="s">
        <v>15</v>
      </c>
      <c r="D538" s="8" t="n">
        <v>0.0126</v>
      </c>
      <c r="E538" s="8" t="n">
        <v>0.129519350530308</v>
      </c>
      <c r="F538" s="8" t="n">
        <v>0.029447583692634</v>
      </c>
      <c r="G538" s="8" t="n">
        <v>0.0247657745083631</v>
      </c>
      <c r="H538" s="8" t="n">
        <v>0.158390964623896</v>
      </c>
      <c r="I538" s="8" t="n">
        <v>0.0257293128355676</v>
      </c>
      <c r="J538" s="8" t="n">
        <v>0.261077764792399</v>
      </c>
      <c r="K538" s="8" t="n">
        <v>0.515970564475115</v>
      </c>
      <c r="L538" s="7" t="s">
        <v>15</v>
      </c>
      <c r="M538" s="7" t="s">
        <v>15</v>
      </c>
      <c r="N538" s="7" t="s">
        <v>15</v>
      </c>
      <c r="O538" s="7" t="s">
        <v>60</v>
      </c>
      <c r="P538" s="7" t="s">
        <v>15</v>
      </c>
      <c r="Q538" s="7" t="s">
        <v>60</v>
      </c>
      <c r="R538" s="7" t="s">
        <v>15</v>
      </c>
      <c r="S538" s="7" t="s">
        <v>60</v>
      </c>
      <c r="T538" s="9" t="s">
        <v>605</v>
      </c>
      <c r="U538" s="9" t="s">
        <v>204</v>
      </c>
    </row>
    <row r="539" s="34" customFormat="true" ht="15" hidden="false" customHeight="false" outlineLevel="0" collapsed="false">
      <c r="A539" s="6" t="s">
        <v>608</v>
      </c>
      <c r="B539" s="6" t="s">
        <v>14</v>
      </c>
      <c r="C539" s="10" t="s">
        <v>15</v>
      </c>
      <c r="D539" s="8" t="n">
        <v>0.01067</v>
      </c>
      <c r="E539" s="8" t="n">
        <v>0.123451427039187</v>
      </c>
      <c r="F539" s="8" t="n">
        <v>0.0294807342501034</v>
      </c>
      <c r="G539" s="8" t="n">
        <v>0.0258288497476381</v>
      </c>
      <c r="H539" s="8" t="n">
        <v>0.112851229618822</v>
      </c>
      <c r="I539" s="8" t="n">
        <v>0.0270755882867321</v>
      </c>
      <c r="J539" s="8" t="n">
        <v>0.250861242260234</v>
      </c>
      <c r="K539" s="8" t="n">
        <v>0.517668595120521</v>
      </c>
      <c r="L539" s="7" t="s">
        <v>15</v>
      </c>
      <c r="M539" s="7" t="s">
        <v>15</v>
      </c>
      <c r="N539" s="7" t="s">
        <v>15</v>
      </c>
      <c r="O539" s="7" t="s">
        <v>60</v>
      </c>
      <c r="P539" s="7" t="s">
        <v>15</v>
      </c>
      <c r="Q539" s="7" t="s">
        <v>60</v>
      </c>
      <c r="R539" s="7" t="s">
        <v>15</v>
      </c>
      <c r="S539" s="7" t="s">
        <v>60</v>
      </c>
      <c r="T539" s="9" t="s">
        <v>605</v>
      </c>
      <c r="U539" s="9" t="s">
        <v>204</v>
      </c>
    </row>
    <row r="540" s="34" customFormat="true" ht="15" hidden="false" customHeight="false" outlineLevel="0" collapsed="false">
      <c r="A540" s="6" t="s">
        <v>609</v>
      </c>
      <c r="B540" s="6" t="s">
        <v>14</v>
      </c>
      <c r="C540" s="10" t="s">
        <v>15</v>
      </c>
      <c r="D540" s="8" t="n">
        <v>0.008388</v>
      </c>
      <c r="E540" s="8" t="n">
        <v>0.168707655838364</v>
      </c>
      <c r="F540" s="8" t="n">
        <v>0.0293725762035891</v>
      </c>
      <c r="G540" s="8" t="n">
        <v>0.026540924504968</v>
      </c>
      <c r="H540" s="8" t="n">
        <v>0.171966691055574</v>
      </c>
      <c r="I540" s="8" t="n">
        <v>0.02509588744767</v>
      </c>
      <c r="J540" s="8" t="n">
        <v>0.188512243016645</v>
      </c>
      <c r="K540" s="8" t="n">
        <v>0.523677327306243</v>
      </c>
      <c r="L540" s="7" t="s">
        <v>15</v>
      </c>
      <c r="M540" s="7" t="s">
        <v>15</v>
      </c>
      <c r="N540" s="7" t="s">
        <v>15</v>
      </c>
      <c r="O540" s="7" t="s">
        <v>60</v>
      </c>
      <c r="P540" s="7" t="s">
        <v>15</v>
      </c>
      <c r="Q540" s="7" t="s">
        <v>60</v>
      </c>
      <c r="R540" s="7" t="s">
        <v>15</v>
      </c>
      <c r="S540" s="7" t="s">
        <v>60</v>
      </c>
      <c r="T540" s="9" t="s">
        <v>605</v>
      </c>
      <c r="U540" s="9" t="s">
        <v>204</v>
      </c>
    </row>
    <row r="541" s="34" customFormat="true" ht="15" hidden="false" customHeight="false" outlineLevel="0" collapsed="false">
      <c r="A541" s="6" t="s">
        <v>610</v>
      </c>
      <c r="B541" s="6" t="s">
        <v>14</v>
      </c>
      <c r="C541" s="10" t="s">
        <v>15</v>
      </c>
      <c r="D541" s="8" t="n">
        <v>0.005079</v>
      </c>
      <c r="E541" s="8" t="n">
        <v>0.183577761565608</v>
      </c>
      <c r="F541" s="8" t="n">
        <v>0.0293974113450128</v>
      </c>
      <c r="G541" s="8" t="n">
        <v>0.0245962350833774</v>
      </c>
      <c r="H541" s="8" t="n">
        <v>0.176490219523052</v>
      </c>
      <c r="I541" s="8" t="n">
        <v>0.0291096560396071</v>
      </c>
      <c r="J541" s="8" t="n">
        <v>0.175330067996624</v>
      </c>
      <c r="K541" s="8" t="n">
        <v>0.517504895353472</v>
      </c>
      <c r="L541" s="7" t="s">
        <v>15</v>
      </c>
      <c r="M541" s="7" t="s">
        <v>15</v>
      </c>
      <c r="N541" s="7" t="s">
        <v>15</v>
      </c>
      <c r="O541" s="7" t="s">
        <v>60</v>
      </c>
      <c r="P541" s="7" t="s">
        <v>15</v>
      </c>
      <c r="Q541" s="7" t="s">
        <v>60</v>
      </c>
      <c r="R541" s="7" t="s">
        <v>15</v>
      </c>
      <c r="S541" s="7" t="s">
        <v>60</v>
      </c>
      <c r="T541" s="9" t="s">
        <v>605</v>
      </c>
      <c r="U541" s="9" t="s">
        <v>204</v>
      </c>
    </row>
    <row r="542" s="34" customFormat="true" ht="15" hidden="false" customHeight="false" outlineLevel="0" collapsed="false">
      <c r="A542" s="11" t="s">
        <v>611</v>
      </c>
      <c r="B542" s="6" t="s">
        <v>14</v>
      </c>
      <c r="C542" s="10" t="s">
        <v>15</v>
      </c>
      <c r="D542" s="8" t="n">
        <v>0.02579</v>
      </c>
      <c r="E542" s="8" t="n">
        <v>0.130037970033887</v>
      </c>
      <c r="F542" s="8" t="n">
        <v>0.0294036083256187</v>
      </c>
      <c r="G542" s="8" t="n">
        <v>0.0186078544806884</v>
      </c>
      <c r="H542" s="8" t="n">
        <v>0.157444786020839</v>
      </c>
      <c r="I542" s="8" t="n">
        <v>0.0228008314723143</v>
      </c>
      <c r="J542" s="8" t="n">
        <v>0.250013225028022</v>
      </c>
      <c r="K542" s="8" t="n">
        <v>0.511767421261541</v>
      </c>
      <c r="L542" s="7" t="s">
        <v>60</v>
      </c>
      <c r="M542" s="7" t="s">
        <v>15</v>
      </c>
      <c r="N542" s="7" t="s">
        <v>15</v>
      </c>
      <c r="O542" s="7" t="s">
        <v>15</v>
      </c>
      <c r="P542" s="7" t="s">
        <v>15</v>
      </c>
      <c r="Q542" s="7" t="s">
        <v>60</v>
      </c>
      <c r="R542" s="7" t="s">
        <v>15</v>
      </c>
      <c r="S542" s="7" t="s">
        <v>60</v>
      </c>
      <c r="T542" s="9" t="s">
        <v>605</v>
      </c>
      <c r="U542" s="9" t="s">
        <v>204</v>
      </c>
    </row>
    <row r="543" s="34" customFormat="true" ht="15" hidden="false" customHeight="false" outlineLevel="0" collapsed="false">
      <c r="A543" s="11" t="s">
        <v>612</v>
      </c>
      <c r="B543" s="6" t="s">
        <v>14</v>
      </c>
      <c r="C543" s="10" t="s">
        <v>15</v>
      </c>
      <c r="D543" s="8" t="n">
        <v>0.01173</v>
      </c>
      <c r="E543" s="8" t="n">
        <v>0.13470165191945</v>
      </c>
      <c r="F543" s="8" t="n">
        <v>0.02938870198455</v>
      </c>
      <c r="G543" s="8" t="n">
        <v>0.0139290060600846</v>
      </c>
      <c r="H543" s="8" t="n">
        <v>0.17570403465885</v>
      </c>
      <c r="I543" s="8" t="n">
        <v>0.0176519668119789</v>
      </c>
      <c r="J543" s="8" t="n">
        <v>0.279609057176626</v>
      </c>
      <c r="K543" s="8" t="n">
        <v>0.500703060763542</v>
      </c>
      <c r="L543" s="7" t="s">
        <v>15</v>
      </c>
      <c r="M543" s="7" t="s">
        <v>15</v>
      </c>
      <c r="N543" s="7" t="s">
        <v>15</v>
      </c>
      <c r="O543" s="7" t="s">
        <v>15</v>
      </c>
      <c r="P543" s="7" t="s">
        <v>15</v>
      </c>
      <c r="Q543" s="7" t="s">
        <v>15</v>
      </c>
      <c r="R543" s="7" t="s">
        <v>15</v>
      </c>
      <c r="S543" s="7" t="s">
        <v>60</v>
      </c>
      <c r="T543" s="9" t="s">
        <v>605</v>
      </c>
      <c r="U543" s="9" t="s">
        <v>204</v>
      </c>
    </row>
    <row r="544" s="34" customFormat="true" ht="15" hidden="false" customHeight="false" outlineLevel="0" collapsed="false">
      <c r="A544" s="6" t="s">
        <v>613</v>
      </c>
      <c r="B544" s="6" t="s">
        <v>14</v>
      </c>
      <c r="C544" s="10" t="s">
        <v>15</v>
      </c>
      <c r="D544" s="8" t="n">
        <v>0.006689</v>
      </c>
      <c r="E544" s="8" t="n">
        <v>0.0814293560414888</v>
      </c>
      <c r="F544" s="8" t="n">
        <v>0.0292894965923509</v>
      </c>
      <c r="G544" s="8" t="n">
        <v>0.0265960343208763</v>
      </c>
      <c r="H544" s="8" t="n">
        <v>0.088837482083508</v>
      </c>
      <c r="I544" s="8" t="n">
        <v>0.0251448618424029</v>
      </c>
      <c r="J544" s="8" t="n">
        <v>0.293168136415529</v>
      </c>
      <c r="K544" s="8" t="n">
        <v>0.482132217123666</v>
      </c>
      <c r="L544" s="7" t="s">
        <v>15</v>
      </c>
      <c r="M544" s="7" t="s">
        <v>15</v>
      </c>
      <c r="N544" s="7" t="s">
        <v>15</v>
      </c>
      <c r="O544" s="7" t="s">
        <v>60</v>
      </c>
      <c r="P544" s="7" t="s">
        <v>15</v>
      </c>
      <c r="Q544" s="7" t="s">
        <v>60</v>
      </c>
      <c r="R544" s="7" t="s">
        <v>15</v>
      </c>
      <c r="S544" s="7" t="s">
        <v>15</v>
      </c>
      <c r="T544" s="9" t="s">
        <v>605</v>
      </c>
      <c r="U544" s="9" t="s">
        <v>204</v>
      </c>
    </row>
    <row r="545" s="34" customFormat="true" ht="15" hidden="false" customHeight="false" outlineLevel="0" collapsed="false">
      <c r="A545" s="6" t="s">
        <v>614</v>
      </c>
      <c r="B545" s="6" t="s">
        <v>14</v>
      </c>
      <c r="C545" s="10" t="s">
        <v>15</v>
      </c>
      <c r="D545" s="8" t="n">
        <v>0.007608</v>
      </c>
      <c r="E545" s="8" t="n">
        <v>0.153684179761439</v>
      </c>
      <c r="F545" s="8" t="n">
        <v>0.029261225585361</v>
      </c>
      <c r="G545" s="8" t="n">
        <v>0.0202466294750214</v>
      </c>
      <c r="H545" s="8" t="n">
        <v>0.146348203790398</v>
      </c>
      <c r="I545" s="8" t="n">
        <v>0.0237890506499348</v>
      </c>
      <c r="J545" s="8" t="n">
        <v>0.220208168616842</v>
      </c>
      <c r="K545" s="8" t="n">
        <v>0.511534238117366</v>
      </c>
      <c r="L545" s="7" t="s">
        <v>15</v>
      </c>
      <c r="M545" s="7" t="s">
        <v>15</v>
      </c>
      <c r="N545" s="7" t="s">
        <v>15</v>
      </c>
      <c r="O545" s="7" t="s">
        <v>60</v>
      </c>
      <c r="P545" s="7" t="s">
        <v>15</v>
      </c>
      <c r="Q545" s="7" t="s">
        <v>60</v>
      </c>
      <c r="R545" s="7" t="s">
        <v>15</v>
      </c>
      <c r="S545" s="7" t="s">
        <v>60</v>
      </c>
      <c r="T545" s="9" t="s">
        <v>605</v>
      </c>
      <c r="U545" s="9" t="s">
        <v>204</v>
      </c>
    </row>
    <row r="546" s="34" customFormat="true" ht="15" hidden="false" customHeight="false" outlineLevel="0" collapsed="false">
      <c r="A546" s="6" t="s">
        <v>615</v>
      </c>
      <c r="B546" s="6" t="s">
        <v>14</v>
      </c>
      <c r="C546" s="10" t="s">
        <v>15</v>
      </c>
      <c r="D546" s="8" t="n">
        <v>0</v>
      </c>
      <c r="E546" s="8" t="n">
        <v>0.288362098540465</v>
      </c>
      <c r="F546" s="8" t="n">
        <v>0.0293335838165577</v>
      </c>
      <c r="G546" s="8" t="n">
        <v>0.0254013257004623</v>
      </c>
      <c r="H546" s="8" t="n">
        <v>0.318814618010088</v>
      </c>
      <c r="I546" s="8" t="n">
        <v>0.0266986441354423</v>
      </c>
      <c r="J546" s="8" t="n">
        <v>0.0902788552415429</v>
      </c>
      <c r="K546" s="8" t="n">
        <v>0.521956936683418</v>
      </c>
      <c r="L546" s="7" t="s">
        <v>15</v>
      </c>
      <c r="M546" s="7" t="s">
        <v>60</v>
      </c>
      <c r="N546" s="7" t="s">
        <v>15</v>
      </c>
      <c r="O546" s="7" t="s">
        <v>60</v>
      </c>
      <c r="P546" s="7" t="s">
        <v>60</v>
      </c>
      <c r="Q546" s="7" t="s">
        <v>60</v>
      </c>
      <c r="R546" s="7" t="s">
        <v>15</v>
      </c>
      <c r="S546" s="7" t="s">
        <v>60</v>
      </c>
      <c r="T546" s="9" t="s">
        <v>605</v>
      </c>
      <c r="U546" s="9" t="s">
        <v>204</v>
      </c>
    </row>
    <row r="547" s="34" customFormat="true" ht="15" hidden="false" customHeight="false" outlineLevel="0" collapsed="false">
      <c r="A547" s="6" t="s">
        <v>616</v>
      </c>
      <c r="B547" s="6" t="s">
        <v>14</v>
      </c>
      <c r="C547" s="10" t="s">
        <v>15</v>
      </c>
      <c r="D547" s="8" t="n">
        <v>0</v>
      </c>
      <c r="E547" s="8" t="n">
        <v>0.305185588950232</v>
      </c>
      <c r="F547" s="8" t="n">
        <v>0.0294675214295254</v>
      </c>
      <c r="G547" s="8" t="n">
        <v>0.0265573953478747</v>
      </c>
      <c r="H547" s="8" t="n">
        <v>0.415604261779545</v>
      </c>
      <c r="I547" s="8" t="n">
        <v>0.0247784858273826</v>
      </c>
      <c r="J547" s="8" t="n">
        <v>0.177467388723093</v>
      </c>
      <c r="K547" s="8" t="n">
        <v>0.484519068510359</v>
      </c>
      <c r="L547" s="7" t="s">
        <v>15</v>
      </c>
      <c r="M547" s="7" t="s">
        <v>60</v>
      </c>
      <c r="N547" s="7" t="s">
        <v>15</v>
      </c>
      <c r="O547" s="7" t="s">
        <v>60</v>
      </c>
      <c r="P547" s="7" t="s">
        <v>60</v>
      </c>
      <c r="Q547" s="7" t="s">
        <v>60</v>
      </c>
      <c r="R547" s="7" t="s">
        <v>15</v>
      </c>
      <c r="S547" s="7" t="s">
        <v>15</v>
      </c>
      <c r="T547" s="9" t="s">
        <v>605</v>
      </c>
      <c r="U547" s="9" t="s">
        <v>204</v>
      </c>
    </row>
    <row r="548" s="34" customFormat="true" ht="15" hidden="false" customHeight="false" outlineLevel="0" collapsed="false">
      <c r="A548" s="6" t="s">
        <v>617</v>
      </c>
      <c r="B548" s="6" t="s">
        <v>14</v>
      </c>
      <c r="C548" s="10" t="s">
        <v>15</v>
      </c>
      <c r="D548" s="8" t="n">
        <v>0.01035</v>
      </c>
      <c r="E548" s="8" t="n">
        <v>0.218727750607398</v>
      </c>
      <c r="F548" s="8" t="n">
        <v>0.0292843750449127</v>
      </c>
      <c r="G548" s="8" t="n">
        <v>0.0188760300628729</v>
      </c>
      <c r="H548" s="8" t="n">
        <v>0.218276456588722</v>
      </c>
      <c r="I548" s="8" t="n">
        <v>0.0201859152923365</v>
      </c>
      <c r="J548" s="8" t="n">
        <v>0.124870533053625</v>
      </c>
      <c r="K548" s="8" t="n">
        <v>0.51048924460488</v>
      </c>
      <c r="L548" s="7" t="s">
        <v>15</v>
      </c>
      <c r="M548" s="7" t="s">
        <v>15</v>
      </c>
      <c r="N548" s="7" t="s">
        <v>15</v>
      </c>
      <c r="O548" s="7" t="s">
        <v>15</v>
      </c>
      <c r="P548" s="7" t="s">
        <v>60</v>
      </c>
      <c r="Q548" s="7" t="s">
        <v>60</v>
      </c>
      <c r="R548" s="7" t="s">
        <v>15</v>
      </c>
      <c r="S548" s="7" t="s">
        <v>60</v>
      </c>
      <c r="T548" s="9" t="s">
        <v>605</v>
      </c>
      <c r="U548" s="9" t="s">
        <v>204</v>
      </c>
    </row>
    <row r="549" s="34" customFormat="true" ht="15" hidden="false" customHeight="false" outlineLevel="0" collapsed="false">
      <c r="A549" s="6" t="s">
        <v>618</v>
      </c>
      <c r="B549" s="6" t="s">
        <v>14</v>
      </c>
      <c r="C549" s="10" t="s">
        <v>15</v>
      </c>
      <c r="D549" s="8" t="n">
        <v>0.004454</v>
      </c>
      <c r="E549" s="8" t="n">
        <v>0.170819196309484</v>
      </c>
      <c r="F549" s="8" t="n">
        <v>0.0293144376377915</v>
      </c>
      <c r="G549" s="8" t="n">
        <v>0.0154003493198601</v>
      </c>
      <c r="H549" s="8" t="n">
        <v>0.159707021708458</v>
      </c>
      <c r="I549" s="8" t="n">
        <v>0.0169803131597955</v>
      </c>
      <c r="J549" s="8" t="n">
        <v>0.176379055104778</v>
      </c>
      <c r="K549" s="8" t="n">
        <v>0.503449540923906</v>
      </c>
      <c r="L549" s="7" t="s">
        <v>15</v>
      </c>
      <c r="M549" s="7" t="s">
        <v>15</v>
      </c>
      <c r="N549" s="7" t="s">
        <v>15</v>
      </c>
      <c r="O549" s="7" t="s">
        <v>15</v>
      </c>
      <c r="P549" s="7" t="s">
        <v>15</v>
      </c>
      <c r="Q549" s="7" t="s">
        <v>15</v>
      </c>
      <c r="R549" s="7" t="s">
        <v>15</v>
      </c>
      <c r="S549" s="7" t="s">
        <v>60</v>
      </c>
      <c r="T549" s="9" t="s">
        <v>605</v>
      </c>
      <c r="U549" s="9" t="s">
        <v>204</v>
      </c>
    </row>
    <row r="550" s="34" customFormat="true" ht="15" hidden="false" customHeight="false" outlineLevel="0" collapsed="false">
      <c r="A550" s="11" t="s">
        <v>619</v>
      </c>
      <c r="B550" s="6" t="s">
        <v>14</v>
      </c>
      <c r="C550" s="10" t="s">
        <v>15</v>
      </c>
      <c r="D550" s="8" t="n">
        <v>0.0116</v>
      </c>
      <c r="E550" s="8" t="n">
        <v>0.196533890503408</v>
      </c>
      <c r="F550" s="8" t="n">
        <v>0.0294335921181381</v>
      </c>
      <c r="G550" s="8" t="n">
        <v>0.0231492867855034</v>
      </c>
      <c r="H550" s="8" t="n">
        <v>0.206083686827703</v>
      </c>
      <c r="I550" s="8" t="n">
        <v>0.029074333913346</v>
      </c>
      <c r="J550" s="8" t="n">
        <v>0.16314705891069</v>
      </c>
      <c r="K550" s="8" t="n">
        <v>0.511877430920614</v>
      </c>
      <c r="L550" s="7" t="s">
        <v>15</v>
      </c>
      <c r="M550" s="7" t="s">
        <v>15</v>
      </c>
      <c r="N550" s="7" t="s">
        <v>15</v>
      </c>
      <c r="O550" s="7" t="s">
        <v>60</v>
      </c>
      <c r="P550" s="7" t="s">
        <v>60</v>
      </c>
      <c r="Q550" s="7" t="s">
        <v>60</v>
      </c>
      <c r="R550" s="7" t="s">
        <v>15</v>
      </c>
      <c r="S550" s="7" t="s">
        <v>60</v>
      </c>
      <c r="T550" s="9" t="s">
        <v>605</v>
      </c>
      <c r="U550" s="9" t="s">
        <v>204</v>
      </c>
    </row>
    <row r="551" s="34" customFormat="true" ht="15" hidden="false" customHeight="false" outlineLevel="0" collapsed="false">
      <c r="A551" s="6" t="s">
        <v>620</v>
      </c>
      <c r="B551" s="6" t="s">
        <v>14</v>
      </c>
      <c r="C551" s="10" t="s">
        <v>15</v>
      </c>
      <c r="D551" s="8" t="n">
        <v>0</v>
      </c>
      <c r="E551" s="8" t="n">
        <v>0.16724121611692</v>
      </c>
      <c r="F551" s="8" t="n">
        <v>0.0294360697901078</v>
      </c>
      <c r="G551" s="8" t="n">
        <v>0.0240449795343407</v>
      </c>
      <c r="H551" s="8" t="n">
        <v>0.149170553189266</v>
      </c>
      <c r="I551" s="8" t="n">
        <v>0.0282290320604163</v>
      </c>
      <c r="J551" s="8" t="n">
        <v>0.215604509407658</v>
      </c>
      <c r="K551" s="8" t="n">
        <v>0.512301547671883</v>
      </c>
      <c r="L551" s="7" t="s">
        <v>15</v>
      </c>
      <c r="M551" s="7" t="s">
        <v>15</v>
      </c>
      <c r="N551" s="7" t="s">
        <v>15</v>
      </c>
      <c r="O551" s="7" t="s">
        <v>60</v>
      </c>
      <c r="P551" s="7" t="s">
        <v>15</v>
      </c>
      <c r="Q551" s="7" t="s">
        <v>60</v>
      </c>
      <c r="R551" s="7" t="s">
        <v>15</v>
      </c>
      <c r="S551" s="7" t="s">
        <v>60</v>
      </c>
      <c r="T551" s="9" t="s">
        <v>605</v>
      </c>
      <c r="U551" s="9" t="s">
        <v>204</v>
      </c>
    </row>
    <row r="552" s="34" customFormat="true" ht="15" hidden="false" customHeight="false" outlineLevel="0" collapsed="false">
      <c r="A552" s="6" t="s">
        <v>621</v>
      </c>
      <c r="B552" s="6" t="s">
        <v>14</v>
      </c>
      <c r="C552" s="10" t="s">
        <v>15</v>
      </c>
      <c r="D552" s="8" t="n">
        <v>0.01177</v>
      </c>
      <c r="E552" s="8" t="n">
        <v>0.0511146521085303</v>
      </c>
      <c r="F552" s="8" t="n">
        <v>0.0294998334576777</v>
      </c>
      <c r="G552" s="8" t="n">
        <v>0.015494042379989</v>
      </c>
      <c r="H552" s="8" t="n">
        <v>0.0665306433984196</v>
      </c>
      <c r="I552" s="8" t="n">
        <v>0.0199851816047255</v>
      </c>
      <c r="J552" s="8" t="n">
        <v>0.339805076297472</v>
      </c>
      <c r="K552" s="8" t="n">
        <v>0.497899708159185</v>
      </c>
      <c r="L552" s="7" t="s">
        <v>15</v>
      </c>
      <c r="M552" s="7" t="s">
        <v>15</v>
      </c>
      <c r="N552" s="7" t="s">
        <v>15</v>
      </c>
      <c r="O552" s="7" t="s">
        <v>15</v>
      </c>
      <c r="P552" s="7" t="s">
        <v>15</v>
      </c>
      <c r="Q552" s="7" t="s">
        <v>60</v>
      </c>
      <c r="R552" s="7" t="s">
        <v>15</v>
      </c>
      <c r="S552" s="7" t="s">
        <v>15</v>
      </c>
      <c r="T552" s="9" t="s">
        <v>605</v>
      </c>
      <c r="U552" s="9" t="s">
        <v>204</v>
      </c>
    </row>
    <row r="553" s="34" customFormat="true" ht="15" hidden="false" customHeight="false" outlineLevel="0" collapsed="false">
      <c r="A553" s="6" t="s">
        <v>622</v>
      </c>
      <c r="B553" s="6" t="s">
        <v>14</v>
      </c>
      <c r="C553" s="10" t="s">
        <v>15</v>
      </c>
      <c r="D553" s="8" t="n">
        <v>0.004223</v>
      </c>
      <c r="E553" s="8" t="n">
        <v>0.228946999541385</v>
      </c>
      <c r="F553" s="8" t="n">
        <v>0.0293713087205418</v>
      </c>
      <c r="G553" s="8" t="n">
        <v>0.0207855753952896</v>
      </c>
      <c r="H553" s="8" t="n">
        <v>0.262042855274169</v>
      </c>
      <c r="I553" s="8" t="n">
        <v>0.0225186476769463</v>
      </c>
      <c r="J553" s="8" t="n">
        <v>0.154489464114746</v>
      </c>
      <c r="K553" s="8" t="n">
        <v>0.511667548887536</v>
      </c>
      <c r="L553" s="7" t="s">
        <v>15</v>
      </c>
      <c r="M553" s="7" t="s">
        <v>60</v>
      </c>
      <c r="N553" s="7" t="s">
        <v>15</v>
      </c>
      <c r="O553" s="7" t="s">
        <v>60</v>
      </c>
      <c r="P553" s="7" t="s">
        <v>60</v>
      </c>
      <c r="Q553" s="7" t="s">
        <v>60</v>
      </c>
      <c r="R553" s="7" t="s">
        <v>15</v>
      </c>
      <c r="S553" s="7" t="s">
        <v>60</v>
      </c>
      <c r="T553" s="9" t="s">
        <v>605</v>
      </c>
      <c r="U553" s="9" t="s">
        <v>204</v>
      </c>
    </row>
    <row r="554" s="34" customFormat="true" ht="15" hidden="false" customHeight="false" outlineLevel="0" collapsed="false">
      <c r="A554" s="6" t="s">
        <v>623</v>
      </c>
      <c r="B554" s="6" t="s">
        <v>14</v>
      </c>
      <c r="C554" s="10" t="s">
        <v>15</v>
      </c>
      <c r="D554" s="8" t="n">
        <v>0.00399</v>
      </c>
      <c r="E554" s="8" t="n">
        <v>0.228567509192087</v>
      </c>
      <c r="F554" s="8" t="n">
        <v>0.0293519852768211</v>
      </c>
      <c r="G554" s="8" t="n">
        <v>0.0238932780357287</v>
      </c>
      <c r="H554" s="8" t="n">
        <v>0.235760015747319</v>
      </c>
      <c r="I554" s="8" t="n">
        <v>0.0253247722940875</v>
      </c>
      <c r="J554" s="8" t="n">
        <v>0.121804825572153</v>
      </c>
      <c r="K554" s="8" t="n">
        <v>0.520447268462894</v>
      </c>
      <c r="L554" s="7" t="s">
        <v>15</v>
      </c>
      <c r="M554" s="7" t="s">
        <v>60</v>
      </c>
      <c r="N554" s="7" t="s">
        <v>15</v>
      </c>
      <c r="O554" s="7" t="s">
        <v>60</v>
      </c>
      <c r="P554" s="7" t="s">
        <v>60</v>
      </c>
      <c r="Q554" s="7" t="s">
        <v>60</v>
      </c>
      <c r="R554" s="7" t="s">
        <v>15</v>
      </c>
      <c r="S554" s="7" t="s">
        <v>60</v>
      </c>
      <c r="T554" s="9" t="s">
        <v>605</v>
      </c>
      <c r="U554" s="9" t="s">
        <v>204</v>
      </c>
    </row>
    <row r="555" s="34" customFormat="true" ht="15" hidden="false" customHeight="false" outlineLevel="0" collapsed="false">
      <c r="A555" s="6" t="s">
        <v>624</v>
      </c>
      <c r="B555" s="6" t="s">
        <v>14</v>
      </c>
      <c r="C555" s="10" t="s">
        <v>15</v>
      </c>
      <c r="D555" s="8" t="n">
        <v>0</v>
      </c>
      <c r="E555" s="8" t="n">
        <v>0.183467401180599</v>
      </c>
      <c r="F555" s="8" t="n">
        <v>0.0293219268240304</v>
      </c>
      <c r="G555" s="8" t="n">
        <v>0.0203135615515544</v>
      </c>
      <c r="H555" s="8" t="n">
        <v>0.195562442465917</v>
      </c>
      <c r="I555" s="8" t="n">
        <v>0.0209515692472031</v>
      </c>
      <c r="J555" s="8" t="n">
        <v>0.177295588157057</v>
      </c>
      <c r="K555" s="8" t="n">
        <v>0.515395277979516</v>
      </c>
      <c r="L555" s="7" t="s">
        <v>15</v>
      </c>
      <c r="M555" s="7" t="s">
        <v>15</v>
      </c>
      <c r="N555" s="7" t="s">
        <v>15</v>
      </c>
      <c r="O555" s="7" t="s">
        <v>60</v>
      </c>
      <c r="P555" s="7" t="s">
        <v>60</v>
      </c>
      <c r="Q555" s="7" t="s">
        <v>60</v>
      </c>
      <c r="R555" s="7" t="s">
        <v>15</v>
      </c>
      <c r="S555" s="7" t="s">
        <v>60</v>
      </c>
      <c r="T555" s="9" t="s">
        <v>605</v>
      </c>
      <c r="U555" s="9" t="s">
        <v>204</v>
      </c>
    </row>
    <row r="556" s="34" customFormat="true" ht="15" hidden="false" customHeight="false" outlineLevel="0" collapsed="false">
      <c r="A556" s="6" t="s">
        <v>625</v>
      </c>
      <c r="B556" s="6" t="s">
        <v>14</v>
      </c>
      <c r="C556" s="10" t="s">
        <v>15</v>
      </c>
      <c r="D556" s="8" t="n">
        <v>0.01073</v>
      </c>
      <c r="E556" s="8" t="n">
        <v>0.189119795789444</v>
      </c>
      <c r="F556" s="8" t="n">
        <v>0.0293320929721901</v>
      </c>
      <c r="G556" s="8" t="n">
        <v>0.0182416394914142</v>
      </c>
      <c r="H556" s="8" t="n">
        <v>0.195813251777161</v>
      </c>
      <c r="I556" s="8" t="n">
        <v>0.0186936670821373</v>
      </c>
      <c r="J556" s="8" t="n">
        <v>0.170640117178871</v>
      </c>
      <c r="K556" s="8" t="n">
        <v>0.513307831382861</v>
      </c>
      <c r="L556" s="7" t="s">
        <v>15</v>
      </c>
      <c r="M556" s="7" t="s">
        <v>15</v>
      </c>
      <c r="N556" s="7" t="s">
        <v>15</v>
      </c>
      <c r="O556" s="7" t="s">
        <v>15</v>
      </c>
      <c r="P556" s="7" t="s">
        <v>60</v>
      </c>
      <c r="Q556" s="7" t="s">
        <v>15</v>
      </c>
      <c r="R556" s="7" t="s">
        <v>15</v>
      </c>
      <c r="S556" s="7" t="s">
        <v>60</v>
      </c>
      <c r="T556" s="9" t="s">
        <v>605</v>
      </c>
      <c r="U556" s="9" t="s">
        <v>204</v>
      </c>
    </row>
    <row r="557" s="34" customFormat="true" ht="15" hidden="false" customHeight="false" outlineLevel="0" collapsed="false">
      <c r="A557" s="6" t="s">
        <v>626</v>
      </c>
      <c r="B557" s="6" t="s">
        <v>14</v>
      </c>
      <c r="C557" s="10" t="s">
        <v>15</v>
      </c>
      <c r="D557" s="8" t="n">
        <v>0</v>
      </c>
      <c r="E557" s="8" t="n">
        <v>0.0560540159061767</v>
      </c>
      <c r="F557" s="8" t="n">
        <v>0.0294326798960854</v>
      </c>
      <c r="G557" s="8" t="n">
        <v>0.0153295428324273</v>
      </c>
      <c r="H557" s="8" t="n">
        <v>0.083157036443298</v>
      </c>
      <c r="I557" s="8" t="n">
        <v>0.0182274449515248</v>
      </c>
      <c r="J557" s="8" t="n">
        <v>0.337196496905666</v>
      </c>
      <c r="K557" s="8" t="n">
        <v>0.490018821629672</v>
      </c>
      <c r="L557" s="7" t="s">
        <v>15</v>
      </c>
      <c r="M557" s="7" t="s">
        <v>15</v>
      </c>
      <c r="N557" s="7" t="s">
        <v>15</v>
      </c>
      <c r="O557" s="7" t="s">
        <v>15</v>
      </c>
      <c r="P557" s="7" t="s">
        <v>15</v>
      </c>
      <c r="Q557" s="7" t="s">
        <v>15</v>
      </c>
      <c r="R557" s="7" t="s">
        <v>15</v>
      </c>
      <c r="S557" s="7" t="s">
        <v>15</v>
      </c>
      <c r="T557" s="9" t="s">
        <v>605</v>
      </c>
      <c r="U557" s="9" t="s">
        <v>204</v>
      </c>
    </row>
    <row r="558" s="34" customFormat="true" ht="15" hidden="false" customHeight="false" outlineLevel="0" collapsed="false">
      <c r="A558" s="6" t="s">
        <v>627</v>
      </c>
      <c r="B558" s="6" t="s">
        <v>14</v>
      </c>
      <c r="C558" s="10" t="s">
        <v>15</v>
      </c>
      <c r="D558" s="8" t="n">
        <v>0.008741</v>
      </c>
      <c r="E558" s="8" t="n">
        <v>0.0632206151615405</v>
      </c>
      <c r="F558" s="8" t="n">
        <v>0.0294500247815608</v>
      </c>
      <c r="G558" s="8" t="n">
        <v>0.0150782040670823</v>
      </c>
      <c r="H558" s="8" t="n">
        <v>0.0733030409927642</v>
      </c>
      <c r="I558" s="8" t="n">
        <v>0.0131608341981488</v>
      </c>
      <c r="J558" s="8" t="n">
        <v>0.320615607016938</v>
      </c>
      <c r="K558" s="8" t="n">
        <v>0.487291016926035</v>
      </c>
      <c r="L558" s="7" t="s">
        <v>15</v>
      </c>
      <c r="M558" s="7" t="s">
        <v>15</v>
      </c>
      <c r="N558" s="7" t="s">
        <v>15</v>
      </c>
      <c r="O558" s="7" t="s">
        <v>15</v>
      </c>
      <c r="P558" s="7" t="s">
        <v>15</v>
      </c>
      <c r="Q558" s="7" t="s">
        <v>15</v>
      </c>
      <c r="R558" s="7" t="s">
        <v>15</v>
      </c>
      <c r="S558" s="7" t="s">
        <v>15</v>
      </c>
      <c r="T558" s="9" t="s">
        <v>605</v>
      </c>
      <c r="U558" s="9" t="s">
        <v>204</v>
      </c>
    </row>
    <row r="559" s="34" customFormat="true" ht="15" hidden="false" customHeight="false" outlineLevel="0" collapsed="false">
      <c r="A559" s="6" t="s">
        <v>628</v>
      </c>
      <c r="B559" s="6" t="s">
        <v>14</v>
      </c>
      <c r="C559" s="10" t="s">
        <v>15</v>
      </c>
      <c r="D559" s="8" t="n">
        <v>0.01243</v>
      </c>
      <c r="E559" s="8" t="n">
        <v>0.160379032571932</v>
      </c>
      <c r="F559" s="8" t="n">
        <v>0.0293515464568977</v>
      </c>
      <c r="G559" s="8" t="n">
        <v>0.0161698735293426</v>
      </c>
      <c r="H559" s="8" t="n">
        <v>0.164511308341863</v>
      </c>
      <c r="I559" s="8" t="n">
        <v>0.0189626351506783</v>
      </c>
      <c r="J559" s="8" t="n">
        <v>0.201391408088925</v>
      </c>
      <c r="K559" s="8" t="n">
        <v>0.505881783578658</v>
      </c>
      <c r="L559" s="7" t="s">
        <v>15</v>
      </c>
      <c r="M559" s="7" t="s">
        <v>15</v>
      </c>
      <c r="N559" s="7" t="s">
        <v>15</v>
      </c>
      <c r="O559" s="7" t="s">
        <v>15</v>
      </c>
      <c r="P559" s="7" t="s">
        <v>15</v>
      </c>
      <c r="Q559" s="7" t="s">
        <v>15</v>
      </c>
      <c r="R559" s="7" t="s">
        <v>15</v>
      </c>
      <c r="S559" s="7" t="s">
        <v>60</v>
      </c>
      <c r="T559" s="9" t="s">
        <v>476</v>
      </c>
      <c r="U559" s="9" t="s">
        <v>204</v>
      </c>
    </row>
    <row r="560" s="34" customFormat="true" ht="15" hidden="false" customHeight="false" outlineLevel="0" collapsed="false">
      <c r="A560" s="6" t="s">
        <v>629</v>
      </c>
      <c r="B560" s="6" t="s">
        <v>14</v>
      </c>
      <c r="C560" s="10" t="s">
        <v>15</v>
      </c>
      <c r="D560" s="8" t="n">
        <v>0.005276</v>
      </c>
      <c r="E560" s="8" t="n">
        <v>0.171659226286048</v>
      </c>
      <c r="F560" s="8" t="n">
        <v>0.0294334305470106</v>
      </c>
      <c r="G560" s="8" t="n">
        <v>0.0164734163394236</v>
      </c>
      <c r="H560" s="8" t="n">
        <v>0.178426669346074</v>
      </c>
      <c r="I560" s="8" t="n">
        <v>0.0180086917563943</v>
      </c>
      <c r="J560" s="8" t="n">
        <v>0.187736077829331</v>
      </c>
      <c r="K560" s="8" t="n">
        <v>0.51050270983463</v>
      </c>
      <c r="L560" s="7" t="s">
        <v>15</v>
      </c>
      <c r="M560" s="7" t="s">
        <v>15</v>
      </c>
      <c r="N560" s="7" t="s">
        <v>15</v>
      </c>
      <c r="O560" s="7" t="s">
        <v>15</v>
      </c>
      <c r="P560" s="7" t="s">
        <v>15</v>
      </c>
      <c r="Q560" s="7" t="s">
        <v>15</v>
      </c>
      <c r="R560" s="7" t="s">
        <v>15</v>
      </c>
      <c r="S560" s="7" t="s">
        <v>60</v>
      </c>
      <c r="T560" s="9" t="s">
        <v>476</v>
      </c>
      <c r="U560" s="9" t="s">
        <v>204</v>
      </c>
    </row>
    <row r="561" s="34" customFormat="true" ht="15" hidden="false" customHeight="false" outlineLevel="0" collapsed="false">
      <c r="A561" s="6" t="s">
        <v>630</v>
      </c>
      <c r="B561" s="6" t="s">
        <v>14</v>
      </c>
      <c r="C561" s="10" t="s">
        <v>15</v>
      </c>
      <c r="D561" s="8" t="n">
        <v>0.01262</v>
      </c>
      <c r="E561" s="8" t="n">
        <v>0.148643731831357</v>
      </c>
      <c r="F561" s="8" t="n">
        <v>0.0294315012753229</v>
      </c>
      <c r="G561" s="8" t="n">
        <v>0.0170762911835724</v>
      </c>
      <c r="H561" s="8" t="n">
        <v>0.158076806040135</v>
      </c>
      <c r="I561" s="8" t="n">
        <v>0.0202066375279476</v>
      </c>
      <c r="J561" s="8" t="n">
        <v>0.21638557004959</v>
      </c>
      <c r="K561" s="8" t="n">
        <v>0.510260809606209</v>
      </c>
      <c r="L561" s="7" t="s">
        <v>15</v>
      </c>
      <c r="M561" s="7" t="s">
        <v>15</v>
      </c>
      <c r="N561" s="7" t="s">
        <v>15</v>
      </c>
      <c r="O561" s="7" t="s">
        <v>15</v>
      </c>
      <c r="P561" s="7" t="s">
        <v>15</v>
      </c>
      <c r="Q561" s="7" t="s">
        <v>60</v>
      </c>
      <c r="R561" s="7" t="s">
        <v>15</v>
      </c>
      <c r="S561" s="7" t="s">
        <v>60</v>
      </c>
      <c r="T561" s="9" t="s">
        <v>476</v>
      </c>
      <c r="U561" s="9" t="s">
        <v>204</v>
      </c>
    </row>
    <row r="562" s="34" customFormat="true" ht="15" hidden="false" customHeight="false" outlineLevel="0" collapsed="false">
      <c r="A562" s="6" t="s">
        <v>631</v>
      </c>
      <c r="B562" s="6" t="s">
        <v>14</v>
      </c>
      <c r="C562" s="10" t="s">
        <v>15</v>
      </c>
      <c r="D562" s="8" t="n">
        <v>0.007284</v>
      </c>
      <c r="E562" s="8" t="n">
        <v>0.10998502114836</v>
      </c>
      <c r="F562" s="8" t="n">
        <v>0.0292700174673905</v>
      </c>
      <c r="G562" s="8" t="n">
        <v>0.0394823380114649</v>
      </c>
      <c r="H562" s="8" t="n">
        <v>0.0870427819373833</v>
      </c>
      <c r="I562" s="8" t="n">
        <v>0.025944343516471</v>
      </c>
      <c r="J562" s="8" t="n">
        <v>0.423938072832796</v>
      </c>
      <c r="K562" s="8" t="n">
        <v>0.453225141924883</v>
      </c>
      <c r="L562" s="7" t="s">
        <v>15</v>
      </c>
      <c r="M562" s="7" t="s">
        <v>15</v>
      </c>
      <c r="N562" s="7" t="s">
        <v>15</v>
      </c>
      <c r="O562" s="7" t="s">
        <v>60</v>
      </c>
      <c r="P562" s="7" t="s">
        <v>15</v>
      </c>
      <c r="Q562" s="7" t="s">
        <v>60</v>
      </c>
      <c r="R562" s="7" t="s">
        <v>15</v>
      </c>
      <c r="S562" s="7" t="s">
        <v>15</v>
      </c>
      <c r="T562" s="9" t="s">
        <v>476</v>
      </c>
      <c r="U562" s="9" t="s">
        <v>204</v>
      </c>
    </row>
    <row r="563" s="34" customFormat="true" ht="15" hidden="false" customHeight="false" outlineLevel="0" collapsed="false">
      <c r="A563" s="6" t="s">
        <v>632</v>
      </c>
      <c r="B563" s="6" t="s">
        <v>14</v>
      </c>
      <c r="C563" s="10" t="s">
        <v>15</v>
      </c>
      <c r="D563" s="8" t="n">
        <v>0.00588</v>
      </c>
      <c r="E563" s="8" t="n">
        <v>0.125162802465422</v>
      </c>
      <c r="F563" s="8" t="n">
        <v>0.0293376421252663</v>
      </c>
      <c r="G563" s="8" t="n">
        <v>0.0180529509606869</v>
      </c>
      <c r="H563" s="8" t="n">
        <v>0.150910049663025</v>
      </c>
      <c r="I563" s="8" t="n">
        <v>0.0210230239271368</v>
      </c>
      <c r="J563" s="8" t="n">
        <v>0.263645425822692</v>
      </c>
      <c r="K563" s="8" t="n">
        <v>0.507614301910323</v>
      </c>
      <c r="L563" s="7" t="s">
        <v>15</v>
      </c>
      <c r="M563" s="7" t="s">
        <v>15</v>
      </c>
      <c r="N563" s="7" t="s">
        <v>15</v>
      </c>
      <c r="O563" s="7" t="s">
        <v>15</v>
      </c>
      <c r="P563" s="7" t="s">
        <v>15</v>
      </c>
      <c r="Q563" s="7" t="s">
        <v>60</v>
      </c>
      <c r="R563" s="7" t="s">
        <v>15</v>
      </c>
      <c r="S563" s="7" t="s">
        <v>60</v>
      </c>
      <c r="T563" s="9" t="s">
        <v>476</v>
      </c>
      <c r="U563" s="9" t="s">
        <v>204</v>
      </c>
    </row>
    <row r="564" s="34" customFormat="true" ht="15" hidden="false" customHeight="false" outlineLevel="0" collapsed="false">
      <c r="A564" s="6" t="s">
        <v>633</v>
      </c>
      <c r="B564" s="6" t="s">
        <v>14</v>
      </c>
      <c r="C564" s="10" t="s">
        <v>15</v>
      </c>
      <c r="D564" s="8" t="n">
        <v>0.01334</v>
      </c>
      <c r="E564" s="8" t="n">
        <v>0.194589525814443</v>
      </c>
      <c r="F564" s="8" t="n">
        <v>0.0292449546909897</v>
      </c>
      <c r="G564" s="8" t="n">
        <v>0.0218682608702104</v>
      </c>
      <c r="H564" s="8" t="n">
        <v>0.280915570477644</v>
      </c>
      <c r="I564" s="8" t="n">
        <v>0.0216863163087987</v>
      </c>
      <c r="J564" s="8" t="n">
        <v>0.195068171700361</v>
      </c>
      <c r="K564" s="8" t="n">
        <v>0.517473634448024</v>
      </c>
      <c r="L564" s="7" t="s">
        <v>15</v>
      </c>
      <c r="M564" s="7" t="s">
        <v>15</v>
      </c>
      <c r="N564" s="7" t="s">
        <v>15</v>
      </c>
      <c r="O564" s="7" t="s">
        <v>60</v>
      </c>
      <c r="P564" s="7" t="s">
        <v>60</v>
      </c>
      <c r="Q564" s="7" t="s">
        <v>60</v>
      </c>
      <c r="R564" s="7" t="s">
        <v>15</v>
      </c>
      <c r="S564" s="7" t="s">
        <v>60</v>
      </c>
      <c r="T564" s="9" t="s">
        <v>476</v>
      </c>
      <c r="U564" s="9" t="s">
        <v>204</v>
      </c>
    </row>
    <row r="565" s="34" customFormat="true" ht="15" hidden="false" customHeight="false" outlineLevel="0" collapsed="false">
      <c r="A565" s="6" t="s">
        <v>634</v>
      </c>
      <c r="B565" s="6" t="s">
        <v>14</v>
      </c>
      <c r="C565" s="10" t="s">
        <v>15</v>
      </c>
      <c r="D565" s="8" t="n">
        <v>0.009097</v>
      </c>
      <c r="E565" s="8" t="n">
        <v>0.130656091958633</v>
      </c>
      <c r="F565" s="8" t="n">
        <v>0.0294483264436611</v>
      </c>
      <c r="G565" s="8" t="n">
        <v>0.017561442013392</v>
      </c>
      <c r="H565" s="8" t="n">
        <v>0.162363818758643</v>
      </c>
      <c r="I565" s="8" t="n">
        <v>0.0191751647478892</v>
      </c>
      <c r="J565" s="8" t="n">
        <v>0.250303402819271</v>
      </c>
      <c r="K565" s="8" t="n">
        <v>0.509871676012161</v>
      </c>
      <c r="L565" s="7" t="s">
        <v>15</v>
      </c>
      <c r="M565" s="7" t="s">
        <v>15</v>
      </c>
      <c r="N565" s="7" t="s">
        <v>15</v>
      </c>
      <c r="O565" s="7" t="s">
        <v>15</v>
      </c>
      <c r="P565" s="7" t="s">
        <v>15</v>
      </c>
      <c r="Q565" s="7" t="s">
        <v>15</v>
      </c>
      <c r="R565" s="7" t="s">
        <v>15</v>
      </c>
      <c r="S565" s="7" t="s">
        <v>60</v>
      </c>
      <c r="T565" s="9" t="s">
        <v>476</v>
      </c>
      <c r="U565" s="9" t="s">
        <v>204</v>
      </c>
    </row>
    <row r="566" s="34" customFormat="true" ht="15" hidden="false" customHeight="false" outlineLevel="0" collapsed="false">
      <c r="A566" s="6" t="s">
        <v>635</v>
      </c>
      <c r="B566" s="6" t="s">
        <v>14</v>
      </c>
      <c r="C566" s="10" t="s">
        <v>15</v>
      </c>
      <c r="D566" s="8" t="n">
        <v>0.006641</v>
      </c>
      <c r="E566" s="8" t="n">
        <v>0.0795659553511602</v>
      </c>
      <c r="F566" s="8" t="n">
        <v>0.0293743167145588</v>
      </c>
      <c r="G566" s="8" t="n">
        <v>0.0129493038783276</v>
      </c>
      <c r="H566" s="8" t="n">
        <v>0.103709755575481</v>
      </c>
      <c r="I566" s="8" t="n">
        <v>0.0164830075880657</v>
      </c>
      <c r="J566" s="8" t="n">
        <v>0.311586230006506</v>
      </c>
      <c r="K566" s="8" t="n">
        <v>0.495688428798773</v>
      </c>
      <c r="L566" s="7" t="s">
        <v>15</v>
      </c>
      <c r="M566" s="7" t="s">
        <v>15</v>
      </c>
      <c r="N566" s="7" t="s">
        <v>15</v>
      </c>
      <c r="O566" s="7" t="s">
        <v>15</v>
      </c>
      <c r="P566" s="7" t="s">
        <v>15</v>
      </c>
      <c r="Q566" s="7" t="s">
        <v>15</v>
      </c>
      <c r="R566" s="7" t="s">
        <v>15</v>
      </c>
      <c r="S566" s="7" t="s">
        <v>15</v>
      </c>
      <c r="T566" s="9" t="s">
        <v>476</v>
      </c>
      <c r="U566" s="9" t="s">
        <v>204</v>
      </c>
    </row>
    <row r="567" s="34" customFormat="true" ht="15" hidden="false" customHeight="false" outlineLevel="0" collapsed="false">
      <c r="A567" s="6" t="s">
        <v>636</v>
      </c>
      <c r="B567" s="6" t="s">
        <v>14</v>
      </c>
      <c r="C567" s="10" t="s">
        <v>15</v>
      </c>
      <c r="D567" s="8" t="n">
        <v>0.00595</v>
      </c>
      <c r="E567" s="8" t="n">
        <v>0.0728096720740062</v>
      </c>
      <c r="F567" s="8" t="n">
        <v>0.029374690422537</v>
      </c>
      <c r="G567" s="8" t="n">
        <v>0.0163069121163488</v>
      </c>
      <c r="H567" s="8" t="n">
        <v>0.0729316108653387</v>
      </c>
      <c r="I567" s="8" t="n">
        <v>0.0166803264487118</v>
      </c>
      <c r="J567" s="8" t="n">
        <v>0.328343749081713</v>
      </c>
      <c r="K567" s="8" t="n">
        <v>0.503901026544808</v>
      </c>
      <c r="L567" s="7" t="s">
        <v>15</v>
      </c>
      <c r="M567" s="7" t="s">
        <v>15</v>
      </c>
      <c r="N567" s="7" t="s">
        <v>15</v>
      </c>
      <c r="O567" s="7" t="s">
        <v>15</v>
      </c>
      <c r="P567" s="7" t="s">
        <v>15</v>
      </c>
      <c r="Q567" s="7" t="s">
        <v>15</v>
      </c>
      <c r="R567" s="7" t="s">
        <v>15</v>
      </c>
      <c r="S567" s="7" t="s">
        <v>60</v>
      </c>
      <c r="T567" s="9" t="s">
        <v>476</v>
      </c>
      <c r="U567" s="9" t="s">
        <v>204</v>
      </c>
    </row>
    <row r="568" s="34" customFormat="true" ht="15" hidden="false" customHeight="false" outlineLevel="0" collapsed="false">
      <c r="A568" s="6" t="s">
        <v>637</v>
      </c>
      <c r="B568" s="6" t="s">
        <v>14</v>
      </c>
      <c r="C568" s="10" t="s">
        <v>15</v>
      </c>
      <c r="D568" s="8" t="n">
        <v>0.01111</v>
      </c>
      <c r="E568" s="8" t="n">
        <v>0.319742757386679</v>
      </c>
      <c r="F568" s="8" t="n">
        <v>0.0293129652865733</v>
      </c>
      <c r="G568" s="8" t="n">
        <v>0.0241243085612674</v>
      </c>
      <c r="H568" s="8" t="n">
        <v>0.401642535876584</v>
      </c>
      <c r="I568" s="8" t="n">
        <v>0.0255468140928708</v>
      </c>
      <c r="J568" s="8" t="n">
        <v>0.0580676962745197</v>
      </c>
      <c r="K568" s="8" t="n">
        <v>0.504143675525117</v>
      </c>
      <c r="L568" s="7" t="s">
        <v>15</v>
      </c>
      <c r="M568" s="7" t="s">
        <v>60</v>
      </c>
      <c r="N568" s="7" t="s">
        <v>15</v>
      </c>
      <c r="O568" s="7" t="s">
        <v>60</v>
      </c>
      <c r="P568" s="7" t="s">
        <v>60</v>
      </c>
      <c r="Q568" s="7" t="s">
        <v>60</v>
      </c>
      <c r="R568" s="7" t="s">
        <v>15</v>
      </c>
      <c r="S568" s="7" t="s">
        <v>60</v>
      </c>
      <c r="T568" s="9" t="s">
        <v>476</v>
      </c>
      <c r="U568" s="9" t="s">
        <v>204</v>
      </c>
    </row>
    <row r="569" s="34" customFormat="true" ht="15" hidden="false" customHeight="false" outlineLevel="0" collapsed="false">
      <c r="A569" s="6" t="s">
        <v>638</v>
      </c>
      <c r="B569" s="6" t="s">
        <v>14</v>
      </c>
      <c r="C569" s="10" t="s">
        <v>15</v>
      </c>
      <c r="D569" s="8" t="n">
        <v>0.01026</v>
      </c>
      <c r="E569" s="8" t="n">
        <v>0.215420525994292</v>
      </c>
      <c r="F569" s="8" t="n">
        <v>0.0292923409803741</v>
      </c>
      <c r="G569" s="8" t="n">
        <v>0.0220873248023213</v>
      </c>
      <c r="H569" s="8" t="n">
        <v>0.211022571947129</v>
      </c>
      <c r="I569" s="8" t="n">
        <v>0.0220258132584625</v>
      </c>
      <c r="J569" s="8" t="n">
        <v>0.138440464394456</v>
      </c>
      <c r="K569" s="8" t="n">
        <v>0.518083237847094</v>
      </c>
      <c r="L569" s="7" t="s">
        <v>15</v>
      </c>
      <c r="M569" s="7" t="s">
        <v>15</v>
      </c>
      <c r="N569" s="7" t="s">
        <v>15</v>
      </c>
      <c r="O569" s="7" t="s">
        <v>60</v>
      </c>
      <c r="P569" s="7" t="s">
        <v>60</v>
      </c>
      <c r="Q569" s="7" t="s">
        <v>60</v>
      </c>
      <c r="R569" s="7" t="s">
        <v>15</v>
      </c>
      <c r="S569" s="7" t="s">
        <v>60</v>
      </c>
      <c r="T569" s="9" t="s">
        <v>476</v>
      </c>
      <c r="U569" s="9" t="s">
        <v>204</v>
      </c>
    </row>
    <row r="570" s="34" customFormat="true" ht="15" hidden="false" customHeight="false" outlineLevel="0" collapsed="false">
      <c r="A570" s="6" t="s">
        <v>639</v>
      </c>
      <c r="B570" s="6" t="s">
        <v>14</v>
      </c>
      <c r="C570" s="10" t="s">
        <v>15</v>
      </c>
      <c r="D570" s="8" t="n">
        <v>0.00765</v>
      </c>
      <c r="E570" s="8" t="n">
        <v>0.198462220020745</v>
      </c>
      <c r="F570" s="8" t="n">
        <v>0.0294658206902249</v>
      </c>
      <c r="G570" s="8" t="n">
        <v>0.0206516404566827</v>
      </c>
      <c r="H570" s="8" t="n">
        <v>0.220545838580614</v>
      </c>
      <c r="I570" s="8" t="n">
        <v>0.0198953910882111</v>
      </c>
      <c r="J570" s="8" t="n">
        <v>0.202697178417615</v>
      </c>
      <c r="K570" s="8" t="n">
        <v>0.491782545907118</v>
      </c>
      <c r="L570" s="7" t="s">
        <v>15</v>
      </c>
      <c r="M570" s="7" t="s">
        <v>15</v>
      </c>
      <c r="N570" s="7" t="s">
        <v>15</v>
      </c>
      <c r="O570" s="7" t="s">
        <v>60</v>
      </c>
      <c r="P570" s="7" t="s">
        <v>60</v>
      </c>
      <c r="Q570" s="7" t="s">
        <v>60</v>
      </c>
      <c r="R570" s="7" t="s">
        <v>15</v>
      </c>
      <c r="S570" s="7" t="s">
        <v>15</v>
      </c>
      <c r="T570" s="9" t="s">
        <v>476</v>
      </c>
      <c r="U570" s="9" t="s">
        <v>204</v>
      </c>
    </row>
    <row r="571" s="34" customFormat="true" ht="15" hidden="false" customHeight="false" outlineLevel="0" collapsed="false">
      <c r="A571" s="11" t="s">
        <v>640</v>
      </c>
      <c r="B571" s="6" t="s">
        <v>14</v>
      </c>
      <c r="C571" s="10" t="s">
        <v>15</v>
      </c>
      <c r="D571" s="8" t="n">
        <v>0.01092</v>
      </c>
      <c r="E571" s="8" t="n">
        <v>0.203783364407155</v>
      </c>
      <c r="F571" s="8" t="n">
        <v>0.0292913774205884</v>
      </c>
      <c r="G571" s="8" t="n">
        <v>0.023238977825204</v>
      </c>
      <c r="H571" s="8" t="n">
        <v>0.262564484513565</v>
      </c>
      <c r="I571" s="8" t="n">
        <v>0.0218524577652474</v>
      </c>
      <c r="J571" s="8" t="n">
        <v>0.175804729053225</v>
      </c>
      <c r="K571" s="8" t="n">
        <v>0.519961495553765</v>
      </c>
      <c r="L571" s="7" t="s">
        <v>15</v>
      </c>
      <c r="M571" s="7" t="s">
        <v>15</v>
      </c>
      <c r="N571" s="7" t="s">
        <v>15</v>
      </c>
      <c r="O571" s="7" t="s">
        <v>60</v>
      </c>
      <c r="P571" s="7" t="s">
        <v>60</v>
      </c>
      <c r="Q571" s="7" t="s">
        <v>60</v>
      </c>
      <c r="R571" s="7" t="s">
        <v>15</v>
      </c>
      <c r="S571" s="7" t="s">
        <v>60</v>
      </c>
      <c r="T571" s="9" t="s">
        <v>476</v>
      </c>
      <c r="U571" s="9" t="s">
        <v>204</v>
      </c>
    </row>
    <row r="572" s="34" customFormat="true" ht="15" hidden="false" customHeight="false" outlineLevel="0" collapsed="false">
      <c r="A572" s="6" t="s">
        <v>641</v>
      </c>
      <c r="B572" s="6" t="s">
        <v>14</v>
      </c>
      <c r="C572" s="10" t="s">
        <v>15</v>
      </c>
      <c r="D572" s="8" t="n">
        <v>0.007245</v>
      </c>
      <c r="E572" s="8" t="n">
        <v>0.234246801146129</v>
      </c>
      <c r="F572" s="8" t="n">
        <v>0.0293758127143546</v>
      </c>
      <c r="G572" s="8" t="n">
        <v>0.0207639138021413</v>
      </c>
      <c r="H572" s="8" t="n">
        <v>0.268545436080348</v>
      </c>
      <c r="I572" s="8" t="n">
        <v>0.022609287217182</v>
      </c>
      <c r="J572" s="8" t="n">
        <v>0.15258092444181</v>
      </c>
      <c r="K572" s="8" t="n">
        <v>0.505812103584532</v>
      </c>
      <c r="L572" s="7" t="s">
        <v>15</v>
      </c>
      <c r="M572" s="7" t="s">
        <v>60</v>
      </c>
      <c r="N572" s="7" t="s">
        <v>15</v>
      </c>
      <c r="O572" s="7" t="s">
        <v>60</v>
      </c>
      <c r="P572" s="7" t="s">
        <v>60</v>
      </c>
      <c r="Q572" s="7" t="s">
        <v>60</v>
      </c>
      <c r="R572" s="7" t="s">
        <v>15</v>
      </c>
      <c r="S572" s="7" t="s">
        <v>60</v>
      </c>
      <c r="T572" s="9" t="s">
        <v>642</v>
      </c>
      <c r="U572" s="9" t="s">
        <v>204</v>
      </c>
    </row>
    <row r="573" s="34" customFormat="true" ht="15" hidden="false" customHeight="false" outlineLevel="0" collapsed="false">
      <c r="A573" s="6" t="s">
        <v>643</v>
      </c>
      <c r="B573" s="6" t="s">
        <v>14</v>
      </c>
      <c r="C573" s="10" t="s">
        <v>15</v>
      </c>
      <c r="D573" s="8" t="n">
        <v>0.006503</v>
      </c>
      <c r="E573" s="8" t="n">
        <v>0.123463155837456</v>
      </c>
      <c r="F573" s="8" t="n">
        <v>0.0293396205148623</v>
      </c>
      <c r="G573" s="8" t="n">
        <v>0.0148513874319399</v>
      </c>
      <c r="H573" s="8" t="n">
        <v>0.151997883354278</v>
      </c>
      <c r="I573" s="8" t="n">
        <v>0.015554301653571</v>
      </c>
      <c r="J573" s="8" t="n">
        <v>0.276102091532264</v>
      </c>
      <c r="K573" s="8" t="n">
        <v>0.49551323009351</v>
      </c>
      <c r="L573" s="7" t="s">
        <v>15</v>
      </c>
      <c r="M573" s="7" t="s">
        <v>15</v>
      </c>
      <c r="N573" s="7" t="s">
        <v>15</v>
      </c>
      <c r="O573" s="7" t="s">
        <v>15</v>
      </c>
      <c r="P573" s="7" t="s">
        <v>15</v>
      </c>
      <c r="Q573" s="7" t="s">
        <v>15</v>
      </c>
      <c r="R573" s="7" t="s">
        <v>15</v>
      </c>
      <c r="S573" s="7" t="s">
        <v>15</v>
      </c>
      <c r="T573" s="9" t="s">
        <v>642</v>
      </c>
      <c r="U573" s="9" t="s">
        <v>204</v>
      </c>
    </row>
    <row r="574" s="34" customFormat="true" ht="15" hidden="false" customHeight="false" outlineLevel="0" collapsed="false">
      <c r="A574" s="6" t="s">
        <v>644</v>
      </c>
      <c r="B574" s="6" t="s">
        <v>14</v>
      </c>
      <c r="C574" s="10" t="s">
        <v>15</v>
      </c>
      <c r="D574" s="8" t="n">
        <v>0.01035</v>
      </c>
      <c r="E574" s="8" t="n">
        <v>0.176625005607071</v>
      </c>
      <c r="F574" s="8" t="n">
        <v>0.0293981172061865</v>
      </c>
      <c r="G574" s="8" t="n">
        <v>0.0191726983099879</v>
      </c>
      <c r="H574" s="8" t="n">
        <v>0.166160481595985</v>
      </c>
      <c r="I574" s="8" t="n">
        <v>0.0221681636208992</v>
      </c>
      <c r="J574" s="8" t="n">
        <v>0.171381283665259</v>
      </c>
      <c r="K574" s="8" t="n">
        <v>0.513121280840445</v>
      </c>
      <c r="L574" s="7" t="s">
        <v>15</v>
      </c>
      <c r="M574" s="7" t="s">
        <v>15</v>
      </c>
      <c r="N574" s="7" t="s">
        <v>15</v>
      </c>
      <c r="O574" s="7" t="s">
        <v>15</v>
      </c>
      <c r="P574" s="7" t="s">
        <v>15</v>
      </c>
      <c r="Q574" s="7" t="s">
        <v>60</v>
      </c>
      <c r="R574" s="7" t="s">
        <v>15</v>
      </c>
      <c r="S574" s="7" t="s">
        <v>60</v>
      </c>
      <c r="T574" s="9" t="s">
        <v>642</v>
      </c>
      <c r="U574" s="9" t="s">
        <v>204</v>
      </c>
    </row>
    <row r="575" s="34" customFormat="true" ht="15" hidden="false" customHeight="false" outlineLevel="0" collapsed="false">
      <c r="A575" s="6" t="s">
        <v>645</v>
      </c>
      <c r="B575" s="6" t="s">
        <v>14</v>
      </c>
      <c r="C575" s="10" t="s">
        <v>15</v>
      </c>
      <c r="D575" s="8" t="n">
        <v>0.03476</v>
      </c>
      <c r="E575" s="8" t="n">
        <v>0.175926986462221</v>
      </c>
      <c r="F575" s="8" t="n">
        <v>0.0294137865236837</v>
      </c>
      <c r="G575" s="8" t="n">
        <v>0.0564547798498772</v>
      </c>
      <c r="H575" s="8" t="n">
        <v>0.245571695867806</v>
      </c>
      <c r="I575" s="8" t="n">
        <v>0.0726335690065163</v>
      </c>
      <c r="J575" s="8" t="n">
        <v>0.230197372393471</v>
      </c>
      <c r="K575" s="8" t="n">
        <v>0.51916247251013</v>
      </c>
      <c r="L575" s="7" t="s">
        <v>60</v>
      </c>
      <c r="M575" s="7" t="s">
        <v>15</v>
      </c>
      <c r="N575" s="7" t="s">
        <v>15</v>
      </c>
      <c r="O575" s="7" t="s">
        <v>60</v>
      </c>
      <c r="P575" s="7" t="s">
        <v>60</v>
      </c>
      <c r="Q575" s="7" t="s">
        <v>60</v>
      </c>
      <c r="R575" s="7" t="s">
        <v>15</v>
      </c>
      <c r="S575" s="7" t="s">
        <v>60</v>
      </c>
      <c r="T575" s="9" t="s">
        <v>476</v>
      </c>
      <c r="U575" s="9" t="s">
        <v>204</v>
      </c>
    </row>
    <row r="576" s="34" customFormat="true" ht="15" hidden="false" customHeight="false" outlineLevel="0" collapsed="false">
      <c r="A576" s="6" t="s">
        <v>646</v>
      </c>
      <c r="B576" s="6" t="s">
        <v>14</v>
      </c>
      <c r="C576" s="10" t="s">
        <v>15</v>
      </c>
      <c r="D576" s="8" t="n">
        <v>0.01244</v>
      </c>
      <c r="E576" s="8" t="n">
        <v>0.107689347778791</v>
      </c>
      <c r="F576" s="8" t="n">
        <v>0.0294774167855452</v>
      </c>
      <c r="G576" s="8" t="n">
        <v>0.0203067166066278</v>
      </c>
      <c r="H576" s="8" t="n">
        <v>0.117699060902792</v>
      </c>
      <c r="I576" s="8" t="n">
        <v>0.0226636116670211</v>
      </c>
      <c r="J576" s="8" t="n">
        <v>0.280609281459179</v>
      </c>
      <c r="K576" s="8" t="n">
        <v>0.511675999764054</v>
      </c>
      <c r="L576" s="7" t="s">
        <v>15</v>
      </c>
      <c r="M576" s="7" t="s">
        <v>15</v>
      </c>
      <c r="N576" s="7" t="s">
        <v>15</v>
      </c>
      <c r="O576" s="7" t="s">
        <v>60</v>
      </c>
      <c r="P576" s="7" t="s">
        <v>15</v>
      </c>
      <c r="Q576" s="7" t="s">
        <v>60</v>
      </c>
      <c r="R576" s="7" t="s">
        <v>15</v>
      </c>
      <c r="S576" s="7" t="s">
        <v>60</v>
      </c>
      <c r="T576" s="9" t="s">
        <v>476</v>
      </c>
      <c r="U576" s="9" t="s">
        <v>204</v>
      </c>
    </row>
    <row r="577" s="34" customFormat="true" ht="15" hidden="false" customHeight="false" outlineLevel="0" collapsed="false">
      <c r="A577" s="6" t="s">
        <v>647</v>
      </c>
      <c r="B577" s="6" t="s">
        <v>14</v>
      </c>
      <c r="C577" s="10" t="s">
        <v>15</v>
      </c>
      <c r="D577" s="8" t="n">
        <v>0.005427</v>
      </c>
      <c r="E577" s="8" t="n">
        <v>0.40079227979386</v>
      </c>
      <c r="F577" s="8" t="n">
        <v>0.0293872504372171</v>
      </c>
      <c r="G577" s="8" t="n">
        <v>0.0222806581529947</v>
      </c>
      <c r="H577" s="8" t="n">
        <v>0.642309975607968</v>
      </c>
      <c r="I577" s="8" t="n">
        <v>0.0249980876553325</v>
      </c>
      <c r="J577" s="8" t="n">
        <v>0.0524808889445724</v>
      </c>
      <c r="K577" s="8" t="n">
        <v>0.507229876563893</v>
      </c>
      <c r="L577" s="7" t="s">
        <v>15</v>
      </c>
      <c r="M577" s="7" t="s">
        <v>60</v>
      </c>
      <c r="N577" s="7" t="s">
        <v>15</v>
      </c>
      <c r="O577" s="7" t="s">
        <v>60</v>
      </c>
      <c r="P577" s="7" t="s">
        <v>60</v>
      </c>
      <c r="Q577" s="7" t="s">
        <v>60</v>
      </c>
      <c r="R577" s="7" t="s">
        <v>15</v>
      </c>
      <c r="S577" s="7" t="s">
        <v>60</v>
      </c>
      <c r="T577" s="9" t="s">
        <v>476</v>
      </c>
      <c r="U577" s="9" t="s">
        <v>204</v>
      </c>
    </row>
    <row r="578" s="34" customFormat="true" ht="15" hidden="false" customHeight="false" outlineLevel="0" collapsed="false">
      <c r="A578" s="6" t="s">
        <v>648</v>
      </c>
      <c r="B578" s="6" t="s">
        <v>14</v>
      </c>
      <c r="C578" s="10" t="s">
        <v>15</v>
      </c>
      <c r="D578" s="8" t="n">
        <v>0.009991</v>
      </c>
      <c r="E578" s="8" t="n">
        <v>0.108798306733438</v>
      </c>
      <c r="F578" s="8" t="n">
        <v>0.0293586917071856</v>
      </c>
      <c r="G578" s="8" t="n">
        <v>0.0155705955546668</v>
      </c>
      <c r="H578" s="8" t="n">
        <v>0.134726524422753</v>
      </c>
      <c r="I578" s="8" t="n">
        <v>0.0152647006337677</v>
      </c>
      <c r="J578" s="8" t="n">
        <v>0.276367033409719</v>
      </c>
      <c r="K578" s="8" t="n">
        <v>0.50850575962751</v>
      </c>
      <c r="L578" s="7" t="s">
        <v>15</v>
      </c>
      <c r="M578" s="7" t="s">
        <v>15</v>
      </c>
      <c r="N578" s="7" t="s">
        <v>15</v>
      </c>
      <c r="O578" s="7" t="s">
        <v>15</v>
      </c>
      <c r="P578" s="7" t="s">
        <v>15</v>
      </c>
      <c r="Q578" s="7" t="s">
        <v>15</v>
      </c>
      <c r="R578" s="7" t="s">
        <v>15</v>
      </c>
      <c r="S578" s="7" t="s">
        <v>60</v>
      </c>
      <c r="T578" s="9" t="s">
        <v>642</v>
      </c>
      <c r="U578" s="9" t="s">
        <v>204</v>
      </c>
    </row>
    <row r="579" s="34" customFormat="true" ht="15" hidden="false" customHeight="false" outlineLevel="0" collapsed="false">
      <c r="A579" s="6" t="s">
        <v>649</v>
      </c>
      <c r="B579" s="6" t="s">
        <v>14</v>
      </c>
      <c r="C579" s="10" t="s">
        <v>15</v>
      </c>
      <c r="D579" s="8" t="n">
        <v>0.006748</v>
      </c>
      <c r="E579" s="8" t="n">
        <v>0.173882682568301</v>
      </c>
      <c r="F579" s="8" t="n">
        <v>0.0292476682657088</v>
      </c>
      <c r="G579" s="8" t="n">
        <v>0.0164564544714165</v>
      </c>
      <c r="H579" s="8" t="n">
        <v>0.210985873078693</v>
      </c>
      <c r="I579" s="8" t="n">
        <v>0.0175565676988342</v>
      </c>
      <c r="J579" s="8" t="n">
        <v>0.222430034382918</v>
      </c>
      <c r="K579" s="8" t="n">
        <v>0.506314559468459</v>
      </c>
      <c r="L579" s="7" t="s">
        <v>15</v>
      </c>
      <c r="M579" s="7" t="s">
        <v>15</v>
      </c>
      <c r="N579" s="7" t="s">
        <v>15</v>
      </c>
      <c r="O579" s="7" t="s">
        <v>15</v>
      </c>
      <c r="P579" s="7" t="s">
        <v>60</v>
      </c>
      <c r="Q579" s="7" t="s">
        <v>15</v>
      </c>
      <c r="R579" s="7" t="s">
        <v>15</v>
      </c>
      <c r="S579" s="7" t="s">
        <v>60</v>
      </c>
      <c r="T579" s="9" t="s">
        <v>642</v>
      </c>
      <c r="U579" s="9" t="s">
        <v>204</v>
      </c>
    </row>
    <row r="580" s="34" customFormat="true" ht="15" hidden="false" customHeight="false" outlineLevel="0" collapsed="false">
      <c r="A580" s="6" t="s">
        <v>650</v>
      </c>
      <c r="B580" s="6" t="s">
        <v>14</v>
      </c>
      <c r="C580" s="10" t="s">
        <v>15</v>
      </c>
      <c r="D580" s="8" t="n">
        <v>0.00916</v>
      </c>
      <c r="E580" s="8" t="n">
        <v>0.13562003654652</v>
      </c>
      <c r="F580" s="8" t="n">
        <v>0.0293866713980334</v>
      </c>
      <c r="G580" s="8" t="n">
        <v>0.0132089213438196</v>
      </c>
      <c r="H580" s="8" t="n">
        <v>0.150117457336272</v>
      </c>
      <c r="I580" s="8" t="n">
        <v>0.0129859809495622</v>
      </c>
      <c r="J580" s="8" t="n">
        <v>0.238398707202266</v>
      </c>
      <c r="K580" s="8" t="n">
        <v>0.505632057177615</v>
      </c>
      <c r="L580" s="7" t="s">
        <v>15</v>
      </c>
      <c r="M580" s="7" t="s">
        <v>15</v>
      </c>
      <c r="N580" s="7" t="s">
        <v>15</v>
      </c>
      <c r="O580" s="7" t="s">
        <v>15</v>
      </c>
      <c r="P580" s="7" t="s">
        <v>15</v>
      </c>
      <c r="Q580" s="7" t="s">
        <v>15</v>
      </c>
      <c r="R580" s="7" t="s">
        <v>15</v>
      </c>
      <c r="S580" s="7" t="s">
        <v>60</v>
      </c>
      <c r="T580" s="9" t="s">
        <v>642</v>
      </c>
      <c r="U580" s="9" t="s">
        <v>204</v>
      </c>
    </row>
    <row r="581" s="34" customFormat="true" ht="15" hidden="false" customHeight="false" outlineLevel="0" collapsed="false">
      <c r="A581" s="6" t="s">
        <v>651</v>
      </c>
      <c r="B581" s="6" t="s">
        <v>14</v>
      </c>
      <c r="C581" s="10" t="s">
        <v>15</v>
      </c>
      <c r="D581" s="8" t="n">
        <v>0.00992</v>
      </c>
      <c r="E581" s="8" t="n">
        <v>0.187569662961496</v>
      </c>
      <c r="F581" s="8" t="n">
        <v>0.029293278150651</v>
      </c>
      <c r="G581" s="8" t="n">
        <v>0.0163600307450658</v>
      </c>
      <c r="H581" s="8" t="n">
        <v>0.202887281382536</v>
      </c>
      <c r="I581" s="8" t="n">
        <v>0.0176274210508011</v>
      </c>
      <c r="J581" s="8" t="n">
        <v>0.185315341563804</v>
      </c>
      <c r="K581" s="8" t="n">
        <v>0.50432653078453</v>
      </c>
      <c r="L581" s="7" t="s">
        <v>15</v>
      </c>
      <c r="M581" s="7" t="s">
        <v>15</v>
      </c>
      <c r="N581" s="7" t="s">
        <v>15</v>
      </c>
      <c r="O581" s="7" t="s">
        <v>15</v>
      </c>
      <c r="P581" s="7" t="s">
        <v>60</v>
      </c>
      <c r="Q581" s="7" t="s">
        <v>15</v>
      </c>
      <c r="R581" s="7" t="s">
        <v>15</v>
      </c>
      <c r="S581" s="7" t="s">
        <v>60</v>
      </c>
      <c r="T581" s="9" t="s">
        <v>642</v>
      </c>
      <c r="U581" s="9" t="s">
        <v>204</v>
      </c>
    </row>
    <row r="582" s="34" customFormat="true" ht="15" hidden="false" customHeight="false" outlineLevel="0" collapsed="false">
      <c r="A582" s="6" t="s">
        <v>652</v>
      </c>
      <c r="B582" s="6" t="s">
        <v>14</v>
      </c>
      <c r="C582" s="10" t="s">
        <v>15</v>
      </c>
      <c r="D582" s="8" t="n">
        <v>0.007855</v>
      </c>
      <c r="E582" s="8" t="n">
        <v>0.131418082290852</v>
      </c>
      <c r="F582" s="8" t="n">
        <v>0.0293247077953268</v>
      </c>
      <c r="G582" s="8" t="n">
        <v>0.0169597276277128</v>
      </c>
      <c r="H582" s="8" t="n">
        <v>0.1250848696756</v>
      </c>
      <c r="I582" s="8" t="n">
        <v>0.0157008165423719</v>
      </c>
      <c r="J582" s="8" t="n">
        <v>0.241001806764457</v>
      </c>
      <c r="K582" s="8" t="n">
        <v>0.512664574793935</v>
      </c>
      <c r="L582" s="7" t="s">
        <v>15</v>
      </c>
      <c r="M582" s="7" t="s">
        <v>15</v>
      </c>
      <c r="N582" s="7" t="s">
        <v>15</v>
      </c>
      <c r="O582" s="7" t="s">
        <v>15</v>
      </c>
      <c r="P582" s="7" t="s">
        <v>15</v>
      </c>
      <c r="Q582" s="7" t="s">
        <v>15</v>
      </c>
      <c r="R582" s="7" t="s">
        <v>15</v>
      </c>
      <c r="S582" s="7" t="s">
        <v>60</v>
      </c>
      <c r="T582" s="9" t="s">
        <v>642</v>
      </c>
      <c r="U582" s="9" t="s">
        <v>204</v>
      </c>
    </row>
    <row r="583" s="34" customFormat="true" ht="15" hidden="false" customHeight="false" outlineLevel="0" collapsed="false">
      <c r="A583" s="6" t="s">
        <v>653</v>
      </c>
      <c r="B583" s="6" t="s">
        <v>14</v>
      </c>
      <c r="C583" s="10" t="s">
        <v>15</v>
      </c>
      <c r="D583" s="8" t="n">
        <v>0.004363</v>
      </c>
      <c r="E583" s="8" t="n">
        <v>0.17743168862778</v>
      </c>
      <c r="F583" s="8" t="n">
        <v>0.0293527618945551</v>
      </c>
      <c r="G583" s="8" t="n">
        <v>0.0179839084746578</v>
      </c>
      <c r="H583" s="8" t="n">
        <v>0.243102047322285</v>
      </c>
      <c r="I583" s="8" t="n">
        <v>0.0218893343017988</v>
      </c>
      <c r="J583" s="8" t="n">
        <v>0.212078600557224</v>
      </c>
      <c r="K583" s="8" t="n">
        <v>0.503441797928139</v>
      </c>
      <c r="L583" s="7" t="s">
        <v>15</v>
      </c>
      <c r="M583" s="7" t="s">
        <v>15</v>
      </c>
      <c r="N583" s="7" t="s">
        <v>15</v>
      </c>
      <c r="O583" s="7" t="s">
        <v>15</v>
      </c>
      <c r="P583" s="7" t="s">
        <v>60</v>
      </c>
      <c r="Q583" s="7" t="s">
        <v>60</v>
      </c>
      <c r="R583" s="7" t="s">
        <v>15</v>
      </c>
      <c r="S583" s="7" t="s">
        <v>60</v>
      </c>
      <c r="T583" s="9" t="s">
        <v>476</v>
      </c>
      <c r="U583" s="9" t="s">
        <v>204</v>
      </c>
    </row>
    <row r="584" s="34" customFormat="true" ht="15" hidden="false" customHeight="false" outlineLevel="0" collapsed="false">
      <c r="A584" s="6" t="s">
        <v>654</v>
      </c>
      <c r="B584" s="6" t="s">
        <v>14</v>
      </c>
      <c r="C584" s="10" t="s">
        <v>15</v>
      </c>
      <c r="D584" s="8" t="n">
        <v>0.009829</v>
      </c>
      <c r="E584" s="8" t="n">
        <v>0.169494692214326</v>
      </c>
      <c r="F584" s="8" t="n">
        <v>0.0293414508988871</v>
      </c>
      <c r="G584" s="8" t="n">
        <v>0.0187150921982266</v>
      </c>
      <c r="H584" s="8" t="n">
        <v>0.16607951141349</v>
      </c>
      <c r="I584" s="8" t="n">
        <v>0.0201025920557371</v>
      </c>
      <c r="J584" s="8" t="n">
        <v>0.202812961860656</v>
      </c>
      <c r="K584" s="8" t="n">
        <v>0.511910933763935</v>
      </c>
      <c r="L584" s="7" t="s">
        <v>15</v>
      </c>
      <c r="M584" s="7" t="s">
        <v>15</v>
      </c>
      <c r="N584" s="7" t="s">
        <v>15</v>
      </c>
      <c r="O584" s="7" t="s">
        <v>15</v>
      </c>
      <c r="P584" s="7" t="s">
        <v>15</v>
      </c>
      <c r="Q584" s="7" t="s">
        <v>60</v>
      </c>
      <c r="R584" s="7" t="s">
        <v>15</v>
      </c>
      <c r="S584" s="7" t="s">
        <v>60</v>
      </c>
      <c r="T584" s="9" t="s">
        <v>476</v>
      </c>
      <c r="U584" s="9" t="s">
        <v>204</v>
      </c>
    </row>
    <row r="585" s="34" customFormat="true" ht="15" hidden="false" customHeight="false" outlineLevel="0" collapsed="false">
      <c r="A585" s="6" t="s">
        <v>655</v>
      </c>
      <c r="B585" s="6" t="s">
        <v>14</v>
      </c>
      <c r="C585" s="10" t="s">
        <v>15</v>
      </c>
      <c r="D585" s="8" t="n">
        <v>0.007881</v>
      </c>
      <c r="E585" s="8" t="n">
        <v>0.232340027898631</v>
      </c>
      <c r="F585" s="8" t="n">
        <v>0.0293072110475653</v>
      </c>
      <c r="G585" s="8" t="n">
        <v>0.0230008013199106</v>
      </c>
      <c r="H585" s="8" t="n">
        <v>0.256694509724876</v>
      </c>
      <c r="I585" s="8" t="n">
        <v>0.024345370274605</v>
      </c>
      <c r="J585" s="8" t="n">
        <v>0.126176147150829</v>
      </c>
      <c r="K585" s="8" t="n">
        <v>0.516425802010406</v>
      </c>
      <c r="L585" s="7" t="s">
        <v>15</v>
      </c>
      <c r="M585" s="7" t="s">
        <v>60</v>
      </c>
      <c r="N585" s="7" t="s">
        <v>15</v>
      </c>
      <c r="O585" s="7" t="s">
        <v>60</v>
      </c>
      <c r="P585" s="7" t="s">
        <v>60</v>
      </c>
      <c r="Q585" s="7" t="s">
        <v>60</v>
      </c>
      <c r="R585" s="7" t="s">
        <v>15</v>
      </c>
      <c r="S585" s="7" t="s">
        <v>60</v>
      </c>
      <c r="T585" s="9" t="s">
        <v>476</v>
      </c>
      <c r="U585" s="9" t="s">
        <v>204</v>
      </c>
    </row>
    <row r="586" s="34" customFormat="true" ht="15" hidden="false" customHeight="false" outlineLevel="0" collapsed="false">
      <c r="A586" s="6" t="s">
        <v>656</v>
      </c>
      <c r="B586" s="6" t="s">
        <v>14</v>
      </c>
      <c r="C586" s="10" t="s">
        <v>15</v>
      </c>
      <c r="D586" s="8" t="n">
        <v>0.01274</v>
      </c>
      <c r="E586" s="8" t="n">
        <v>0.174833081327089</v>
      </c>
      <c r="F586" s="8" t="n">
        <v>0.029346388303104</v>
      </c>
      <c r="G586" s="8" t="n">
        <v>0.017887322376793</v>
      </c>
      <c r="H586" s="8" t="n">
        <v>0.197937407269455</v>
      </c>
      <c r="I586" s="8" t="n">
        <v>0.0199869584826401</v>
      </c>
      <c r="J586" s="8" t="n">
        <v>0.195398516651452</v>
      </c>
      <c r="K586" s="8" t="n">
        <v>0.510494137576692</v>
      </c>
      <c r="L586" s="7" t="s">
        <v>15</v>
      </c>
      <c r="M586" s="7" t="s">
        <v>15</v>
      </c>
      <c r="N586" s="7" t="s">
        <v>15</v>
      </c>
      <c r="O586" s="7" t="s">
        <v>15</v>
      </c>
      <c r="P586" s="7" t="s">
        <v>60</v>
      </c>
      <c r="Q586" s="7" t="s">
        <v>60</v>
      </c>
      <c r="R586" s="7" t="s">
        <v>15</v>
      </c>
      <c r="S586" s="7" t="s">
        <v>60</v>
      </c>
      <c r="T586" s="9" t="s">
        <v>476</v>
      </c>
      <c r="U586" s="9" t="s">
        <v>204</v>
      </c>
    </row>
    <row r="587" s="34" customFormat="true" ht="15" hidden="false" customHeight="false" outlineLevel="0" collapsed="false">
      <c r="A587" s="6" t="s">
        <v>657</v>
      </c>
      <c r="B587" s="6" t="s">
        <v>14</v>
      </c>
      <c r="C587" s="10" t="s">
        <v>15</v>
      </c>
      <c r="D587" s="8" t="n">
        <v>0.01115</v>
      </c>
      <c r="E587" s="8" t="n">
        <v>0.193245384369314</v>
      </c>
      <c r="F587" s="8" t="n">
        <v>0.0294367167887573</v>
      </c>
      <c r="G587" s="8" t="n">
        <v>0.0187370212836971</v>
      </c>
      <c r="H587" s="8" t="n">
        <v>0.253271612948152</v>
      </c>
      <c r="I587" s="8" t="n">
        <v>0.0232417755567528</v>
      </c>
      <c r="J587" s="8" t="n">
        <v>0.210693178774608</v>
      </c>
      <c r="K587" s="8" t="n">
        <v>0.502011794830527</v>
      </c>
      <c r="L587" s="7" t="s">
        <v>15</v>
      </c>
      <c r="M587" s="7" t="s">
        <v>15</v>
      </c>
      <c r="N587" s="7" t="s">
        <v>15</v>
      </c>
      <c r="O587" s="7" t="s">
        <v>15</v>
      </c>
      <c r="P587" s="7" t="s">
        <v>60</v>
      </c>
      <c r="Q587" s="7" t="s">
        <v>60</v>
      </c>
      <c r="R587" s="7" t="s">
        <v>15</v>
      </c>
      <c r="S587" s="7" t="s">
        <v>60</v>
      </c>
      <c r="T587" s="9" t="s">
        <v>476</v>
      </c>
      <c r="U587" s="9" t="s">
        <v>204</v>
      </c>
    </row>
    <row r="588" s="34" customFormat="true" ht="15" hidden="false" customHeight="false" outlineLevel="0" collapsed="false">
      <c r="A588" s="6" t="s">
        <v>658</v>
      </c>
      <c r="B588" s="6" t="s">
        <v>14</v>
      </c>
      <c r="C588" s="10" t="s">
        <v>15</v>
      </c>
      <c r="D588" s="8" t="n">
        <v>0.005629</v>
      </c>
      <c r="E588" s="8" t="n">
        <v>0.167417170064642</v>
      </c>
      <c r="F588" s="8" t="n">
        <v>0.0293709560059884</v>
      </c>
      <c r="G588" s="8" t="n">
        <v>0.0190568580357818</v>
      </c>
      <c r="H588" s="8" t="n">
        <v>0.20729544232916</v>
      </c>
      <c r="I588" s="8" t="n">
        <v>0.0203827149710931</v>
      </c>
      <c r="J588" s="8" t="n">
        <v>0.252164874787157</v>
      </c>
      <c r="K588" s="8" t="n">
        <v>0.490623001035723</v>
      </c>
      <c r="L588" s="7" t="s">
        <v>15</v>
      </c>
      <c r="M588" s="7" t="s">
        <v>15</v>
      </c>
      <c r="N588" s="7" t="s">
        <v>15</v>
      </c>
      <c r="O588" s="7" t="s">
        <v>15</v>
      </c>
      <c r="P588" s="7" t="s">
        <v>60</v>
      </c>
      <c r="Q588" s="7" t="s">
        <v>60</v>
      </c>
      <c r="R588" s="7" t="s">
        <v>15</v>
      </c>
      <c r="S588" s="7" t="s">
        <v>15</v>
      </c>
      <c r="T588" s="9" t="s">
        <v>476</v>
      </c>
      <c r="U588" s="9" t="s">
        <v>204</v>
      </c>
    </row>
    <row r="589" s="34" customFormat="true" ht="15" hidden="false" customHeight="false" outlineLevel="0" collapsed="false">
      <c r="A589" s="6" t="s">
        <v>659</v>
      </c>
      <c r="B589" s="6" t="s">
        <v>14</v>
      </c>
      <c r="C589" s="10" t="s">
        <v>15</v>
      </c>
      <c r="D589" s="8" t="n">
        <v>0.005011</v>
      </c>
      <c r="E589" s="8" t="n">
        <v>0.555439417397839</v>
      </c>
      <c r="F589" s="8" t="n">
        <v>0.0293376236123031</v>
      </c>
      <c r="G589" s="8" t="n">
        <v>0.0291142485705486</v>
      </c>
      <c r="H589" s="8" t="n">
        <v>0.921130901204798</v>
      </c>
      <c r="I589" s="8" t="n">
        <v>0.0280209633359978</v>
      </c>
      <c r="J589" s="8" t="n">
        <v>0.00369465202864055</v>
      </c>
      <c r="K589" s="8" t="n">
        <v>0.515325566548039</v>
      </c>
      <c r="L589" s="7" t="s">
        <v>15</v>
      </c>
      <c r="M589" s="7" t="s">
        <v>60</v>
      </c>
      <c r="N589" s="7" t="s">
        <v>15</v>
      </c>
      <c r="O589" s="7" t="s">
        <v>60</v>
      </c>
      <c r="P589" s="7" t="s">
        <v>60</v>
      </c>
      <c r="Q589" s="7" t="s">
        <v>60</v>
      </c>
      <c r="R589" s="7" t="s">
        <v>15</v>
      </c>
      <c r="S589" s="7" t="s">
        <v>60</v>
      </c>
      <c r="T589" s="9" t="s">
        <v>476</v>
      </c>
      <c r="U589" s="9" t="s">
        <v>204</v>
      </c>
    </row>
    <row r="590" s="34" customFormat="true" ht="15" hidden="false" customHeight="false" outlineLevel="0" collapsed="false">
      <c r="A590" s="6" t="s">
        <v>660</v>
      </c>
      <c r="B590" s="6" t="s">
        <v>14</v>
      </c>
      <c r="C590" s="10" t="s">
        <v>15</v>
      </c>
      <c r="D590" s="8" t="n">
        <v>0.004261</v>
      </c>
      <c r="E590" s="8" t="n">
        <v>0.177686360566532</v>
      </c>
      <c r="F590" s="8" t="n">
        <v>0.0294461634755745</v>
      </c>
      <c r="G590" s="8" t="n">
        <v>0.0193313717552566</v>
      </c>
      <c r="H590" s="8" t="n">
        <v>0.180056551036332</v>
      </c>
      <c r="I590" s="8" t="n">
        <v>0.0194201906845362</v>
      </c>
      <c r="J590" s="8" t="n">
        <v>0.184081169790998</v>
      </c>
      <c r="K590" s="8" t="n">
        <v>0.513854022127714</v>
      </c>
      <c r="L590" s="7" t="s">
        <v>15</v>
      </c>
      <c r="M590" s="7" t="s">
        <v>15</v>
      </c>
      <c r="N590" s="7" t="s">
        <v>15</v>
      </c>
      <c r="O590" s="7" t="s">
        <v>15</v>
      </c>
      <c r="P590" s="7" t="s">
        <v>60</v>
      </c>
      <c r="Q590" s="7" t="s">
        <v>15</v>
      </c>
      <c r="R590" s="7" t="s">
        <v>15</v>
      </c>
      <c r="S590" s="7" t="s">
        <v>60</v>
      </c>
      <c r="T590" s="9" t="s">
        <v>476</v>
      </c>
      <c r="U590" s="9" t="s">
        <v>204</v>
      </c>
    </row>
    <row r="591" s="34" customFormat="true" ht="15" hidden="false" customHeight="false" outlineLevel="0" collapsed="false">
      <c r="A591" s="6" t="s">
        <v>661</v>
      </c>
      <c r="B591" s="6" t="s">
        <v>14</v>
      </c>
      <c r="C591" s="10" t="s">
        <v>15</v>
      </c>
      <c r="D591" s="8" t="n">
        <v>0.009664</v>
      </c>
      <c r="E591" s="8" t="n">
        <v>0.164559377636368</v>
      </c>
      <c r="F591" s="8" t="n">
        <v>0.0294423824514931</v>
      </c>
      <c r="G591" s="8" t="n">
        <v>0.0160730688016665</v>
      </c>
      <c r="H591" s="8" t="n">
        <v>0.171829728345435</v>
      </c>
      <c r="I591" s="8" t="n">
        <v>0.019798415607347</v>
      </c>
      <c r="J591" s="8" t="n">
        <v>0.225009226431597</v>
      </c>
      <c r="K591" s="8" t="n">
        <v>0.501693626524966</v>
      </c>
      <c r="L591" s="7" t="s">
        <v>15</v>
      </c>
      <c r="M591" s="7" t="s">
        <v>15</v>
      </c>
      <c r="N591" s="7" t="s">
        <v>15</v>
      </c>
      <c r="O591" s="7" t="s">
        <v>15</v>
      </c>
      <c r="P591" s="7" t="s">
        <v>15</v>
      </c>
      <c r="Q591" s="7" t="s">
        <v>60</v>
      </c>
      <c r="R591" s="7" t="s">
        <v>15</v>
      </c>
      <c r="S591" s="7" t="s">
        <v>60</v>
      </c>
      <c r="T591" s="9" t="s">
        <v>476</v>
      </c>
      <c r="U591" s="9" t="s">
        <v>204</v>
      </c>
    </row>
    <row r="592" s="34" customFormat="true" ht="15" hidden="false" customHeight="false" outlineLevel="0" collapsed="false">
      <c r="A592" s="6" t="s">
        <v>662</v>
      </c>
      <c r="B592" s="6" t="s">
        <v>14</v>
      </c>
      <c r="C592" s="10" t="s">
        <v>15</v>
      </c>
      <c r="D592" s="8" t="n">
        <v>0.01359</v>
      </c>
      <c r="E592" s="8" t="n">
        <v>0.119867881151854</v>
      </c>
      <c r="F592" s="8" t="n">
        <v>0.029279065805673</v>
      </c>
      <c r="G592" s="8" t="n">
        <v>0.0158097516965904</v>
      </c>
      <c r="H592" s="8" t="n">
        <v>0.122448644022906</v>
      </c>
      <c r="I592" s="8" t="n">
        <v>0.0184677331901591</v>
      </c>
      <c r="J592" s="8" t="n">
        <v>0.251799859765494</v>
      </c>
      <c r="K592" s="8" t="n">
        <v>0.506681483653628</v>
      </c>
      <c r="L592" s="7" t="s">
        <v>15</v>
      </c>
      <c r="M592" s="7" t="s">
        <v>15</v>
      </c>
      <c r="N592" s="7" t="s">
        <v>15</v>
      </c>
      <c r="O592" s="7" t="s">
        <v>15</v>
      </c>
      <c r="P592" s="7" t="s">
        <v>15</v>
      </c>
      <c r="Q592" s="7" t="s">
        <v>15</v>
      </c>
      <c r="R592" s="7" t="s">
        <v>15</v>
      </c>
      <c r="S592" s="7" t="s">
        <v>60</v>
      </c>
      <c r="T592" s="9" t="s">
        <v>476</v>
      </c>
      <c r="U592" s="9" t="s">
        <v>204</v>
      </c>
    </row>
    <row r="593" s="34" customFormat="true" ht="15" hidden="false" customHeight="false" outlineLevel="0" collapsed="false">
      <c r="A593" s="6" t="s">
        <v>663</v>
      </c>
      <c r="B593" s="6" t="s">
        <v>14</v>
      </c>
      <c r="C593" s="10" t="s">
        <v>15</v>
      </c>
      <c r="D593" s="8" t="n">
        <v>0</v>
      </c>
      <c r="E593" s="8" t="n">
        <v>0.0894937631932226</v>
      </c>
      <c r="F593" s="8" t="n">
        <v>0.0292144342712668</v>
      </c>
      <c r="G593" s="8" t="n">
        <v>0.0237966025940331</v>
      </c>
      <c r="H593" s="8" t="n">
        <v>0.0664797493851374</v>
      </c>
      <c r="I593" s="8" t="n">
        <v>0.0176091963574374</v>
      </c>
      <c r="J593" s="8" t="n">
        <v>0.341131355970768</v>
      </c>
      <c r="K593" s="8" t="n">
        <v>0.47938290886444</v>
      </c>
      <c r="L593" s="7" t="s">
        <v>15</v>
      </c>
      <c r="M593" s="7" t="s">
        <v>15</v>
      </c>
      <c r="N593" s="7" t="s">
        <v>15</v>
      </c>
      <c r="O593" s="7" t="s">
        <v>60</v>
      </c>
      <c r="P593" s="7" t="s">
        <v>15</v>
      </c>
      <c r="Q593" s="7" t="s">
        <v>15</v>
      </c>
      <c r="R593" s="7" t="s">
        <v>15</v>
      </c>
      <c r="S593" s="7" t="s">
        <v>15</v>
      </c>
      <c r="T593" s="9" t="s">
        <v>476</v>
      </c>
      <c r="U593" s="9" t="s">
        <v>204</v>
      </c>
    </row>
    <row r="594" s="34" customFormat="true" ht="15" hidden="false" customHeight="false" outlineLevel="0" collapsed="false">
      <c r="A594" s="6" t="s">
        <v>664</v>
      </c>
      <c r="B594" s="6" t="s">
        <v>14</v>
      </c>
      <c r="C594" s="10" t="s">
        <v>15</v>
      </c>
      <c r="D594" s="8" t="n">
        <v>0.01007</v>
      </c>
      <c r="E594" s="8" t="n">
        <v>0.0523635783725583</v>
      </c>
      <c r="F594" s="8" t="n">
        <v>0.0293935904030098</v>
      </c>
      <c r="G594" s="8" t="n">
        <v>0.0123953638315886</v>
      </c>
      <c r="H594" s="8" t="n">
        <v>0.0758971726844151</v>
      </c>
      <c r="I594" s="8" t="n">
        <v>0.0144141574365303</v>
      </c>
      <c r="J594" s="8" t="n">
        <v>0.348413568001443</v>
      </c>
      <c r="K594" s="8" t="n">
        <v>0.494386022820709</v>
      </c>
      <c r="L594" s="7" t="s">
        <v>15</v>
      </c>
      <c r="M594" s="7" t="s">
        <v>15</v>
      </c>
      <c r="N594" s="7" t="s">
        <v>15</v>
      </c>
      <c r="O594" s="7" t="s">
        <v>15</v>
      </c>
      <c r="P594" s="7" t="s">
        <v>15</v>
      </c>
      <c r="Q594" s="7" t="s">
        <v>15</v>
      </c>
      <c r="R594" s="7" t="s">
        <v>15</v>
      </c>
      <c r="S594" s="7" t="s">
        <v>15</v>
      </c>
      <c r="T594" s="9" t="s">
        <v>476</v>
      </c>
      <c r="U594" s="9" t="s">
        <v>204</v>
      </c>
    </row>
    <row r="595" s="34" customFormat="true" ht="15" hidden="false" customHeight="false" outlineLevel="0" collapsed="false">
      <c r="A595" s="6" t="s">
        <v>665</v>
      </c>
      <c r="B595" s="6" t="s">
        <v>14</v>
      </c>
      <c r="C595" s="10" t="s">
        <v>15</v>
      </c>
      <c r="D595" s="8" t="n">
        <v>0.01092</v>
      </c>
      <c r="E595" s="8" t="n">
        <v>0.236258561884541</v>
      </c>
      <c r="F595" s="8" t="n">
        <v>0.0293710213360302</v>
      </c>
      <c r="G595" s="8" t="n">
        <v>0.0209957682495434</v>
      </c>
      <c r="H595" s="8" t="n">
        <v>0.247315136118975</v>
      </c>
      <c r="I595" s="8" t="n">
        <v>0.023262090295734</v>
      </c>
      <c r="J595" s="8" t="n">
        <v>0.126988594577258</v>
      </c>
      <c r="K595" s="8" t="n">
        <v>0.511795891202051</v>
      </c>
      <c r="L595" s="7" t="s">
        <v>15</v>
      </c>
      <c r="M595" s="7" t="s">
        <v>60</v>
      </c>
      <c r="N595" s="7" t="s">
        <v>15</v>
      </c>
      <c r="O595" s="7" t="s">
        <v>60</v>
      </c>
      <c r="P595" s="7" t="s">
        <v>60</v>
      </c>
      <c r="Q595" s="7" t="s">
        <v>60</v>
      </c>
      <c r="R595" s="7" t="s">
        <v>15</v>
      </c>
      <c r="S595" s="7" t="s">
        <v>60</v>
      </c>
      <c r="T595" s="9" t="s">
        <v>476</v>
      </c>
      <c r="U595" s="9" t="s">
        <v>204</v>
      </c>
    </row>
    <row r="596" s="34" customFormat="true" ht="15" hidden="false" customHeight="false" outlineLevel="0" collapsed="false">
      <c r="A596" s="6" t="s">
        <v>666</v>
      </c>
      <c r="B596" s="6" t="s">
        <v>14</v>
      </c>
      <c r="C596" s="10" t="s">
        <v>15</v>
      </c>
      <c r="D596" s="8" t="n">
        <v>0.009875</v>
      </c>
      <c r="E596" s="8" t="n">
        <v>0.144104705291586</v>
      </c>
      <c r="F596" s="8" t="n">
        <v>0.0294111368775362</v>
      </c>
      <c r="G596" s="8" t="n">
        <v>0.0159808520356461</v>
      </c>
      <c r="H596" s="8" t="n">
        <v>0.160245315855987</v>
      </c>
      <c r="I596" s="8" t="n">
        <v>0.0187380087195517</v>
      </c>
      <c r="J596" s="8" t="n">
        <v>0.251895021323589</v>
      </c>
      <c r="K596" s="8" t="n">
        <v>0.500369601255233</v>
      </c>
      <c r="L596" s="7" t="s">
        <v>15</v>
      </c>
      <c r="M596" s="7" t="s">
        <v>15</v>
      </c>
      <c r="N596" s="7" t="s">
        <v>15</v>
      </c>
      <c r="O596" s="7" t="s">
        <v>15</v>
      </c>
      <c r="P596" s="7" t="s">
        <v>15</v>
      </c>
      <c r="Q596" s="7" t="s">
        <v>15</v>
      </c>
      <c r="R596" s="7" t="s">
        <v>15</v>
      </c>
      <c r="S596" s="7" t="s">
        <v>60</v>
      </c>
      <c r="T596" s="9" t="s">
        <v>476</v>
      </c>
      <c r="U596" s="9" t="s">
        <v>204</v>
      </c>
    </row>
    <row r="597" s="34" customFormat="true" ht="15" hidden="false" customHeight="false" outlineLevel="0" collapsed="false">
      <c r="A597" s="6" t="s">
        <v>667</v>
      </c>
      <c r="B597" s="6" t="s">
        <v>14</v>
      </c>
      <c r="C597" s="10" t="s">
        <v>15</v>
      </c>
      <c r="D597" s="8" t="n">
        <v>0.009402</v>
      </c>
      <c r="E597" s="8" t="n">
        <v>0.231373506773962</v>
      </c>
      <c r="F597" s="8" t="n">
        <v>0.0293925696926691</v>
      </c>
      <c r="G597" s="8" t="n">
        <v>0.0206483391965109</v>
      </c>
      <c r="H597" s="8" t="n">
        <v>0.236271891839549</v>
      </c>
      <c r="I597" s="8" t="n">
        <v>0.0216136693671134</v>
      </c>
      <c r="J597" s="8" t="n">
        <v>0.12129114385015</v>
      </c>
      <c r="K597" s="8" t="n">
        <v>0.51473284421205</v>
      </c>
      <c r="L597" s="7" t="s">
        <v>15</v>
      </c>
      <c r="M597" s="7" t="s">
        <v>60</v>
      </c>
      <c r="N597" s="7" t="s">
        <v>15</v>
      </c>
      <c r="O597" s="7" t="s">
        <v>60</v>
      </c>
      <c r="P597" s="7" t="s">
        <v>60</v>
      </c>
      <c r="Q597" s="7" t="s">
        <v>60</v>
      </c>
      <c r="R597" s="7" t="s">
        <v>15</v>
      </c>
      <c r="S597" s="7" t="s">
        <v>60</v>
      </c>
      <c r="T597" s="9" t="s">
        <v>476</v>
      </c>
      <c r="U597" s="9" t="s">
        <v>204</v>
      </c>
    </row>
    <row r="598" s="34" customFormat="true" ht="15" hidden="false" customHeight="false" outlineLevel="0" collapsed="false">
      <c r="A598" s="6" t="s">
        <v>668</v>
      </c>
      <c r="B598" s="6" t="s">
        <v>14</v>
      </c>
      <c r="C598" s="10" t="s">
        <v>15</v>
      </c>
      <c r="D598" s="8" t="n">
        <v>0.005322</v>
      </c>
      <c r="E598" s="8" t="n">
        <v>0.193052019031316</v>
      </c>
      <c r="F598" s="8" t="n">
        <v>0.0293792223905524</v>
      </c>
      <c r="G598" s="8" t="n">
        <v>0.0251070625921881</v>
      </c>
      <c r="H598" s="8" t="n">
        <v>0.19725799053414</v>
      </c>
      <c r="I598" s="8" t="n">
        <v>0.0231571052698377</v>
      </c>
      <c r="J598" s="8" t="n">
        <v>0.163314843116798</v>
      </c>
      <c r="K598" s="8" t="n">
        <v>0.524509160875865</v>
      </c>
      <c r="L598" s="7" t="s">
        <v>15</v>
      </c>
      <c r="M598" s="7" t="s">
        <v>15</v>
      </c>
      <c r="N598" s="7" t="s">
        <v>15</v>
      </c>
      <c r="O598" s="7" t="s">
        <v>60</v>
      </c>
      <c r="P598" s="7" t="s">
        <v>60</v>
      </c>
      <c r="Q598" s="7" t="s">
        <v>60</v>
      </c>
      <c r="R598" s="7" t="s">
        <v>15</v>
      </c>
      <c r="S598" s="7" t="s">
        <v>60</v>
      </c>
      <c r="T598" s="9" t="s">
        <v>476</v>
      </c>
      <c r="U598" s="9" t="s">
        <v>204</v>
      </c>
    </row>
    <row r="599" s="34" customFormat="true" ht="15" hidden="false" customHeight="false" outlineLevel="0" collapsed="false">
      <c r="A599" s="6" t="s">
        <v>669</v>
      </c>
      <c r="B599" s="6" t="s">
        <v>220</v>
      </c>
      <c r="C599" s="10" t="s">
        <v>60</v>
      </c>
      <c r="D599" s="8" t="n">
        <v>0.01887</v>
      </c>
      <c r="E599" s="8" t="n">
        <v>0.0734263704478119</v>
      </c>
      <c r="F599" s="8" t="n">
        <v>0.0294694904294894</v>
      </c>
      <c r="G599" s="8" t="n">
        <v>0.0153386405687329</v>
      </c>
      <c r="H599" s="8" t="n">
        <v>0.0462741651421097</v>
      </c>
      <c r="I599" s="8" t="n">
        <v>0.0138838600586094</v>
      </c>
      <c r="J599" s="8" t="n">
        <v>0.391631796420923</v>
      </c>
      <c r="K599" s="8" t="n">
        <v>0.498426083445747</v>
      </c>
      <c r="L599" s="7" t="s">
        <v>15</v>
      </c>
      <c r="M599" s="7" t="s">
        <v>15</v>
      </c>
      <c r="N599" s="7" t="s">
        <v>15</v>
      </c>
      <c r="O599" s="7" t="s">
        <v>15</v>
      </c>
      <c r="P599" s="7" t="s">
        <v>15</v>
      </c>
      <c r="Q599" s="7" t="s">
        <v>15</v>
      </c>
      <c r="R599" s="7" t="s">
        <v>15</v>
      </c>
      <c r="S599" s="7" t="s">
        <v>15</v>
      </c>
      <c r="T599" s="9" t="s">
        <v>466</v>
      </c>
      <c r="U599" s="9" t="s">
        <v>204</v>
      </c>
    </row>
    <row r="600" s="34" customFormat="true" ht="15" hidden="false" customHeight="false" outlineLevel="0" collapsed="false">
      <c r="A600" s="6" t="s">
        <v>670</v>
      </c>
      <c r="B600" s="6" t="s">
        <v>220</v>
      </c>
      <c r="C600" s="10" t="s">
        <v>60</v>
      </c>
      <c r="D600" s="8" t="n">
        <v>0.07403</v>
      </c>
      <c r="E600" s="8" t="n">
        <v>0.0849668487380748</v>
      </c>
      <c r="F600" s="8" t="n">
        <v>0.0295164726302326</v>
      </c>
      <c r="G600" s="8" t="n">
        <v>0.0186545141496533</v>
      </c>
      <c r="H600" s="8" t="n">
        <v>0.104250408662035</v>
      </c>
      <c r="I600" s="8" t="n">
        <v>0.016370534573878</v>
      </c>
      <c r="J600" s="8" t="n">
        <v>0.326564408907949</v>
      </c>
      <c r="K600" s="8" t="n">
        <v>0.486152054671089</v>
      </c>
      <c r="L600" s="7" t="s">
        <v>60</v>
      </c>
      <c r="M600" s="7" t="s">
        <v>15</v>
      </c>
      <c r="N600" s="7" t="s">
        <v>15</v>
      </c>
      <c r="O600" s="7" t="s">
        <v>15</v>
      </c>
      <c r="P600" s="7" t="s">
        <v>15</v>
      </c>
      <c r="Q600" s="7" t="s">
        <v>15</v>
      </c>
      <c r="R600" s="7" t="s">
        <v>15</v>
      </c>
      <c r="S600" s="7" t="s">
        <v>15</v>
      </c>
      <c r="T600" s="9" t="s">
        <v>466</v>
      </c>
      <c r="U600" s="9" t="s">
        <v>204</v>
      </c>
    </row>
    <row r="601" s="34" customFormat="true" ht="15" hidden="false" customHeight="false" outlineLevel="0" collapsed="false">
      <c r="A601" s="6" t="s">
        <v>671</v>
      </c>
      <c r="B601" s="6" t="s">
        <v>220</v>
      </c>
      <c r="C601" s="10" t="s">
        <v>60</v>
      </c>
      <c r="D601" s="8" t="n">
        <v>0.01848</v>
      </c>
      <c r="E601" s="8" t="n">
        <v>0.172654450000433</v>
      </c>
      <c r="F601" s="8" t="n">
        <v>0.0294019912921233</v>
      </c>
      <c r="G601" s="8" t="n">
        <v>0.0168810833417946</v>
      </c>
      <c r="H601" s="8" t="n">
        <v>0.174882599218349</v>
      </c>
      <c r="I601" s="8" t="n">
        <v>0.0179331675227173</v>
      </c>
      <c r="J601" s="8" t="n">
        <v>0.187401894433222</v>
      </c>
      <c r="K601" s="8" t="n">
        <v>0.510737223162258</v>
      </c>
      <c r="L601" s="7" t="s">
        <v>15</v>
      </c>
      <c r="M601" s="7" t="s">
        <v>15</v>
      </c>
      <c r="N601" s="7" t="s">
        <v>15</v>
      </c>
      <c r="O601" s="7" t="s">
        <v>15</v>
      </c>
      <c r="P601" s="7" t="s">
        <v>15</v>
      </c>
      <c r="Q601" s="7" t="s">
        <v>15</v>
      </c>
      <c r="R601" s="7" t="s">
        <v>15</v>
      </c>
      <c r="S601" s="7" t="s">
        <v>60</v>
      </c>
      <c r="T601" s="9" t="s">
        <v>564</v>
      </c>
      <c r="U601" s="9" t="s">
        <v>204</v>
      </c>
    </row>
    <row r="602" s="34" customFormat="true" ht="15" hidden="false" customHeight="false" outlineLevel="0" collapsed="false">
      <c r="A602" s="6" t="s">
        <v>672</v>
      </c>
      <c r="B602" s="6" t="s">
        <v>220</v>
      </c>
      <c r="C602" s="10" t="s">
        <v>60</v>
      </c>
      <c r="D602" s="8" t="n">
        <v>0.06994</v>
      </c>
      <c r="E602" s="8" t="n">
        <v>0.141303496655505</v>
      </c>
      <c r="F602" s="8" t="n">
        <v>0.0295316374377436</v>
      </c>
      <c r="G602" s="8" t="n">
        <v>0.0222891631369558</v>
      </c>
      <c r="H602" s="8" t="n">
        <v>0.0921236791657889</v>
      </c>
      <c r="I602" s="8" t="n">
        <v>0.0193535834749968</v>
      </c>
      <c r="J602" s="8" t="n">
        <v>0.281689637508252</v>
      </c>
      <c r="K602" s="8" t="n">
        <v>0.484862902346696</v>
      </c>
      <c r="L602" s="7" t="s">
        <v>60</v>
      </c>
      <c r="M602" s="7" t="s">
        <v>15</v>
      </c>
      <c r="N602" s="7" t="s">
        <v>15</v>
      </c>
      <c r="O602" s="7" t="s">
        <v>60</v>
      </c>
      <c r="P602" s="7" t="s">
        <v>15</v>
      </c>
      <c r="Q602" s="7" t="s">
        <v>15</v>
      </c>
      <c r="R602" s="7" t="s">
        <v>15</v>
      </c>
      <c r="S602" s="7" t="s">
        <v>15</v>
      </c>
      <c r="T602" s="9" t="s">
        <v>466</v>
      </c>
      <c r="U602" s="9" t="s">
        <v>204</v>
      </c>
    </row>
    <row r="603" s="34" customFormat="true" ht="15" hidden="false" customHeight="false" outlineLevel="0" collapsed="false">
      <c r="A603" s="6" t="s">
        <v>673</v>
      </c>
      <c r="B603" s="6" t="s">
        <v>220</v>
      </c>
      <c r="C603" s="10" t="s">
        <v>60</v>
      </c>
      <c r="D603" s="8" t="n">
        <v>0.007926</v>
      </c>
      <c r="E603" s="8" t="n">
        <v>0.189173955483999</v>
      </c>
      <c r="F603" s="8" t="n">
        <v>0.029435099565232</v>
      </c>
      <c r="G603" s="8" t="n">
        <v>0.016898215328813</v>
      </c>
      <c r="H603" s="8" t="n">
        <v>0.205548918326946</v>
      </c>
      <c r="I603" s="8" t="n">
        <v>0.0181975659940593</v>
      </c>
      <c r="J603" s="8" t="n">
        <v>0.177518873607278</v>
      </c>
      <c r="K603" s="8" t="n">
        <v>0.506259829114863</v>
      </c>
      <c r="L603" s="7" t="s">
        <v>15</v>
      </c>
      <c r="M603" s="7" t="s">
        <v>15</v>
      </c>
      <c r="N603" s="7" t="s">
        <v>15</v>
      </c>
      <c r="O603" s="7" t="s">
        <v>15</v>
      </c>
      <c r="P603" s="7" t="s">
        <v>60</v>
      </c>
      <c r="Q603" s="7" t="s">
        <v>15</v>
      </c>
      <c r="R603" s="7" t="s">
        <v>15</v>
      </c>
      <c r="S603" s="7" t="s">
        <v>60</v>
      </c>
      <c r="T603" s="9" t="s">
        <v>466</v>
      </c>
      <c r="U603" s="9" t="s">
        <v>204</v>
      </c>
    </row>
    <row r="604" s="34" customFormat="true" ht="15" hidden="false" customHeight="false" outlineLevel="0" collapsed="false">
      <c r="A604" s="6" t="s">
        <v>674</v>
      </c>
      <c r="B604" s="6" t="s">
        <v>220</v>
      </c>
      <c r="C604" s="10" t="s">
        <v>60</v>
      </c>
      <c r="D604" s="8" t="n">
        <v>0.01191</v>
      </c>
      <c r="E604" s="8" t="n">
        <v>0.143996450277465</v>
      </c>
      <c r="F604" s="8" t="n">
        <v>0.0294807827430153</v>
      </c>
      <c r="G604" s="8" t="n">
        <v>0.0159353227939891</v>
      </c>
      <c r="H604" s="8" t="n">
        <v>0.212891590558548</v>
      </c>
      <c r="I604" s="8" t="n">
        <v>0.0186145903043663</v>
      </c>
      <c r="J604" s="8" t="n">
        <v>0.253772769249808</v>
      </c>
      <c r="K604" s="8" t="n">
        <v>0.506730703406597</v>
      </c>
      <c r="L604" s="7" t="s">
        <v>15</v>
      </c>
      <c r="M604" s="7" t="s">
        <v>15</v>
      </c>
      <c r="N604" s="7" t="s">
        <v>15</v>
      </c>
      <c r="O604" s="7" t="s">
        <v>15</v>
      </c>
      <c r="P604" s="7" t="s">
        <v>60</v>
      </c>
      <c r="Q604" s="7" t="s">
        <v>15</v>
      </c>
      <c r="R604" s="7" t="s">
        <v>15</v>
      </c>
      <c r="S604" s="7" t="s">
        <v>60</v>
      </c>
      <c r="T604" s="9" t="s">
        <v>466</v>
      </c>
      <c r="U604" s="9" t="s">
        <v>204</v>
      </c>
    </row>
    <row r="605" s="34" customFormat="true" ht="15" hidden="false" customHeight="false" outlineLevel="0" collapsed="false">
      <c r="A605" s="6" t="s">
        <v>675</v>
      </c>
      <c r="B605" s="6" t="s">
        <v>220</v>
      </c>
      <c r="C605" s="10" t="s">
        <v>60</v>
      </c>
      <c r="D605" s="8" t="n">
        <v>0.008402</v>
      </c>
      <c r="E605" s="8" t="n">
        <v>0.135789946366721</v>
      </c>
      <c r="F605" s="8" t="n">
        <v>0.0295171464692479</v>
      </c>
      <c r="G605" s="8" t="n">
        <v>0.0156510864710854</v>
      </c>
      <c r="H605" s="8" t="n">
        <v>0.0986229711463083</v>
      </c>
      <c r="I605" s="8" t="n">
        <v>0.0169302625941465</v>
      </c>
      <c r="J605" s="8" t="n">
        <v>0.305032689648813</v>
      </c>
      <c r="K605" s="8" t="n">
        <v>0.508580884311328</v>
      </c>
      <c r="L605" s="7" t="s">
        <v>15</v>
      </c>
      <c r="M605" s="7" t="s">
        <v>15</v>
      </c>
      <c r="N605" s="7" t="s">
        <v>15</v>
      </c>
      <c r="O605" s="7" t="s">
        <v>15</v>
      </c>
      <c r="P605" s="7" t="s">
        <v>15</v>
      </c>
      <c r="Q605" s="7" t="s">
        <v>15</v>
      </c>
      <c r="R605" s="7" t="s">
        <v>15</v>
      </c>
      <c r="S605" s="7" t="s">
        <v>60</v>
      </c>
      <c r="T605" s="9" t="s">
        <v>466</v>
      </c>
      <c r="U605" s="9" t="s">
        <v>204</v>
      </c>
    </row>
    <row r="606" s="34" customFormat="true" ht="15" hidden="false" customHeight="false" outlineLevel="0" collapsed="false">
      <c r="A606" s="6" t="s">
        <v>676</v>
      </c>
      <c r="B606" s="6" t="s">
        <v>220</v>
      </c>
      <c r="C606" s="10" t="s">
        <v>60</v>
      </c>
      <c r="D606" s="8" t="n">
        <v>0.0145</v>
      </c>
      <c r="E606" s="8" t="n">
        <v>0.472493122704129</v>
      </c>
      <c r="F606" s="8" t="n">
        <v>0.0295490745874146</v>
      </c>
      <c r="G606" s="8" t="n">
        <v>0.0335541271783216</v>
      </c>
      <c r="H606" s="8" t="n">
        <v>0.800703494510648</v>
      </c>
      <c r="I606" s="8" t="n">
        <v>0.0299285068952589</v>
      </c>
      <c r="J606" s="8" t="n">
        <v>0.0309932833607925</v>
      </c>
      <c r="K606" s="8" t="n">
        <v>0.490795406824766</v>
      </c>
      <c r="L606" s="7" t="s">
        <v>15</v>
      </c>
      <c r="M606" s="7" t="s">
        <v>60</v>
      </c>
      <c r="N606" s="7" t="s">
        <v>15</v>
      </c>
      <c r="O606" s="7" t="s">
        <v>60</v>
      </c>
      <c r="P606" s="7" t="s">
        <v>60</v>
      </c>
      <c r="Q606" s="7" t="s">
        <v>60</v>
      </c>
      <c r="R606" s="7" t="s">
        <v>15</v>
      </c>
      <c r="S606" s="7" t="s">
        <v>15</v>
      </c>
      <c r="T606" s="9" t="s">
        <v>466</v>
      </c>
      <c r="U606" s="9" t="s">
        <v>204</v>
      </c>
    </row>
    <row r="607" s="34" customFormat="true" ht="15" hidden="false" customHeight="false" outlineLevel="0" collapsed="false">
      <c r="A607" s="6" t="s">
        <v>677</v>
      </c>
      <c r="B607" s="6" t="s">
        <v>220</v>
      </c>
      <c r="C607" s="10" t="s">
        <v>60</v>
      </c>
      <c r="D607" s="8" t="n">
        <v>0.008932</v>
      </c>
      <c r="E607" s="8" t="n">
        <v>0.192126661269055</v>
      </c>
      <c r="F607" s="8" t="n">
        <v>0.0294315044201934</v>
      </c>
      <c r="G607" s="8" t="n">
        <v>0.0301672296406192</v>
      </c>
      <c r="H607" s="8" t="n">
        <v>0.112918645052161</v>
      </c>
      <c r="I607" s="8" t="n">
        <v>0.0190664463753637</v>
      </c>
      <c r="J607" s="8" t="n">
        <v>0.441582329023442</v>
      </c>
      <c r="K607" s="8" t="n">
        <v>0.464210484317413</v>
      </c>
      <c r="L607" s="7" t="s">
        <v>15</v>
      </c>
      <c r="M607" s="7" t="s">
        <v>15</v>
      </c>
      <c r="N607" s="7" t="s">
        <v>15</v>
      </c>
      <c r="O607" s="7" t="s">
        <v>60</v>
      </c>
      <c r="P607" s="7" t="s">
        <v>15</v>
      </c>
      <c r="Q607" s="7" t="s">
        <v>15</v>
      </c>
      <c r="R607" s="7" t="s">
        <v>15</v>
      </c>
      <c r="S607" s="7" t="s">
        <v>15</v>
      </c>
      <c r="T607" s="9" t="s">
        <v>466</v>
      </c>
      <c r="U607" s="9" t="s">
        <v>204</v>
      </c>
    </row>
    <row r="608" s="34" customFormat="true" ht="15" hidden="false" customHeight="false" outlineLevel="0" collapsed="false">
      <c r="A608" s="6" t="s">
        <v>678</v>
      </c>
      <c r="B608" s="6" t="s">
        <v>220</v>
      </c>
      <c r="C608" s="10" t="s">
        <v>60</v>
      </c>
      <c r="D608" s="8" t="n">
        <v>0.07127</v>
      </c>
      <c r="E608" s="8" t="n">
        <v>0.149231920735912</v>
      </c>
      <c r="F608" s="8" t="n">
        <v>0.0294953894176541</v>
      </c>
      <c r="G608" s="8" t="n">
        <v>0.0192187762832338</v>
      </c>
      <c r="H608" s="8" t="n">
        <v>0.216232044209132</v>
      </c>
      <c r="I608" s="8" t="n">
        <v>0.0204848728786276</v>
      </c>
      <c r="J608" s="8" t="n">
        <v>0.242960494206009</v>
      </c>
      <c r="K608" s="8" t="n">
        <v>0.492453784741023</v>
      </c>
      <c r="L608" s="7" t="s">
        <v>60</v>
      </c>
      <c r="M608" s="7" t="s">
        <v>15</v>
      </c>
      <c r="N608" s="7" t="s">
        <v>15</v>
      </c>
      <c r="O608" s="7" t="s">
        <v>15</v>
      </c>
      <c r="P608" s="7" t="s">
        <v>60</v>
      </c>
      <c r="Q608" s="7" t="s">
        <v>60</v>
      </c>
      <c r="R608" s="7" t="s">
        <v>15</v>
      </c>
      <c r="S608" s="7" t="s">
        <v>15</v>
      </c>
      <c r="T608" s="9" t="s">
        <v>476</v>
      </c>
      <c r="U608" s="9" t="s">
        <v>204</v>
      </c>
    </row>
    <row r="609" s="34" customFormat="true" ht="15" hidden="false" customHeight="false" outlineLevel="0" collapsed="false">
      <c r="A609" s="6" t="s">
        <v>679</v>
      </c>
      <c r="B609" s="6" t="s">
        <v>56</v>
      </c>
      <c r="C609" s="10" t="s">
        <v>60</v>
      </c>
      <c r="D609" s="8" t="n">
        <v>0.05488</v>
      </c>
      <c r="E609" s="8" t="n">
        <v>0.215747904084436</v>
      </c>
      <c r="F609" s="8" t="n">
        <v>0.0295314873162093</v>
      </c>
      <c r="G609" s="8" t="n">
        <v>0.0204663089204857</v>
      </c>
      <c r="H609" s="8" t="n">
        <v>0.352868711198808</v>
      </c>
      <c r="I609" s="8" t="n">
        <v>0.0173268604530271</v>
      </c>
      <c r="J609" s="8" t="n">
        <v>0.270647159083882</v>
      </c>
      <c r="K609" s="8" t="n">
        <v>0.484027276372531</v>
      </c>
      <c r="L609" s="7" t="s">
        <v>60</v>
      </c>
      <c r="M609" s="7" t="s">
        <v>15</v>
      </c>
      <c r="N609" s="7" t="s">
        <v>15</v>
      </c>
      <c r="O609" s="7" t="s">
        <v>60</v>
      </c>
      <c r="P609" s="7" t="s">
        <v>60</v>
      </c>
      <c r="Q609" s="7" t="s">
        <v>15</v>
      </c>
      <c r="R609" s="7" t="s">
        <v>15</v>
      </c>
      <c r="S609" s="7" t="s">
        <v>15</v>
      </c>
      <c r="T609" s="9" t="s">
        <v>564</v>
      </c>
      <c r="U609" s="9" t="s">
        <v>204</v>
      </c>
    </row>
    <row r="610" s="34" customFormat="true" ht="15" hidden="false" customHeight="false" outlineLevel="0" collapsed="false">
      <c r="A610" s="6" t="s">
        <v>680</v>
      </c>
      <c r="B610" s="6" t="s">
        <v>56</v>
      </c>
      <c r="C610" s="10" t="s">
        <v>60</v>
      </c>
      <c r="D610" s="8" t="n">
        <v>0.006009</v>
      </c>
      <c r="E610" s="8" t="n">
        <v>0.0698936378673615</v>
      </c>
      <c r="F610" s="8" t="n">
        <v>0.0293198948640838</v>
      </c>
      <c r="G610" s="8" t="n">
        <v>0.0147000343970313</v>
      </c>
      <c r="H610" s="8" t="n">
        <v>0.076679322848564</v>
      </c>
      <c r="I610" s="8" t="n">
        <v>0.0153103557749134</v>
      </c>
      <c r="J610" s="8" t="n">
        <v>0.305118515696271</v>
      </c>
      <c r="K610" s="8" t="n">
        <v>0.504565610717493</v>
      </c>
      <c r="L610" s="7" t="s">
        <v>15</v>
      </c>
      <c r="M610" s="7" t="s">
        <v>15</v>
      </c>
      <c r="N610" s="7" t="s">
        <v>15</v>
      </c>
      <c r="O610" s="7" t="s">
        <v>15</v>
      </c>
      <c r="P610" s="7" t="s">
        <v>15</v>
      </c>
      <c r="Q610" s="7" t="s">
        <v>15</v>
      </c>
      <c r="R610" s="7" t="s">
        <v>15</v>
      </c>
      <c r="S610" s="7" t="s">
        <v>60</v>
      </c>
      <c r="T610" s="9" t="s">
        <v>564</v>
      </c>
      <c r="U610" s="9" t="s">
        <v>204</v>
      </c>
    </row>
    <row r="611" s="34" customFormat="true" ht="15" hidden="false" customHeight="false" outlineLevel="0" collapsed="false">
      <c r="A611" s="6" t="s">
        <v>681</v>
      </c>
      <c r="B611" s="6" t="s">
        <v>56</v>
      </c>
      <c r="C611" s="10" t="s">
        <v>60</v>
      </c>
      <c r="D611" s="8" t="n">
        <v>0.03009</v>
      </c>
      <c r="E611" s="8" t="n">
        <v>0.0719503696062316</v>
      </c>
      <c r="F611" s="8" t="n">
        <v>0.0294541791291255</v>
      </c>
      <c r="G611" s="8" t="n">
        <v>0.0119983512183099</v>
      </c>
      <c r="H611" s="8" t="n">
        <v>0.110153785869601</v>
      </c>
      <c r="I611" s="8" t="n">
        <v>0.0158836742378556</v>
      </c>
      <c r="J611" s="8" t="n">
        <v>0.322356170548172</v>
      </c>
      <c r="K611" s="8" t="n">
        <v>0.497228122721008</v>
      </c>
      <c r="L611" s="7" t="s">
        <v>60</v>
      </c>
      <c r="M611" s="7" t="s">
        <v>15</v>
      </c>
      <c r="N611" s="7" t="s">
        <v>15</v>
      </c>
      <c r="O611" s="7" t="s">
        <v>15</v>
      </c>
      <c r="P611" s="7" t="s">
        <v>15</v>
      </c>
      <c r="Q611" s="7" t="s">
        <v>15</v>
      </c>
      <c r="R611" s="7" t="s">
        <v>15</v>
      </c>
      <c r="S611" s="7" t="s">
        <v>15</v>
      </c>
      <c r="T611" s="9" t="s">
        <v>466</v>
      </c>
      <c r="U611" s="9" t="s">
        <v>204</v>
      </c>
    </row>
    <row r="612" s="34" customFormat="true" ht="15" hidden="false" customHeight="false" outlineLevel="0" collapsed="false">
      <c r="A612" s="6" t="s">
        <v>682</v>
      </c>
      <c r="B612" s="6" t="s">
        <v>56</v>
      </c>
      <c r="C612" s="10" t="s">
        <v>60</v>
      </c>
      <c r="D612" s="8" t="n">
        <v>0.01484</v>
      </c>
      <c r="E612" s="8" t="n">
        <v>0.160183489887347</v>
      </c>
      <c r="F612" s="8" t="n">
        <v>0.0293432173055657</v>
      </c>
      <c r="G612" s="8" t="n">
        <v>0.0154825828430293</v>
      </c>
      <c r="H612" s="8" t="n">
        <v>0.100842558289174</v>
      </c>
      <c r="I612" s="8" t="n">
        <v>0.0168636934427429</v>
      </c>
      <c r="J612" s="8" t="n">
        <v>0.320422120174422</v>
      </c>
      <c r="K612" s="8" t="n">
        <v>0.499254144325798</v>
      </c>
      <c r="L612" s="7" t="s">
        <v>15</v>
      </c>
      <c r="M612" s="7" t="s">
        <v>15</v>
      </c>
      <c r="N612" s="7" t="s">
        <v>15</v>
      </c>
      <c r="O612" s="7" t="s">
        <v>15</v>
      </c>
      <c r="P612" s="7" t="s">
        <v>15</v>
      </c>
      <c r="Q612" s="7" t="s">
        <v>15</v>
      </c>
      <c r="R612" s="7" t="s">
        <v>15</v>
      </c>
      <c r="S612" s="7" t="s">
        <v>60</v>
      </c>
      <c r="T612" s="9" t="s">
        <v>466</v>
      </c>
      <c r="U612" s="9" t="s">
        <v>204</v>
      </c>
    </row>
    <row r="613" s="34" customFormat="true" ht="15" hidden="false" customHeight="false" outlineLevel="0" collapsed="false">
      <c r="A613" s="6" t="s">
        <v>683</v>
      </c>
      <c r="B613" s="6" t="s">
        <v>56</v>
      </c>
      <c r="C613" s="10" t="s">
        <v>60</v>
      </c>
      <c r="D613" s="8" t="n">
        <v>0.008855</v>
      </c>
      <c r="E613" s="8" t="n">
        <v>0.0738887562309148</v>
      </c>
      <c r="F613" s="8" t="n">
        <v>0.0293549509888787</v>
      </c>
      <c r="G613" s="8" t="n">
        <v>0.0361791315001266</v>
      </c>
      <c r="H613" s="8" t="n">
        <v>0.0524076343442108</v>
      </c>
      <c r="I613" s="8" t="n">
        <v>0.0242503587642707</v>
      </c>
      <c r="J613" s="8" t="n">
        <v>0.36396204063148</v>
      </c>
      <c r="K613" s="8" t="n">
        <v>0.46128809689145</v>
      </c>
      <c r="L613" s="7" t="s">
        <v>15</v>
      </c>
      <c r="M613" s="7" t="s">
        <v>15</v>
      </c>
      <c r="N613" s="7" t="s">
        <v>15</v>
      </c>
      <c r="O613" s="7" t="s">
        <v>60</v>
      </c>
      <c r="P613" s="7" t="s">
        <v>15</v>
      </c>
      <c r="Q613" s="7" t="s">
        <v>60</v>
      </c>
      <c r="R613" s="7" t="s">
        <v>15</v>
      </c>
      <c r="S613" s="7" t="s">
        <v>15</v>
      </c>
      <c r="T613" s="9" t="s">
        <v>605</v>
      </c>
      <c r="U613" s="9" t="s">
        <v>204</v>
      </c>
    </row>
    <row r="614" s="34" customFormat="true" ht="15" hidden="false" customHeight="false" outlineLevel="0" collapsed="false">
      <c r="A614" s="6" t="s">
        <v>684</v>
      </c>
      <c r="B614" s="6" t="s">
        <v>56</v>
      </c>
      <c r="C614" s="10" t="s">
        <v>60</v>
      </c>
      <c r="D614" s="8" t="n">
        <v>0.009253</v>
      </c>
      <c r="E614" s="8" t="n">
        <v>0.158042910490307</v>
      </c>
      <c r="F614" s="8" t="n">
        <v>0.0293172850534393</v>
      </c>
      <c r="G614" s="8" t="n">
        <v>0.0179684201946655</v>
      </c>
      <c r="H614" s="8" t="n">
        <v>0.166475348351877</v>
      </c>
      <c r="I614" s="8" t="n">
        <v>0.0202122630433504</v>
      </c>
      <c r="J614" s="8" t="n">
        <v>0.210830792771501</v>
      </c>
      <c r="K614" s="8" t="n">
        <v>0.511606629863382</v>
      </c>
      <c r="L614" s="7" t="s">
        <v>15</v>
      </c>
      <c r="M614" s="7" t="s">
        <v>15</v>
      </c>
      <c r="N614" s="7" t="s">
        <v>15</v>
      </c>
      <c r="O614" s="7" t="s">
        <v>15</v>
      </c>
      <c r="P614" s="7" t="s">
        <v>15</v>
      </c>
      <c r="Q614" s="7" t="s">
        <v>60</v>
      </c>
      <c r="R614" s="7" t="s">
        <v>15</v>
      </c>
      <c r="S614" s="7" t="s">
        <v>60</v>
      </c>
      <c r="T614" s="9" t="s">
        <v>466</v>
      </c>
      <c r="U614" s="9" t="s">
        <v>204</v>
      </c>
    </row>
    <row r="615" s="34" customFormat="true" ht="15" hidden="false" customHeight="false" outlineLevel="0" collapsed="false">
      <c r="A615" s="6" t="s">
        <v>685</v>
      </c>
      <c r="B615" s="6" t="s">
        <v>56</v>
      </c>
      <c r="C615" s="10" t="s">
        <v>60</v>
      </c>
      <c r="D615" s="8" t="n">
        <v>0.00632</v>
      </c>
      <c r="E615" s="8" t="n">
        <v>0.26801911967908</v>
      </c>
      <c r="F615" s="8" t="n">
        <v>0.0293427411075207</v>
      </c>
      <c r="G615" s="8" t="n">
        <v>0.0225099153677806</v>
      </c>
      <c r="H615" s="8" t="n">
        <v>0.247509771516898</v>
      </c>
      <c r="I615" s="8" t="n">
        <v>0.0231942317299261</v>
      </c>
      <c r="J615" s="8" t="n">
        <v>0.0782232437262655</v>
      </c>
      <c r="K615" s="8" t="n">
        <v>0.518055526353066</v>
      </c>
      <c r="L615" s="7" t="s">
        <v>15</v>
      </c>
      <c r="M615" s="7" t="s">
        <v>60</v>
      </c>
      <c r="N615" s="7" t="s">
        <v>15</v>
      </c>
      <c r="O615" s="7" t="s">
        <v>60</v>
      </c>
      <c r="P615" s="7" t="s">
        <v>60</v>
      </c>
      <c r="Q615" s="7" t="s">
        <v>60</v>
      </c>
      <c r="R615" s="7" t="s">
        <v>15</v>
      </c>
      <c r="S615" s="7" t="s">
        <v>60</v>
      </c>
      <c r="T615" s="9" t="s">
        <v>466</v>
      </c>
      <c r="U615" s="9" t="s">
        <v>204</v>
      </c>
    </row>
    <row r="616" s="34" customFormat="true" ht="15" hidden="false" customHeight="false" outlineLevel="0" collapsed="false">
      <c r="A616" s="6" t="s">
        <v>686</v>
      </c>
      <c r="B616" s="6" t="s">
        <v>56</v>
      </c>
      <c r="C616" s="10" t="s">
        <v>60</v>
      </c>
      <c r="D616" s="8" t="n">
        <v>0.009543</v>
      </c>
      <c r="E616" s="8" t="n">
        <v>0.0692135886345533</v>
      </c>
      <c r="F616" s="8" t="n">
        <v>0.0292919256446955</v>
      </c>
      <c r="G616" s="8" t="n">
        <v>0.0129917898412539</v>
      </c>
      <c r="H616" s="8" t="n">
        <v>0.0739161334165273</v>
      </c>
      <c r="I616" s="8" t="n">
        <v>0.0143679875343727</v>
      </c>
      <c r="J616" s="8" t="n">
        <v>0.306484902956347</v>
      </c>
      <c r="K616" s="8" t="n">
        <v>0.492028017987942</v>
      </c>
      <c r="L616" s="7" t="s">
        <v>15</v>
      </c>
      <c r="M616" s="7" t="s">
        <v>15</v>
      </c>
      <c r="N616" s="7" t="s">
        <v>15</v>
      </c>
      <c r="O616" s="7" t="s">
        <v>15</v>
      </c>
      <c r="P616" s="7" t="s">
        <v>15</v>
      </c>
      <c r="Q616" s="7" t="s">
        <v>15</v>
      </c>
      <c r="R616" s="7" t="s">
        <v>15</v>
      </c>
      <c r="S616" s="7" t="s">
        <v>15</v>
      </c>
      <c r="T616" s="9" t="s">
        <v>605</v>
      </c>
      <c r="U616" s="9" t="s">
        <v>204</v>
      </c>
    </row>
    <row r="617" s="34" customFormat="true" ht="15" hidden="false" customHeight="false" outlineLevel="0" collapsed="false">
      <c r="A617" s="6" t="s">
        <v>687</v>
      </c>
      <c r="B617" s="6" t="s">
        <v>56</v>
      </c>
      <c r="C617" s="10" t="s">
        <v>60</v>
      </c>
      <c r="D617" s="8" t="n">
        <v>0.005171</v>
      </c>
      <c r="E617" s="8" t="n">
        <v>0.0431269555166079</v>
      </c>
      <c r="F617" s="8" t="n">
        <v>0.029378811701599</v>
      </c>
      <c r="G617" s="8" t="n">
        <v>0.0148894151019991</v>
      </c>
      <c r="H617" s="8" t="n">
        <v>0.0565887349508708</v>
      </c>
      <c r="I617" s="8" t="n">
        <v>0.0171750164556585</v>
      </c>
      <c r="J617" s="8" t="n">
        <v>0.338279213638264</v>
      </c>
      <c r="K617" s="8" t="n">
        <v>0.503336817235322</v>
      </c>
      <c r="L617" s="7" t="s">
        <v>15</v>
      </c>
      <c r="M617" s="7" t="s">
        <v>15</v>
      </c>
      <c r="N617" s="7" t="s">
        <v>15</v>
      </c>
      <c r="O617" s="7" t="s">
        <v>15</v>
      </c>
      <c r="P617" s="7" t="s">
        <v>15</v>
      </c>
      <c r="Q617" s="7" t="s">
        <v>15</v>
      </c>
      <c r="R617" s="7" t="s">
        <v>15</v>
      </c>
      <c r="S617" s="7" t="s">
        <v>60</v>
      </c>
      <c r="T617" s="9" t="s">
        <v>605</v>
      </c>
      <c r="U617" s="9" t="s">
        <v>204</v>
      </c>
    </row>
    <row r="618" s="34" customFormat="true" ht="15" hidden="false" customHeight="false" outlineLevel="0" collapsed="false">
      <c r="A618" s="6" t="s">
        <v>688</v>
      </c>
      <c r="B618" s="6" t="s">
        <v>56</v>
      </c>
      <c r="C618" s="10" t="s">
        <v>60</v>
      </c>
      <c r="D618" s="8" t="n">
        <v>0.008719</v>
      </c>
      <c r="E618" s="8" t="n">
        <v>0.207064711838006</v>
      </c>
      <c r="F618" s="8" t="n">
        <v>0.0293629493857618</v>
      </c>
      <c r="G618" s="8" t="n">
        <v>0.0219074069740529</v>
      </c>
      <c r="H618" s="8" t="n">
        <v>0.227008082633351</v>
      </c>
      <c r="I618" s="8" t="n">
        <v>0.0222233311299688</v>
      </c>
      <c r="J618" s="8" t="n">
        <v>0.153151261654245</v>
      </c>
      <c r="K618" s="8" t="n">
        <v>0.517238499137973</v>
      </c>
      <c r="L618" s="7" t="s">
        <v>15</v>
      </c>
      <c r="M618" s="7" t="s">
        <v>15</v>
      </c>
      <c r="N618" s="7" t="s">
        <v>15</v>
      </c>
      <c r="O618" s="7" t="s">
        <v>60</v>
      </c>
      <c r="P618" s="7" t="s">
        <v>60</v>
      </c>
      <c r="Q618" s="7" t="s">
        <v>60</v>
      </c>
      <c r="R618" s="7" t="s">
        <v>15</v>
      </c>
      <c r="S618" s="7" t="s">
        <v>60</v>
      </c>
      <c r="T618" s="9" t="s">
        <v>605</v>
      </c>
      <c r="U618" s="9" t="s">
        <v>204</v>
      </c>
    </row>
    <row r="619" s="34" customFormat="true" ht="15" hidden="false" customHeight="false" outlineLevel="0" collapsed="false">
      <c r="A619" s="6" t="s">
        <v>689</v>
      </c>
      <c r="B619" s="6" t="s">
        <v>56</v>
      </c>
      <c r="C619" s="10" t="s">
        <v>60</v>
      </c>
      <c r="D619" s="8" t="n">
        <v>0.00585</v>
      </c>
      <c r="E619" s="8" t="n">
        <v>0.156644884181457</v>
      </c>
      <c r="F619" s="8" t="n">
        <v>0.0293672753648366</v>
      </c>
      <c r="G619" s="8" t="n">
        <v>0.0182442400843435</v>
      </c>
      <c r="H619" s="8" t="n">
        <v>0.146954165891688</v>
      </c>
      <c r="I619" s="8" t="n">
        <v>0.0189597925925978</v>
      </c>
      <c r="J619" s="8" t="n">
        <v>0.2035999823249</v>
      </c>
      <c r="K619" s="8" t="n">
        <v>0.512423844125313</v>
      </c>
      <c r="L619" s="7" t="s">
        <v>15</v>
      </c>
      <c r="M619" s="7" t="s">
        <v>15</v>
      </c>
      <c r="N619" s="7" t="s">
        <v>15</v>
      </c>
      <c r="O619" s="7" t="s">
        <v>15</v>
      </c>
      <c r="P619" s="7" t="s">
        <v>15</v>
      </c>
      <c r="Q619" s="7" t="s">
        <v>15</v>
      </c>
      <c r="R619" s="7" t="s">
        <v>15</v>
      </c>
      <c r="S619" s="7" t="s">
        <v>60</v>
      </c>
      <c r="T619" s="9" t="s">
        <v>605</v>
      </c>
      <c r="U619" s="9" t="s">
        <v>204</v>
      </c>
    </row>
    <row r="620" s="34" customFormat="true" ht="15" hidden="false" customHeight="false" outlineLevel="0" collapsed="false">
      <c r="A620" s="6" t="s">
        <v>690</v>
      </c>
      <c r="B620" s="6" t="s">
        <v>56</v>
      </c>
      <c r="C620" s="10" t="s">
        <v>60</v>
      </c>
      <c r="D620" s="8" t="n">
        <v>0.01474</v>
      </c>
      <c r="E620" s="8" t="n">
        <v>0.0874947722956732</v>
      </c>
      <c r="F620" s="8" t="n">
        <v>0.0294156073917788</v>
      </c>
      <c r="G620" s="8" t="n">
        <v>0.0216368107210016</v>
      </c>
      <c r="H620" s="8" t="n">
        <v>0.0567271047571243</v>
      </c>
      <c r="I620" s="8" t="n">
        <v>0.018740893630788</v>
      </c>
      <c r="J620" s="8" t="n">
        <v>0.376613463320793</v>
      </c>
      <c r="K620" s="8" t="n">
        <v>0.508400988165081</v>
      </c>
      <c r="L620" s="7" t="s">
        <v>15</v>
      </c>
      <c r="M620" s="7" t="s">
        <v>15</v>
      </c>
      <c r="N620" s="7" t="s">
        <v>15</v>
      </c>
      <c r="O620" s="7" t="s">
        <v>60</v>
      </c>
      <c r="P620" s="7" t="s">
        <v>15</v>
      </c>
      <c r="Q620" s="7" t="s">
        <v>15</v>
      </c>
      <c r="R620" s="7" t="s">
        <v>15</v>
      </c>
      <c r="S620" s="7" t="s">
        <v>60</v>
      </c>
      <c r="T620" s="9" t="s">
        <v>476</v>
      </c>
      <c r="U620" s="9" t="s">
        <v>204</v>
      </c>
    </row>
    <row r="621" s="34" customFormat="true" ht="15" hidden="false" customHeight="false" outlineLevel="0" collapsed="false">
      <c r="A621" s="6" t="s">
        <v>691</v>
      </c>
      <c r="B621" s="6" t="s">
        <v>56</v>
      </c>
      <c r="C621" s="10" t="s">
        <v>60</v>
      </c>
      <c r="D621" s="8" t="n">
        <v>0.007549</v>
      </c>
      <c r="E621" s="8" t="n">
        <v>0.0826726993137743</v>
      </c>
      <c r="F621" s="8" t="n">
        <v>0.0292848629220809</v>
      </c>
      <c r="G621" s="8" t="n">
        <v>0.0165125301214078</v>
      </c>
      <c r="H621" s="8" t="n">
        <v>0.0681737183810425</v>
      </c>
      <c r="I621" s="8" t="n">
        <v>0.0153658739314006</v>
      </c>
      <c r="J621" s="8" t="n">
        <v>0.329325995287867</v>
      </c>
      <c r="K621" s="8" t="n">
        <v>0.501487539903522</v>
      </c>
      <c r="L621" s="7" t="s">
        <v>15</v>
      </c>
      <c r="M621" s="7" t="s">
        <v>15</v>
      </c>
      <c r="N621" s="7" t="s">
        <v>15</v>
      </c>
      <c r="O621" s="7" t="s">
        <v>15</v>
      </c>
      <c r="P621" s="7" t="s">
        <v>15</v>
      </c>
      <c r="Q621" s="7" t="s">
        <v>15</v>
      </c>
      <c r="R621" s="7" t="s">
        <v>15</v>
      </c>
      <c r="S621" s="7" t="s">
        <v>60</v>
      </c>
      <c r="T621" s="9" t="s">
        <v>605</v>
      </c>
      <c r="U621" s="9" t="s">
        <v>204</v>
      </c>
    </row>
    <row r="622" s="34" customFormat="true" ht="15" hidden="false" customHeight="false" outlineLevel="0" collapsed="false">
      <c r="A622" s="6" t="s">
        <v>692</v>
      </c>
      <c r="B622" s="6" t="s">
        <v>56</v>
      </c>
      <c r="C622" s="10" t="s">
        <v>60</v>
      </c>
      <c r="D622" s="8" t="n">
        <v>0.02433</v>
      </c>
      <c r="E622" s="8" t="n">
        <v>0.147156119825282</v>
      </c>
      <c r="F622" s="8" t="n">
        <v>0.0293530994834249</v>
      </c>
      <c r="G622" s="8" t="n">
        <v>0.0174893095510258</v>
      </c>
      <c r="H622" s="8" t="n">
        <v>0.0988231422000731</v>
      </c>
      <c r="I622" s="8" t="n">
        <v>0.0168372571387169</v>
      </c>
      <c r="J622" s="8" t="n">
        <v>0.520971664415937</v>
      </c>
      <c r="K622" s="8" t="n">
        <v>0.47864168796677</v>
      </c>
      <c r="L622" s="7" t="s">
        <v>60</v>
      </c>
      <c r="M622" s="7" t="s">
        <v>15</v>
      </c>
      <c r="N622" s="7" t="s">
        <v>15</v>
      </c>
      <c r="O622" s="7" t="s">
        <v>15</v>
      </c>
      <c r="P622" s="7" t="s">
        <v>15</v>
      </c>
      <c r="Q622" s="7" t="s">
        <v>15</v>
      </c>
      <c r="R622" s="7" t="s">
        <v>60</v>
      </c>
      <c r="S622" s="7" t="s">
        <v>15</v>
      </c>
      <c r="T622" s="9" t="s">
        <v>605</v>
      </c>
      <c r="U622" s="9" t="s">
        <v>204</v>
      </c>
    </row>
    <row r="623" s="34" customFormat="true" ht="15" hidden="false" customHeight="false" outlineLevel="0" collapsed="false">
      <c r="A623" s="6" t="s">
        <v>693</v>
      </c>
      <c r="B623" s="6" t="s">
        <v>56</v>
      </c>
      <c r="C623" s="10" t="s">
        <v>60</v>
      </c>
      <c r="D623" s="8" t="n">
        <v>0</v>
      </c>
      <c r="E623" s="8" t="n">
        <v>0.18095132052335</v>
      </c>
      <c r="F623" s="8" t="n">
        <v>0.0293723158836813</v>
      </c>
      <c r="G623" s="8" t="n">
        <v>0.0160604200976562</v>
      </c>
      <c r="H623" s="8" t="n">
        <v>0.188079101204803</v>
      </c>
      <c r="I623" s="8" t="n">
        <v>0.017523291833288</v>
      </c>
      <c r="J623" s="8" t="n">
        <v>0.195084557078278</v>
      </c>
      <c r="K623" s="8" t="n">
        <v>0.502332905117377</v>
      </c>
      <c r="L623" s="7" t="s">
        <v>15</v>
      </c>
      <c r="M623" s="7" t="s">
        <v>15</v>
      </c>
      <c r="N623" s="7" t="s">
        <v>15</v>
      </c>
      <c r="O623" s="7" t="s">
        <v>15</v>
      </c>
      <c r="P623" s="7" t="s">
        <v>60</v>
      </c>
      <c r="Q623" s="7" t="s">
        <v>15</v>
      </c>
      <c r="R623" s="7" t="s">
        <v>15</v>
      </c>
      <c r="S623" s="7" t="s">
        <v>60</v>
      </c>
      <c r="T623" s="9" t="s">
        <v>642</v>
      </c>
      <c r="U623" s="9" t="s">
        <v>204</v>
      </c>
    </row>
    <row r="624" s="34" customFormat="true" ht="15" hidden="false" customHeight="false" outlineLevel="0" collapsed="false">
      <c r="A624" s="6" t="s">
        <v>694</v>
      </c>
      <c r="B624" s="6" t="s">
        <v>56</v>
      </c>
      <c r="C624" s="10" t="s">
        <v>60</v>
      </c>
      <c r="D624" s="8" t="n">
        <v>0.01149</v>
      </c>
      <c r="E624" s="8" t="n">
        <v>0.136852465380329</v>
      </c>
      <c r="F624" s="8" t="n">
        <v>0.0293669545797061</v>
      </c>
      <c r="G624" s="8" t="n">
        <v>0.015751625066102</v>
      </c>
      <c r="H624" s="8" t="n">
        <v>0.165922186276885</v>
      </c>
      <c r="I624" s="8" t="n">
        <v>0.0192230097215142</v>
      </c>
      <c r="J624" s="8" t="n">
        <v>0.25350695253251</v>
      </c>
      <c r="K624" s="8" t="n">
        <v>0.501026668689495</v>
      </c>
      <c r="L624" s="7" t="s">
        <v>15</v>
      </c>
      <c r="M624" s="7" t="s">
        <v>15</v>
      </c>
      <c r="N624" s="7" t="s">
        <v>15</v>
      </c>
      <c r="O624" s="7" t="s">
        <v>15</v>
      </c>
      <c r="P624" s="7" t="s">
        <v>15</v>
      </c>
      <c r="Q624" s="7" t="s">
        <v>15</v>
      </c>
      <c r="R624" s="7" t="s">
        <v>15</v>
      </c>
      <c r="S624" s="7" t="s">
        <v>60</v>
      </c>
      <c r="T624" s="9" t="s">
        <v>476</v>
      </c>
      <c r="U624" s="9" t="s">
        <v>204</v>
      </c>
    </row>
    <row r="625" s="34" customFormat="true" ht="15" hidden="false" customHeight="false" outlineLevel="0" collapsed="false">
      <c r="A625" s="6" t="s">
        <v>695</v>
      </c>
      <c r="B625" s="6" t="s">
        <v>56</v>
      </c>
      <c r="C625" s="10" t="s">
        <v>60</v>
      </c>
      <c r="D625" s="8" t="n">
        <v>0.01296</v>
      </c>
      <c r="E625" s="8" t="n">
        <v>0.269505553149832</v>
      </c>
      <c r="F625" s="8" t="n">
        <v>0.0294217193040505</v>
      </c>
      <c r="G625" s="8" t="n">
        <v>0.0209915704015002</v>
      </c>
      <c r="H625" s="8" t="n">
        <v>0.306468373617023</v>
      </c>
      <c r="I625" s="8" t="n">
        <v>0.0228480856528153</v>
      </c>
      <c r="J625" s="8" t="n">
        <v>0.0930406173224667</v>
      </c>
      <c r="K625" s="8" t="n">
        <v>0.51236164166277</v>
      </c>
      <c r="L625" s="7" t="s">
        <v>15</v>
      </c>
      <c r="M625" s="7" t="s">
        <v>60</v>
      </c>
      <c r="N625" s="7" t="s">
        <v>15</v>
      </c>
      <c r="O625" s="7" t="s">
        <v>60</v>
      </c>
      <c r="P625" s="7" t="s">
        <v>60</v>
      </c>
      <c r="Q625" s="7" t="s">
        <v>60</v>
      </c>
      <c r="R625" s="7" t="s">
        <v>15</v>
      </c>
      <c r="S625" s="7" t="s">
        <v>60</v>
      </c>
      <c r="T625" s="9" t="s">
        <v>476</v>
      </c>
      <c r="U625" s="9" t="s">
        <v>204</v>
      </c>
    </row>
    <row r="626" s="34" customFormat="true" ht="15" hidden="false" customHeight="false" outlineLevel="0" collapsed="false">
      <c r="A626" s="6" t="s">
        <v>696</v>
      </c>
      <c r="B626" s="6" t="s">
        <v>56</v>
      </c>
      <c r="C626" s="10" t="s">
        <v>60</v>
      </c>
      <c r="D626" s="8" t="n">
        <v>0.01055</v>
      </c>
      <c r="E626" s="8" t="n">
        <v>0.0787536870130546</v>
      </c>
      <c r="F626" s="8" t="n">
        <v>0.0293985261042927</v>
      </c>
      <c r="G626" s="8" t="n">
        <v>0.0129716672272812</v>
      </c>
      <c r="H626" s="8" t="n">
        <v>0.0784948869905021</v>
      </c>
      <c r="I626" s="8" t="n">
        <v>0.0170570115560073</v>
      </c>
      <c r="J626" s="8" t="n">
        <v>0.309098273721151</v>
      </c>
      <c r="K626" s="8" t="n">
        <v>0.497669593220635</v>
      </c>
      <c r="L626" s="7" t="s">
        <v>15</v>
      </c>
      <c r="M626" s="7" t="s">
        <v>15</v>
      </c>
      <c r="N626" s="7" t="s">
        <v>15</v>
      </c>
      <c r="O626" s="7" t="s">
        <v>15</v>
      </c>
      <c r="P626" s="7" t="s">
        <v>15</v>
      </c>
      <c r="Q626" s="7" t="s">
        <v>15</v>
      </c>
      <c r="R626" s="7" t="s">
        <v>15</v>
      </c>
      <c r="S626" s="7" t="s">
        <v>15</v>
      </c>
      <c r="T626" s="9" t="s">
        <v>476</v>
      </c>
      <c r="U626" s="9" t="s">
        <v>204</v>
      </c>
    </row>
    <row r="627" s="34" customFormat="true" ht="15" hidden="false" customHeight="false" outlineLevel="0" collapsed="false">
      <c r="A627" s="6" t="s">
        <v>697</v>
      </c>
      <c r="B627" s="6" t="s">
        <v>56</v>
      </c>
      <c r="C627" s="10" t="s">
        <v>60</v>
      </c>
      <c r="D627" s="8" t="n">
        <v>0.0106</v>
      </c>
      <c r="E627" s="8" t="n">
        <v>0.193797989379255</v>
      </c>
      <c r="F627" s="8" t="n">
        <v>0.0294409225551357</v>
      </c>
      <c r="G627" s="8" t="n">
        <v>0.0215392916056169</v>
      </c>
      <c r="H627" s="8" t="n">
        <v>0.109298416763992</v>
      </c>
      <c r="I627" s="8" t="n">
        <v>0.0195396753454663</v>
      </c>
      <c r="J627" s="8" t="n">
        <v>0.544648575737774</v>
      </c>
      <c r="K627" s="8" t="n">
        <v>0.48350092428297</v>
      </c>
      <c r="L627" s="7" t="s">
        <v>15</v>
      </c>
      <c r="M627" s="7" t="s">
        <v>15</v>
      </c>
      <c r="N627" s="7" t="s">
        <v>15</v>
      </c>
      <c r="O627" s="7" t="s">
        <v>60</v>
      </c>
      <c r="P627" s="7" t="s">
        <v>15</v>
      </c>
      <c r="Q627" s="7" t="s">
        <v>60</v>
      </c>
      <c r="R627" s="7" t="s">
        <v>60</v>
      </c>
      <c r="S627" s="7" t="s">
        <v>15</v>
      </c>
      <c r="T627" s="9" t="s">
        <v>476</v>
      </c>
      <c r="U627" s="9" t="s">
        <v>204</v>
      </c>
    </row>
    <row r="628" s="34" customFormat="true" ht="15" hidden="false" customHeight="false" outlineLevel="0" collapsed="false">
      <c r="A628" s="6" t="s">
        <v>698</v>
      </c>
      <c r="B628" s="6" t="s">
        <v>56</v>
      </c>
      <c r="C628" s="10" t="s">
        <v>60</v>
      </c>
      <c r="D628" s="8" t="n">
        <v>0</v>
      </c>
      <c r="E628" s="8" t="n">
        <v>0.205191228367534</v>
      </c>
      <c r="F628" s="8" t="n">
        <v>0.029278011607166</v>
      </c>
      <c r="G628" s="8" t="n">
        <v>0.0192173439189486</v>
      </c>
      <c r="H628" s="8" t="n">
        <v>0.198688533184383</v>
      </c>
      <c r="I628" s="8" t="n">
        <v>0.0198922148482891</v>
      </c>
      <c r="J628" s="8" t="n">
        <v>0.149765408188055</v>
      </c>
      <c r="K628" s="8" t="n">
        <v>0.514071897384281</v>
      </c>
      <c r="L628" s="7" t="s">
        <v>15</v>
      </c>
      <c r="M628" s="7" t="s">
        <v>15</v>
      </c>
      <c r="N628" s="7" t="s">
        <v>15</v>
      </c>
      <c r="O628" s="7" t="s">
        <v>15</v>
      </c>
      <c r="P628" s="7" t="s">
        <v>60</v>
      </c>
      <c r="Q628" s="7" t="s">
        <v>60</v>
      </c>
      <c r="R628" s="7" t="s">
        <v>15</v>
      </c>
      <c r="S628" s="7" t="s">
        <v>60</v>
      </c>
      <c r="T628" s="9" t="s">
        <v>476</v>
      </c>
      <c r="U628" s="9" t="s">
        <v>204</v>
      </c>
    </row>
    <row r="629" s="34" customFormat="true" ht="15" hidden="false" customHeight="false" outlineLevel="0" collapsed="false">
      <c r="A629" s="6" t="s">
        <v>699</v>
      </c>
      <c r="B629" s="6" t="s">
        <v>95</v>
      </c>
      <c r="C629" s="10" t="s">
        <v>60</v>
      </c>
      <c r="D629" s="8" t="n">
        <v>0.06047</v>
      </c>
      <c r="E629" s="8" t="n">
        <v>0.190622756303651</v>
      </c>
      <c r="F629" s="8" t="n">
        <v>0.0294443230685701</v>
      </c>
      <c r="G629" s="8" t="n">
        <v>0.0170295224123357</v>
      </c>
      <c r="H629" s="8" t="n">
        <v>0.100684981362909</v>
      </c>
      <c r="I629" s="8" t="n">
        <v>0.0114660673779348</v>
      </c>
      <c r="J629" s="8" t="n">
        <v>0.533524672946719</v>
      </c>
      <c r="K629" s="8" t="n">
        <v>0.470665568121174</v>
      </c>
      <c r="L629" s="7" t="s">
        <v>60</v>
      </c>
      <c r="M629" s="7" t="s">
        <v>15</v>
      </c>
      <c r="N629" s="7" t="s">
        <v>15</v>
      </c>
      <c r="O629" s="7" t="s">
        <v>15</v>
      </c>
      <c r="P629" s="7" t="s">
        <v>15</v>
      </c>
      <c r="Q629" s="7" t="s">
        <v>15</v>
      </c>
      <c r="R629" s="7" t="s">
        <v>60</v>
      </c>
      <c r="S629" s="7" t="s">
        <v>15</v>
      </c>
      <c r="T629" s="9" t="s">
        <v>564</v>
      </c>
      <c r="U629" s="9" t="s">
        <v>204</v>
      </c>
    </row>
    <row r="630" s="34" customFormat="true" ht="15" hidden="false" customHeight="false" outlineLevel="0" collapsed="false">
      <c r="A630" s="6" t="s">
        <v>700</v>
      </c>
      <c r="B630" s="6" t="s">
        <v>95</v>
      </c>
      <c r="C630" s="10" t="s">
        <v>60</v>
      </c>
      <c r="D630" s="8" t="n">
        <v>0.006588</v>
      </c>
      <c r="E630" s="8" t="n">
        <v>0.139107451240628</v>
      </c>
      <c r="F630" s="8" t="n">
        <v>0.0293591023308425</v>
      </c>
      <c r="G630" s="8" t="n">
        <v>0.0190330519100557</v>
      </c>
      <c r="H630" s="8" t="n">
        <v>0.142156808145692</v>
      </c>
      <c r="I630" s="8" t="n">
        <v>0.0189319977181908</v>
      </c>
      <c r="J630" s="8" t="n">
        <v>0.21846305833579</v>
      </c>
      <c r="K630" s="8" t="n">
        <v>0.513552818876247</v>
      </c>
      <c r="L630" s="7" t="s">
        <v>15</v>
      </c>
      <c r="M630" s="7" t="s">
        <v>15</v>
      </c>
      <c r="N630" s="7" t="s">
        <v>15</v>
      </c>
      <c r="O630" s="7" t="s">
        <v>15</v>
      </c>
      <c r="P630" s="7" t="s">
        <v>15</v>
      </c>
      <c r="Q630" s="7" t="s">
        <v>15</v>
      </c>
      <c r="R630" s="7" t="s">
        <v>15</v>
      </c>
      <c r="S630" s="7" t="s">
        <v>60</v>
      </c>
      <c r="T630" s="9" t="s">
        <v>564</v>
      </c>
      <c r="U630" s="9" t="s">
        <v>204</v>
      </c>
    </row>
    <row r="631" s="34" customFormat="true" ht="15" hidden="false" customHeight="false" outlineLevel="0" collapsed="false">
      <c r="A631" s="6" t="s">
        <v>701</v>
      </c>
      <c r="B631" s="6" t="s">
        <v>95</v>
      </c>
      <c r="C631" s="10" t="s">
        <v>60</v>
      </c>
      <c r="D631" s="8" t="n">
        <v>0.008895</v>
      </c>
      <c r="E631" s="8" t="n">
        <v>0.150828466241747</v>
      </c>
      <c r="F631" s="8" t="n">
        <v>0.0294379306335177</v>
      </c>
      <c r="G631" s="8" t="n">
        <v>0.0155168798250729</v>
      </c>
      <c r="H631" s="8" t="n">
        <v>0.154738311337349</v>
      </c>
      <c r="I631" s="8" t="n">
        <v>0.0183075739428876</v>
      </c>
      <c r="J631" s="8" t="n">
        <v>0.206802307009323</v>
      </c>
      <c r="K631" s="8" t="n">
        <v>0.506855091722907</v>
      </c>
      <c r="L631" s="7" t="s">
        <v>15</v>
      </c>
      <c r="M631" s="7" t="s">
        <v>15</v>
      </c>
      <c r="N631" s="7" t="s">
        <v>15</v>
      </c>
      <c r="O631" s="7" t="s">
        <v>15</v>
      </c>
      <c r="P631" s="7" t="s">
        <v>15</v>
      </c>
      <c r="Q631" s="7" t="s">
        <v>15</v>
      </c>
      <c r="R631" s="7" t="s">
        <v>15</v>
      </c>
      <c r="S631" s="7" t="s">
        <v>60</v>
      </c>
      <c r="T631" s="9" t="s">
        <v>466</v>
      </c>
      <c r="U631" s="9" t="s">
        <v>204</v>
      </c>
    </row>
    <row r="632" s="34" customFormat="true" ht="15" hidden="false" customHeight="false" outlineLevel="0" collapsed="false">
      <c r="A632" s="6" t="s">
        <v>702</v>
      </c>
      <c r="B632" s="6" t="s">
        <v>95</v>
      </c>
      <c r="C632" s="10" t="s">
        <v>60</v>
      </c>
      <c r="D632" s="8" t="n">
        <v>0.01429</v>
      </c>
      <c r="E632" s="8" t="n">
        <v>0.132812469054231</v>
      </c>
      <c r="F632" s="8" t="n">
        <v>0.0293524462619877</v>
      </c>
      <c r="G632" s="8" t="n">
        <v>0.0170310847508581</v>
      </c>
      <c r="H632" s="8" t="n">
        <v>0.136292347008573</v>
      </c>
      <c r="I632" s="8" t="n">
        <v>0.0180986722489673</v>
      </c>
      <c r="J632" s="8" t="n">
        <v>0.251044301659059</v>
      </c>
      <c r="K632" s="8" t="n">
        <v>0.509391844229511</v>
      </c>
      <c r="L632" s="7" t="s">
        <v>15</v>
      </c>
      <c r="M632" s="7" t="s">
        <v>15</v>
      </c>
      <c r="N632" s="7" t="s">
        <v>15</v>
      </c>
      <c r="O632" s="7" t="s">
        <v>15</v>
      </c>
      <c r="P632" s="7" t="s">
        <v>15</v>
      </c>
      <c r="Q632" s="7" t="s">
        <v>15</v>
      </c>
      <c r="R632" s="7" t="s">
        <v>15</v>
      </c>
      <c r="S632" s="7" t="s">
        <v>60</v>
      </c>
      <c r="T632" s="9" t="s">
        <v>466</v>
      </c>
      <c r="U632" s="9" t="s">
        <v>204</v>
      </c>
    </row>
    <row r="633" s="34" customFormat="true" ht="15" hidden="false" customHeight="false" outlineLevel="0" collapsed="false">
      <c r="A633" s="6" t="s">
        <v>703</v>
      </c>
      <c r="B633" s="6" t="s">
        <v>95</v>
      </c>
      <c r="C633" s="10" t="s">
        <v>60</v>
      </c>
      <c r="D633" s="8" t="n">
        <v>0.005386</v>
      </c>
      <c r="E633" s="8" t="n">
        <v>0.0950421730994923</v>
      </c>
      <c r="F633" s="8" t="n">
        <v>0.0294797600116462</v>
      </c>
      <c r="G633" s="8" t="n">
        <v>0.0135899963958651</v>
      </c>
      <c r="H633" s="8" t="n">
        <v>0.0528527371426303</v>
      </c>
      <c r="I633" s="8" t="n">
        <v>0.0132011276386695</v>
      </c>
      <c r="J633" s="8" t="n">
        <v>0.371240107567238</v>
      </c>
      <c r="K633" s="8" t="n">
        <v>0.491507311065078</v>
      </c>
      <c r="L633" s="7" t="s">
        <v>15</v>
      </c>
      <c r="M633" s="7" t="s">
        <v>15</v>
      </c>
      <c r="N633" s="7" t="s">
        <v>15</v>
      </c>
      <c r="O633" s="7" t="s">
        <v>15</v>
      </c>
      <c r="P633" s="7" t="s">
        <v>15</v>
      </c>
      <c r="Q633" s="7" t="s">
        <v>15</v>
      </c>
      <c r="R633" s="7" t="s">
        <v>15</v>
      </c>
      <c r="S633" s="7" t="s">
        <v>15</v>
      </c>
      <c r="T633" s="9" t="s">
        <v>466</v>
      </c>
      <c r="U633" s="9" t="s">
        <v>204</v>
      </c>
    </row>
    <row r="634" s="34" customFormat="true" ht="15" hidden="false" customHeight="false" outlineLevel="0" collapsed="false">
      <c r="A634" s="6" t="s">
        <v>704</v>
      </c>
      <c r="B634" s="6" t="s">
        <v>95</v>
      </c>
      <c r="C634" s="10" t="s">
        <v>60</v>
      </c>
      <c r="D634" s="8" t="n">
        <v>0.006264</v>
      </c>
      <c r="E634" s="8" t="n">
        <v>0.137280375691021</v>
      </c>
      <c r="F634" s="8" t="n">
        <v>0.0294311485283373</v>
      </c>
      <c r="G634" s="8" t="n">
        <v>0.015147443215715</v>
      </c>
      <c r="H634" s="8" t="n">
        <v>0.0859593247874917</v>
      </c>
      <c r="I634" s="8" t="n">
        <v>0.0161144911387453</v>
      </c>
      <c r="J634" s="8" t="n">
        <v>0.312812084251411</v>
      </c>
      <c r="K634" s="8" t="n">
        <v>0.497867351333162</v>
      </c>
      <c r="L634" s="7" t="s">
        <v>15</v>
      </c>
      <c r="M634" s="7" t="s">
        <v>15</v>
      </c>
      <c r="N634" s="7" t="s">
        <v>15</v>
      </c>
      <c r="O634" s="7" t="s">
        <v>15</v>
      </c>
      <c r="P634" s="7" t="s">
        <v>15</v>
      </c>
      <c r="Q634" s="7" t="s">
        <v>15</v>
      </c>
      <c r="R634" s="7" t="s">
        <v>15</v>
      </c>
      <c r="S634" s="7" t="s">
        <v>15</v>
      </c>
      <c r="T634" s="9" t="s">
        <v>466</v>
      </c>
      <c r="U634" s="9" t="s">
        <v>204</v>
      </c>
    </row>
    <row r="635" s="34" customFormat="true" ht="15" hidden="false" customHeight="false" outlineLevel="0" collapsed="false">
      <c r="A635" s="6" t="s">
        <v>705</v>
      </c>
      <c r="B635" s="6" t="s">
        <v>95</v>
      </c>
      <c r="C635" s="10" t="s">
        <v>60</v>
      </c>
      <c r="D635" s="8" t="n">
        <v>0.0115</v>
      </c>
      <c r="E635" s="8" t="n">
        <v>0.169779859221094</v>
      </c>
      <c r="F635" s="8" t="n">
        <v>0.0292958363988904</v>
      </c>
      <c r="G635" s="8" t="n">
        <v>0.0173951244701166</v>
      </c>
      <c r="H635" s="8" t="n">
        <v>0.195429723017685</v>
      </c>
      <c r="I635" s="8" t="n">
        <v>0.0194909396957785</v>
      </c>
      <c r="J635" s="8" t="n">
        <v>0.219407557759688</v>
      </c>
      <c r="K635" s="8" t="n">
        <v>0.50314847982366</v>
      </c>
      <c r="L635" s="7" t="s">
        <v>15</v>
      </c>
      <c r="M635" s="7" t="s">
        <v>15</v>
      </c>
      <c r="N635" s="7" t="s">
        <v>15</v>
      </c>
      <c r="O635" s="7" t="s">
        <v>15</v>
      </c>
      <c r="P635" s="7" t="s">
        <v>60</v>
      </c>
      <c r="Q635" s="7" t="s">
        <v>60</v>
      </c>
      <c r="R635" s="7" t="s">
        <v>15</v>
      </c>
      <c r="S635" s="7" t="s">
        <v>60</v>
      </c>
      <c r="T635" s="9" t="s">
        <v>466</v>
      </c>
      <c r="U635" s="9" t="s">
        <v>204</v>
      </c>
    </row>
    <row r="636" s="34" customFormat="true" ht="15" hidden="false" customHeight="false" outlineLevel="0" collapsed="false">
      <c r="A636" s="6" t="s">
        <v>706</v>
      </c>
      <c r="B636" s="6" t="s">
        <v>95</v>
      </c>
      <c r="C636" s="10" t="s">
        <v>60</v>
      </c>
      <c r="D636" s="8" t="n">
        <v>0.01072</v>
      </c>
      <c r="E636" s="8" t="n">
        <v>0.232038949438015</v>
      </c>
      <c r="F636" s="8" t="n">
        <v>0.0293030036009409</v>
      </c>
      <c r="G636" s="8" t="n">
        <v>0.0199487176412104</v>
      </c>
      <c r="H636" s="8" t="n">
        <v>0.227812926477609</v>
      </c>
      <c r="I636" s="8" t="n">
        <v>0.0213436223713647</v>
      </c>
      <c r="J636" s="8" t="n">
        <v>0.110746078774322</v>
      </c>
      <c r="K636" s="8" t="n">
        <v>0.509403072150157</v>
      </c>
      <c r="L636" s="7" t="s">
        <v>15</v>
      </c>
      <c r="M636" s="7" t="s">
        <v>60</v>
      </c>
      <c r="N636" s="7" t="s">
        <v>15</v>
      </c>
      <c r="O636" s="7" t="s">
        <v>60</v>
      </c>
      <c r="P636" s="7" t="s">
        <v>60</v>
      </c>
      <c r="Q636" s="7" t="s">
        <v>60</v>
      </c>
      <c r="R636" s="7" t="s">
        <v>15</v>
      </c>
      <c r="S636" s="7" t="s">
        <v>60</v>
      </c>
      <c r="T636" s="9" t="s">
        <v>605</v>
      </c>
      <c r="U636" s="9" t="s">
        <v>204</v>
      </c>
    </row>
    <row r="637" s="34" customFormat="true" ht="15" hidden="false" customHeight="false" outlineLevel="0" collapsed="false">
      <c r="A637" s="6" t="s">
        <v>707</v>
      </c>
      <c r="B637" s="6" t="s">
        <v>95</v>
      </c>
      <c r="C637" s="10" t="s">
        <v>60</v>
      </c>
      <c r="D637" s="8" t="n">
        <v>0.0057</v>
      </c>
      <c r="E637" s="8" t="n">
        <v>0.145941652025507</v>
      </c>
      <c r="F637" s="8" t="n">
        <v>0.0292925901781702</v>
      </c>
      <c r="G637" s="8" t="n">
        <v>0.0155984209665776</v>
      </c>
      <c r="H637" s="8" t="n">
        <v>0.136151549750338</v>
      </c>
      <c r="I637" s="8" t="n">
        <v>0.0175779615142043</v>
      </c>
      <c r="J637" s="8" t="n">
        <v>0.219366776349823</v>
      </c>
      <c r="K637" s="8" t="n">
        <v>0.508310517545987</v>
      </c>
      <c r="L637" s="7" t="s">
        <v>15</v>
      </c>
      <c r="M637" s="7" t="s">
        <v>15</v>
      </c>
      <c r="N637" s="7" t="s">
        <v>15</v>
      </c>
      <c r="O637" s="7" t="s">
        <v>15</v>
      </c>
      <c r="P637" s="7" t="s">
        <v>15</v>
      </c>
      <c r="Q637" s="7" t="s">
        <v>15</v>
      </c>
      <c r="R637" s="7" t="s">
        <v>15</v>
      </c>
      <c r="S637" s="7" t="s">
        <v>60</v>
      </c>
      <c r="T637" s="9" t="s">
        <v>605</v>
      </c>
      <c r="U637" s="9" t="s">
        <v>204</v>
      </c>
    </row>
    <row r="638" s="34" customFormat="true" ht="15" hidden="false" customHeight="false" outlineLevel="0" collapsed="false">
      <c r="A638" s="6" t="s">
        <v>708</v>
      </c>
      <c r="B638" s="6" t="s">
        <v>95</v>
      </c>
      <c r="C638" s="10" t="s">
        <v>60</v>
      </c>
      <c r="D638" s="8" t="n">
        <v>0.2207</v>
      </c>
      <c r="E638" s="8" t="n">
        <v>0.17661277250984</v>
      </c>
      <c r="F638" s="8" t="n">
        <v>0.0293980088529595</v>
      </c>
      <c r="G638" s="8" t="n">
        <v>0.0424057521646282</v>
      </c>
      <c r="H638" s="8" t="n">
        <v>0.109925520488295</v>
      </c>
      <c r="I638" s="8" t="n">
        <v>0.0270273881710569</v>
      </c>
      <c r="J638" s="8" t="n">
        <v>0.562855467515671</v>
      </c>
      <c r="K638" s="8" t="n">
        <v>0.445600716650058</v>
      </c>
      <c r="L638" s="7" t="s">
        <v>60</v>
      </c>
      <c r="M638" s="7" t="s">
        <v>15</v>
      </c>
      <c r="N638" s="7" t="s">
        <v>15</v>
      </c>
      <c r="O638" s="7" t="s">
        <v>60</v>
      </c>
      <c r="P638" s="7" t="s">
        <v>15</v>
      </c>
      <c r="Q638" s="7" t="s">
        <v>60</v>
      </c>
      <c r="R638" s="7" t="s">
        <v>60</v>
      </c>
      <c r="S638" s="7" t="s">
        <v>15</v>
      </c>
      <c r="T638" s="9" t="s">
        <v>605</v>
      </c>
      <c r="U638" s="9" t="s">
        <v>204</v>
      </c>
    </row>
    <row r="639" s="34" customFormat="true" ht="15" hidden="false" customHeight="false" outlineLevel="0" collapsed="false">
      <c r="A639" s="6" t="s">
        <v>709</v>
      </c>
      <c r="B639" s="6" t="s">
        <v>95</v>
      </c>
      <c r="C639" s="10" t="s">
        <v>60</v>
      </c>
      <c r="D639" s="8" t="n">
        <v>0.01414</v>
      </c>
      <c r="E639" s="8" t="n">
        <v>0.124654066714758</v>
      </c>
      <c r="F639" s="8" t="n">
        <v>0.0293813993646134</v>
      </c>
      <c r="G639" s="8" t="n">
        <v>0.0153135077490649</v>
      </c>
      <c r="H639" s="8" t="n">
        <v>0.0849420670686372</v>
      </c>
      <c r="I639" s="8" t="n">
        <v>0.0180997867261445</v>
      </c>
      <c r="J639" s="8" t="n">
        <v>0.309596610855423</v>
      </c>
      <c r="K639" s="8" t="n">
        <v>0.504677953888027</v>
      </c>
      <c r="L639" s="7" t="s">
        <v>15</v>
      </c>
      <c r="M639" s="7" t="s">
        <v>15</v>
      </c>
      <c r="N639" s="7" t="s">
        <v>15</v>
      </c>
      <c r="O639" s="7" t="s">
        <v>15</v>
      </c>
      <c r="P639" s="7" t="s">
        <v>15</v>
      </c>
      <c r="Q639" s="7" t="s">
        <v>15</v>
      </c>
      <c r="R639" s="7" t="s">
        <v>15</v>
      </c>
      <c r="S639" s="7" t="s">
        <v>60</v>
      </c>
      <c r="T639" s="9" t="s">
        <v>605</v>
      </c>
      <c r="U639" s="9" t="s">
        <v>204</v>
      </c>
    </row>
    <row r="640" s="34" customFormat="true" ht="15" hidden="false" customHeight="false" outlineLevel="0" collapsed="false">
      <c r="A640" s="6" t="s">
        <v>710</v>
      </c>
      <c r="B640" s="6" t="s">
        <v>95</v>
      </c>
      <c r="C640" s="10" t="s">
        <v>60</v>
      </c>
      <c r="D640" s="8" t="n">
        <v>0.01042</v>
      </c>
      <c r="E640" s="8" t="n">
        <v>0.216517885524857</v>
      </c>
      <c r="F640" s="8" t="n">
        <v>0.0293523460986398</v>
      </c>
      <c r="G640" s="8" t="n">
        <v>0.0155100770548068</v>
      </c>
      <c r="H640" s="8" t="n">
        <v>0.143662920668962</v>
      </c>
      <c r="I640" s="8" t="n">
        <v>0.0144707608485739</v>
      </c>
      <c r="J640" s="8" t="n">
        <v>0.207104246193211</v>
      </c>
      <c r="K640" s="8" t="n">
        <v>0.501455705211636</v>
      </c>
      <c r="L640" s="7" t="s">
        <v>15</v>
      </c>
      <c r="M640" s="7" t="s">
        <v>15</v>
      </c>
      <c r="N640" s="7" t="s">
        <v>15</v>
      </c>
      <c r="O640" s="7" t="s">
        <v>15</v>
      </c>
      <c r="P640" s="7" t="s">
        <v>15</v>
      </c>
      <c r="Q640" s="7" t="s">
        <v>15</v>
      </c>
      <c r="R640" s="7" t="s">
        <v>15</v>
      </c>
      <c r="S640" s="7" t="s">
        <v>60</v>
      </c>
      <c r="T640" s="9" t="s">
        <v>605</v>
      </c>
      <c r="U640" s="9" t="s">
        <v>204</v>
      </c>
    </row>
    <row r="641" s="34" customFormat="true" ht="15" hidden="false" customHeight="false" outlineLevel="0" collapsed="false">
      <c r="A641" s="6" t="s">
        <v>711</v>
      </c>
      <c r="B641" s="6" t="s">
        <v>95</v>
      </c>
      <c r="C641" s="10" t="s">
        <v>60</v>
      </c>
      <c r="D641" s="8" t="n">
        <v>0.00543</v>
      </c>
      <c r="E641" s="8" t="n">
        <v>0.140051433480744</v>
      </c>
      <c r="F641" s="8" t="n">
        <v>0.02928955768166</v>
      </c>
      <c r="G641" s="8" t="n">
        <v>0.0143845607675385</v>
      </c>
      <c r="H641" s="8" t="n">
        <v>0.128900937294395</v>
      </c>
      <c r="I641" s="8" t="n">
        <v>0.015091587304579</v>
      </c>
      <c r="J641" s="8" t="n">
        <v>0.214033252208915</v>
      </c>
      <c r="K641" s="8" t="n">
        <v>0.505108146848148</v>
      </c>
      <c r="L641" s="7" t="s">
        <v>15</v>
      </c>
      <c r="M641" s="7" t="s">
        <v>15</v>
      </c>
      <c r="N641" s="7" t="s">
        <v>15</v>
      </c>
      <c r="O641" s="7" t="s">
        <v>15</v>
      </c>
      <c r="P641" s="7" t="s">
        <v>15</v>
      </c>
      <c r="Q641" s="7" t="s">
        <v>15</v>
      </c>
      <c r="R641" s="7" t="s">
        <v>15</v>
      </c>
      <c r="S641" s="7" t="s">
        <v>60</v>
      </c>
      <c r="T641" s="9" t="s">
        <v>605</v>
      </c>
      <c r="U641" s="9" t="s">
        <v>204</v>
      </c>
    </row>
    <row r="642" s="34" customFormat="true" ht="15" hidden="false" customHeight="false" outlineLevel="0" collapsed="false">
      <c r="A642" s="6" t="s">
        <v>712</v>
      </c>
      <c r="B642" s="6" t="s">
        <v>95</v>
      </c>
      <c r="C642" s="10" t="s">
        <v>60</v>
      </c>
      <c r="D642" s="8" t="n">
        <v>0.01257</v>
      </c>
      <c r="E642" s="8" t="n">
        <v>0.141419704991551</v>
      </c>
      <c r="F642" s="8" t="n">
        <v>0.0293639445293456</v>
      </c>
      <c r="G642" s="8" t="n">
        <v>0.0155787637592197</v>
      </c>
      <c r="H642" s="8" t="n">
        <v>0.152758142132871</v>
      </c>
      <c r="I642" s="8" t="n">
        <v>0.0176438303265831</v>
      </c>
      <c r="J642" s="8" t="n">
        <v>0.22568444000316</v>
      </c>
      <c r="K642" s="8" t="n">
        <v>0.506652740148567</v>
      </c>
      <c r="L642" s="7" t="s">
        <v>15</v>
      </c>
      <c r="M642" s="7" t="s">
        <v>15</v>
      </c>
      <c r="N642" s="7" t="s">
        <v>15</v>
      </c>
      <c r="O642" s="7" t="s">
        <v>15</v>
      </c>
      <c r="P642" s="7" t="s">
        <v>15</v>
      </c>
      <c r="Q642" s="7" t="s">
        <v>15</v>
      </c>
      <c r="R642" s="7" t="s">
        <v>15</v>
      </c>
      <c r="S642" s="7" t="s">
        <v>60</v>
      </c>
      <c r="T642" s="9" t="s">
        <v>476</v>
      </c>
      <c r="U642" s="9" t="s">
        <v>204</v>
      </c>
    </row>
    <row r="643" s="34" customFormat="true" ht="15" hidden="false" customHeight="false" outlineLevel="0" collapsed="false">
      <c r="A643" s="6" t="s">
        <v>713</v>
      </c>
      <c r="B643" s="6" t="s">
        <v>95</v>
      </c>
      <c r="C643" s="10" t="s">
        <v>60</v>
      </c>
      <c r="D643" s="8" t="n">
        <v>0.006328</v>
      </c>
      <c r="E643" s="8" t="n">
        <v>0.079190984745574</v>
      </c>
      <c r="F643" s="8" t="n">
        <v>0.0293272889455921</v>
      </c>
      <c r="G643" s="8" t="n">
        <v>0.0125018930185154</v>
      </c>
      <c r="H643" s="8" t="n">
        <v>0.0971752749085785</v>
      </c>
      <c r="I643" s="8" t="n">
        <v>0.016256094857606</v>
      </c>
      <c r="J643" s="8" t="n">
        <v>0.314894860235717</v>
      </c>
      <c r="K643" s="8" t="n">
        <v>0.497515143919219</v>
      </c>
      <c r="L643" s="7" t="s">
        <v>15</v>
      </c>
      <c r="M643" s="7" t="s">
        <v>15</v>
      </c>
      <c r="N643" s="7" t="s">
        <v>15</v>
      </c>
      <c r="O643" s="7" t="s">
        <v>15</v>
      </c>
      <c r="P643" s="7" t="s">
        <v>15</v>
      </c>
      <c r="Q643" s="7" t="s">
        <v>15</v>
      </c>
      <c r="R643" s="7" t="s">
        <v>15</v>
      </c>
      <c r="S643" s="7" t="s">
        <v>15</v>
      </c>
      <c r="T643" s="9" t="s">
        <v>476</v>
      </c>
      <c r="U643" s="9" t="s">
        <v>204</v>
      </c>
    </row>
    <row r="644" s="34" customFormat="true" ht="15" hidden="false" customHeight="false" outlineLevel="0" collapsed="false">
      <c r="A644" s="6" t="s">
        <v>714</v>
      </c>
      <c r="B644" s="6" t="s">
        <v>95</v>
      </c>
      <c r="C644" s="10" t="s">
        <v>60</v>
      </c>
      <c r="D644" s="8" t="n">
        <v>0.008474</v>
      </c>
      <c r="E644" s="8" t="n">
        <v>0.0881422059151291</v>
      </c>
      <c r="F644" s="8" t="n">
        <v>0.0293349635714529</v>
      </c>
      <c r="G644" s="8" t="n">
        <v>0.0182558738269474</v>
      </c>
      <c r="H644" s="8" t="n">
        <v>0.102257934934925</v>
      </c>
      <c r="I644" s="8" t="n">
        <v>0.0183713902193504</v>
      </c>
      <c r="J644" s="8" t="n">
        <v>0.309118934532706</v>
      </c>
      <c r="K644" s="8" t="n">
        <v>0.508411098533439</v>
      </c>
      <c r="L644" s="7" t="s">
        <v>15</v>
      </c>
      <c r="M644" s="7" t="s">
        <v>15</v>
      </c>
      <c r="N644" s="7" t="s">
        <v>15</v>
      </c>
      <c r="O644" s="7" t="s">
        <v>15</v>
      </c>
      <c r="P644" s="7" t="s">
        <v>15</v>
      </c>
      <c r="Q644" s="7" t="s">
        <v>15</v>
      </c>
      <c r="R644" s="7" t="s">
        <v>15</v>
      </c>
      <c r="S644" s="7" t="s">
        <v>60</v>
      </c>
      <c r="T644" s="9" t="s">
        <v>476</v>
      </c>
      <c r="U644" s="9" t="s">
        <v>204</v>
      </c>
    </row>
    <row r="645" s="34" customFormat="true" ht="15" hidden="false" customHeight="false" outlineLevel="0" collapsed="false">
      <c r="A645" s="6" t="s">
        <v>715</v>
      </c>
      <c r="B645" s="6" t="s">
        <v>95</v>
      </c>
      <c r="C645" s="10" t="s">
        <v>60</v>
      </c>
      <c r="D645" s="8" t="n">
        <v>0.0557</v>
      </c>
      <c r="E645" s="8" t="n">
        <v>0.129422760389126</v>
      </c>
      <c r="F645" s="8" t="n">
        <v>0.0294364723005611</v>
      </c>
      <c r="G645" s="8" t="n">
        <v>0.0144206987097915</v>
      </c>
      <c r="H645" s="8" t="n">
        <v>0.167162103434042</v>
      </c>
      <c r="I645" s="8" t="n">
        <v>0.0187195538917628</v>
      </c>
      <c r="J645" s="8" t="n">
        <v>0.257076455679773</v>
      </c>
      <c r="K645" s="8" t="n">
        <v>0.502449741145771</v>
      </c>
      <c r="L645" s="7" t="s">
        <v>60</v>
      </c>
      <c r="M645" s="7" t="s">
        <v>15</v>
      </c>
      <c r="N645" s="7" t="s">
        <v>15</v>
      </c>
      <c r="O645" s="7" t="s">
        <v>15</v>
      </c>
      <c r="P645" s="7" t="s">
        <v>15</v>
      </c>
      <c r="Q645" s="7" t="s">
        <v>15</v>
      </c>
      <c r="R645" s="7" t="s">
        <v>15</v>
      </c>
      <c r="S645" s="7" t="s">
        <v>60</v>
      </c>
      <c r="T645" s="9" t="s">
        <v>476</v>
      </c>
      <c r="U645" s="9" t="s">
        <v>204</v>
      </c>
    </row>
    <row r="646" s="34" customFormat="true" ht="15" hidden="false" customHeight="false" outlineLevel="0" collapsed="false">
      <c r="A646" s="6" t="s">
        <v>716</v>
      </c>
      <c r="B646" s="6" t="s">
        <v>95</v>
      </c>
      <c r="C646" s="10" t="s">
        <v>60</v>
      </c>
      <c r="D646" s="8" t="n">
        <v>0.04844</v>
      </c>
      <c r="E646" s="8" t="n">
        <v>0.0561079956160588</v>
      </c>
      <c r="F646" s="8" t="n">
        <v>0.0294071059091552</v>
      </c>
      <c r="G646" s="8" t="n">
        <v>0.0130637255431773</v>
      </c>
      <c r="H646" s="8" t="n">
        <v>0.0509006201746151</v>
      </c>
      <c r="I646" s="8" t="n">
        <v>0.0135386085593767</v>
      </c>
      <c r="J646" s="8" t="n">
        <v>0.354853233597825</v>
      </c>
      <c r="K646" s="8" t="n">
        <v>0.503346088928235</v>
      </c>
      <c r="L646" s="7" t="s">
        <v>60</v>
      </c>
      <c r="M646" s="7" t="s">
        <v>15</v>
      </c>
      <c r="N646" s="7" t="s">
        <v>15</v>
      </c>
      <c r="O646" s="7" t="s">
        <v>15</v>
      </c>
      <c r="P646" s="7" t="s">
        <v>15</v>
      </c>
      <c r="Q646" s="7" t="s">
        <v>15</v>
      </c>
      <c r="R646" s="7" t="s">
        <v>15</v>
      </c>
      <c r="S646" s="7" t="s">
        <v>60</v>
      </c>
      <c r="T646" s="9" t="s">
        <v>642</v>
      </c>
      <c r="U646" s="9" t="s">
        <v>204</v>
      </c>
    </row>
    <row r="647" s="34" customFormat="true" ht="15" hidden="false" customHeight="false" outlineLevel="0" collapsed="false">
      <c r="A647" s="6" t="s">
        <v>717</v>
      </c>
      <c r="B647" s="6" t="s">
        <v>95</v>
      </c>
      <c r="C647" s="10" t="s">
        <v>60</v>
      </c>
      <c r="D647" s="8" t="n">
        <v>0.01803</v>
      </c>
      <c r="E647" s="8" t="n">
        <v>0.0808376639253629</v>
      </c>
      <c r="F647" s="8" t="n">
        <v>0.0294100673628804</v>
      </c>
      <c r="G647" s="8" t="n">
        <v>0.0129710929907755</v>
      </c>
      <c r="H647" s="8" t="n">
        <v>0.0667527232785215</v>
      </c>
      <c r="I647" s="8" t="n">
        <v>0.0146151277514723</v>
      </c>
      <c r="J647" s="8" t="n">
        <v>0.332270833011658</v>
      </c>
      <c r="K647" s="8" t="n">
        <v>0.504083267921367</v>
      </c>
      <c r="L647" s="7" t="s">
        <v>15</v>
      </c>
      <c r="M647" s="7" t="s">
        <v>15</v>
      </c>
      <c r="N647" s="7" t="s">
        <v>15</v>
      </c>
      <c r="O647" s="7" t="s">
        <v>15</v>
      </c>
      <c r="P647" s="7" t="s">
        <v>15</v>
      </c>
      <c r="Q647" s="7" t="s">
        <v>15</v>
      </c>
      <c r="R647" s="7" t="s">
        <v>15</v>
      </c>
      <c r="S647" s="7" t="s">
        <v>60</v>
      </c>
      <c r="T647" s="9" t="s">
        <v>642</v>
      </c>
      <c r="U647" s="9" t="s">
        <v>204</v>
      </c>
    </row>
    <row r="648" s="34" customFormat="true" ht="15" hidden="false" customHeight="false" outlineLevel="0" collapsed="false">
      <c r="A648" s="6" t="s">
        <v>718</v>
      </c>
      <c r="B648" s="6" t="s">
        <v>95</v>
      </c>
      <c r="C648" s="10" t="s">
        <v>60</v>
      </c>
      <c r="D648" s="8" t="n">
        <v>0.01005</v>
      </c>
      <c r="E648" s="8" t="n">
        <v>0.0841054531435791</v>
      </c>
      <c r="F648" s="8" t="n">
        <v>0.0293441898103623</v>
      </c>
      <c r="G648" s="8" t="n">
        <v>0.0143438781449867</v>
      </c>
      <c r="H648" s="8" t="n">
        <v>0.107164620858555</v>
      </c>
      <c r="I648" s="8" t="n">
        <v>0.0186415116054924</v>
      </c>
      <c r="J648" s="8" t="n">
        <v>0.29772254035211</v>
      </c>
      <c r="K648" s="8" t="n">
        <v>0.504739682996943</v>
      </c>
      <c r="L648" s="7" t="s">
        <v>15</v>
      </c>
      <c r="M648" s="7" t="s">
        <v>15</v>
      </c>
      <c r="N648" s="7" t="s">
        <v>15</v>
      </c>
      <c r="O648" s="7" t="s">
        <v>15</v>
      </c>
      <c r="P648" s="7" t="s">
        <v>15</v>
      </c>
      <c r="Q648" s="7" t="s">
        <v>15</v>
      </c>
      <c r="R648" s="7" t="s">
        <v>15</v>
      </c>
      <c r="S648" s="7" t="s">
        <v>60</v>
      </c>
      <c r="T648" s="9" t="s">
        <v>476</v>
      </c>
      <c r="U648" s="9" t="s">
        <v>204</v>
      </c>
    </row>
    <row r="649" s="34" customFormat="true" ht="15" hidden="false" customHeight="false" outlineLevel="0" collapsed="false">
      <c r="A649" s="6" t="s">
        <v>719</v>
      </c>
      <c r="B649" s="6" t="s">
        <v>95</v>
      </c>
      <c r="C649" s="10" t="s">
        <v>60</v>
      </c>
      <c r="D649" s="8" t="n">
        <v>0.02413</v>
      </c>
      <c r="E649" s="8" t="n">
        <v>0.104029324859988</v>
      </c>
      <c r="F649" s="8" t="n">
        <v>0.02941809228186</v>
      </c>
      <c r="G649" s="8" t="n">
        <v>0.0137147643651829</v>
      </c>
      <c r="H649" s="8" t="n">
        <v>0.114413034153784</v>
      </c>
      <c r="I649" s="8" t="n">
        <v>0.015005388646019</v>
      </c>
      <c r="J649" s="8" t="n">
        <v>0.289230518951974</v>
      </c>
      <c r="K649" s="8" t="n">
        <v>0.496784984454971</v>
      </c>
      <c r="L649" s="7" t="s">
        <v>60</v>
      </c>
      <c r="M649" s="7" t="s">
        <v>15</v>
      </c>
      <c r="N649" s="7" t="s">
        <v>15</v>
      </c>
      <c r="O649" s="7" t="s">
        <v>15</v>
      </c>
      <c r="P649" s="7" t="s">
        <v>15</v>
      </c>
      <c r="Q649" s="7" t="s">
        <v>15</v>
      </c>
      <c r="R649" s="7" t="s">
        <v>15</v>
      </c>
      <c r="S649" s="7" t="s">
        <v>15</v>
      </c>
      <c r="T649" s="9" t="s">
        <v>476</v>
      </c>
      <c r="U649" s="9" t="s">
        <v>204</v>
      </c>
    </row>
    <row r="650" s="34" customFormat="true" ht="15" hidden="false" customHeight="false" outlineLevel="0" collapsed="false">
      <c r="A650" s="6" t="s">
        <v>720</v>
      </c>
      <c r="B650" s="6" t="s">
        <v>95</v>
      </c>
      <c r="C650" s="10" t="s">
        <v>60</v>
      </c>
      <c r="D650" s="8" t="n">
        <v>0.01085</v>
      </c>
      <c r="E650" s="8" t="n">
        <v>0.105539552541725</v>
      </c>
      <c r="F650" s="8" t="n">
        <v>0.0293384732777616</v>
      </c>
      <c r="G650" s="8" t="n">
        <v>0.015628296830645</v>
      </c>
      <c r="H650" s="8" t="n">
        <v>0.110606719121344</v>
      </c>
      <c r="I650" s="8" t="n">
        <v>0.0186568391921862</v>
      </c>
      <c r="J650" s="8" t="n">
        <v>0.274877345660584</v>
      </c>
      <c r="K650" s="8" t="n">
        <v>0.495943816930216</v>
      </c>
      <c r="L650" s="7" t="s">
        <v>15</v>
      </c>
      <c r="M650" s="7" t="s">
        <v>15</v>
      </c>
      <c r="N650" s="7" t="s">
        <v>15</v>
      </c>
      <c r="O650" s="7" t="s">
        <v>15</v>
      </c>
      <c r="P650" s="7" t="s">
        <v>15</v>
      </c>
      <c r="Q650" s="7" t="s">
        <v>15</v>
      </c>
      <c r="R650" s="7" t="s">
        <v>15</v>
      </c>
      <c r="S650" s="7" t="s">
        <v>15</v>
      </c>
      <c r="T650" s="9" t="s">
        <v>476</v>
      </c>
      <c r="U650" s="9" t="s">
        <v>204</v>
      </c>
    </row>
    <row r="651" s="34" customFormat="true" ht="15" hidden="false" customHeight="false" outlineLevel="0" collapsed="false">
      <c r="A651" s="6" t="s">
        <v>721</v>
      </c>
      <c r="B651" s="6" t="s">
        <v>95</v>
      </c>
      <c r="C651" s="10" t="s">
        <v>60</v>
      </c>
      <c r="D651" s="8" t="n">
        <v>0.007641</v>
      </c>
      <c r="E651" s="8" t="n">
        <v>0.102981158096128</v>
      </c>
      <c r="F651" s="8" t="n">
        <v>0.0294194981199272</v>
      </c>
      <c r="G651" s="8" t="n">
        <v>0.0140870191784892</v>
      </c>
      <c r="H651" s="8" t="n">
        <v>0.0981220479426061</v>
      </c>
      <c r="I651" s="8" t="n">
        <v>0.0156573091404995</v>
      </c>
      <c r="J651" s="8" t="n">
        <v>0.280334588738858</v>
      </c>
      <c r="K651" s="8" t="n">
        <v>0.495093974347891</v>
      </c>
      <c r="L651" s="7" t="s">
        <v>15</v>
      </c>
      <c r="M651" s="7" t="s">
        <v>15</v>
      </c>
      <c r="N651" s="7" t="s">
        <v>15</v>
      </c>
      <c r="O651" s="7" t="s">
        <v>15</v>
      </c>
      <c r="P651" s="7" t="s">
        <v>15</v>
      </c>
      <c r="Q651" s="7" t="s">
        <v>15</v>
      </c>
      <c r="R651" s="7" t="s">
        <v>15</v>
      </c>
      <c r="S651" s="7" t="s">
        <v>15</v>
      </c>
      <c r="T651" s="9" t="s">
        <v>476</v>
      </c>
      <c r="U651" s="9" t="s">
        <v>204</v>
      </c>
    </row>
    <row r="652" s="34" customFormat="true" ht="15" hidden="false" customHeight="false" outlineLevel="0" collapsed="false">
      <c r="A652" s="6" t="s">
        <v>722</v>
      </c>
      <c r="B652" s="6" t="s">
        <v>95</v>
      </c>
      <c r="C652" s="10" t="s">
        <v>60</v>
      </c>
      <c r="D652" s="8" t="n">
        <v>0.0149</v>
      </c>
      <c r="E652" s="8" t="n">
        <v>0.0761786720040048</v>
      </c>
      <c r="F652" s="8" t="n">
        <v>0.0294718949125143</v>
      </c>
      <c r="G652" s="8" t="n">
        <v>0.0108945584021632</v>
      </c>
      <c r="H652" s="8" t="n">
        <v>0.0749402978965858</v>
      </c>
      <c r="I652" s="8" t="n">
        <v>0.0132154722391426</v>
      </c>
      <c r="J652" s="8" t="n">
        <v>0.322819197497696</v>
      </c>
      <c r="K652" s="8" t="n">
        <v>0.497026452446299</v>
      </c>
      <c r="L652" s="7" t="s">
        <v>15</v>
      </c>
      <c r="M652" s="7" t="s">
        <v>15</v>
      </c>
      <c r="N652" s="7" t="s">
        <v>15</v>
      </c>
      <c r="O652" s="7" t="s">
        <v>15</v>
      </c>
      <c r="P652" s="7" t="s">
        <v>15</v>
      </c>
      <c r="Q652" s="7" t="s">
        <v>15</v>
      </c>
      <c r="R652" s="7" t="s">
        <v>15</v>
      </c>
      <c r="S652" s="7" t="s">
        <v>15</v>
      </c>
      <c r="T652" s="9" t="s">
        <v>476</v>
      </c>
      <c r="U652" s="9" t="s">
        <v>204</v>
      </c>
    </row>
    <row r="653" s="34" customFormat="true" ht="15" hidden="false" customHeight="false" outlineLevel="0" collapsed="false">
      <c r="A653" s="6" t="s">
        <v>723</v>
      </c>
      <c r="B653" s="6" t="s">
        <v>146</v>
      </c>
      <c r="C653" s="10" t="s">
        <v>60</v>
      </c>
      <c r="D653" s="8" t="n">
        <v>0.01387</v>
      </c>
      <c r="E653" s="8" t="n">
        <v>0.0868078408107843</v>
      </c>
      <c r="F653" s="8" t="n">
        <v>0.0294020404010577</v>
      </c>
      <c r="G653" s="8" t="n">
        <v>0.017380766581547</v>
      </c>
      <c r="H653" s="8" t="n">
        <v>0.0876863335202046</v>
      </c>
      <c r="I653" s="8" t="n">
        <v>0.017069753055675</v>
      </c>
      <c r="J653" s="8" t="n">
        <v>0.311715457450781</v>
      </c>
      <c r="K653" s="8" t="n">
        <v>0.488976464977412</v>
      </c>
      <c r="L653" s="7" t="s">
        <v>15</v>
      </c>
      <c r="M653" s="7" t="s">
        <v>15</v>
      </c>
      <c r="N653" s="7" t="s">
        <v>15</v>
      </c>
      <c r="O653" s="7" t="s">
        <v>15</v>
      </c>
      <c r="P653" s="7" t="s">
        <v>15</v>
      </c>
      <c r="Q653" s="7" t="s">
        <v>15</v>
      </c>
      <c r="R653" s="7" t="s">
        <v>15</v>
      </c>
      <c r="S653" s="7" t="s">
        <v>15</v>
      </c>
      <c r="T653" s="9" t="s">
        <v>466</v>
      </c>
      <c r="U653" s="9" t="s">
        <v>204</v>
      </c>
    </row>
    <row r="654" s="34" customFormat="true" ht="15" hidden="false" customHeight="false" outlineLevel="0" collapsed="false">
      <c r="A654" s="6" t="s">
        <v>724</v>
      </c>
      <c r="B654" s="6" t="s">
        <v>146</v>
      </c>
      <c r="C654" s="10" t="s">
        <v>60</v>
      </c>
      <c r="D654" s="8" t="n">
        <v>0.005593</v>
      </c>
      <c r="E654" s="8" t="n">
        <v>0.153326710772179</v>
      </c>
      <c r="F654" s="8" t="n">
        <v>0.0293340196780174</v>
      </c>
      <c r="G654" s="8" t="n">
        <v>0.015263307387748</v>
      </c>
      <c r="H654" s="8" t="n">
        <v>0.125886031293694</v>
      </c>
      <c r="I654" s="8" t="n">
        <v>0.0191619616280523</v>
      </c>
      <c r="J654" s="8" t="n">
        <v>0.206525120942872</v>
      </c>
      <c r="K654" s="8" t="n">
        <v>0.501007087541898</v>
      </c>
      <c r="L654" s="7" t="s">
        <v>15</v>
      </c>
      <c r="M654" s="7" t="s">
        <v>15</v>
      </c>
      <c r="N654" s="7" t="s">
        <v>15</v>
      </c>
      <c r="O654" s="7" t="s">
        <v>15</v>
      </c>
      <c r="P654" s="7" t="s">
        <v>15</v>
      </c>
      <c r="Q654" s="7" t="s">
        <v>15</v>
      </c>
      <c r="R654" s="7" t="s">
        <v>15</v>
      </c>
      <c r="S654" s="7" t="s">
        <v>60</v>
      </c>
      <c r="T654" s="9" t="s">
        <v>466</v>
      </c>
      <c r="U654" s="9" t="s">
        <v>204</v>
      </c>
    </row>
    <row r="655" s="34" customFormat="true" ht="15" hidden="false" customHeight="false" outlineLevel="0" collapsed="false">
      <c r="A655" s="6" t="s">
        <v>725</v>
      </c>
      <c r="B655" s="6" t="s">
        <v>146</v>
      </c>
      <c r="C655" s="10" t="s">
        <v>60</v>
      </c>
      <c r="D655" s="8" t="n">
        <v>0.01103</v>
      </c>
      <c r="E655" s="8" t="n">
        <v>0.143823653890047</v>
      </c>
      <c r="F655" s="8" t="n">
        <v>0.0294164142941117</v>
      </c>
      <c r="G655" s="8" t="n">
        <v>0.0154640867365159</v>
      </c>
      <c r="H655" s="8" t="n">
        <v>0.169276108879739</v>
      </c>
      <c r="I655" s="8" t="n">
        <v>0.0165953959462622</v>
      </c>
      <c r="J655" s="8" t="n">
        <v>0.257339392518568</v>
      </c>
      <c r="K655" s="8" t="n">
        <v>0.498379156384226</v>
      </c>
      <c r="L655" s="7" t="s">
        <v>15</v>
      </c>
      <c r="M655" s="7" t="s">
        <v>15</v>
      </c>
      <c r="N655" s="7" t="s">
        <v>15</v>
      </c>
      <c r="O655" s="7" t="s">
        <v>15</v>
      </c>
      <c r="P655" s="7" t="s">
        <v>15</v>
      </c>
      <c r="Q655" s="7" t="s">
        <v>15</v>
      </c>
      <c r="R655" s="7" t="s">
        <v>15</v>
      </c>
      <c r="S655" s="7" t="s">
        <v>15</v>
      </c>
      <c r="T655" s="9" t="s">
        <v>466</v>
      </c>
      <c r="U655" s="9" t="s">
        <v>204</v>
      </c>
    </row>
    <row r="656" s="34" customFormat="true" ht="15" hidden="false" customHeight="false" outlineLevel="0" collapsed="false">
      <c r="A656" s="6" t="s">
        <v>726</v>
      </c>
      <c r="B656" s="6" t="s">
        <v>146</v>
      </c>
      <c r="C656" s="10" t="s">
        <v>60</v>
      </c>
      <c r="D656" s="8" t="n">
        <v>0</v>
      </c>
      <c r="E656" s="8" t="n">
        <v>0.140617468122717</v>
      </c>
      <c r="F656" s="8" t="n">
        <v>0.0293880128195889</v>
      </c>
      <c r="G656" s="8" t="n">
        <v>0.0207388126605922</v>
      </c>
      <c r="H656" s="8" t="n">
        <v>0.156275236617451</v>
      </c>
      <c r="I656" s="8" t="n">
        <v>0.0193252284200478</v>
      </c>
      <c r="J656" s="8" t="n">
        <v>0.237970677890113</v>
      </c>
      <c r="K656" s="8" t="n">
        <v>0.515446280410903</v>
      </c>
      <c r="L656" s="7" t="s">
        <v>15</v>
      </c>
      <c r="M656" s="7" t="s">
        <v>15</v>
      </c>
      <c r="N656" s="7" t="s">
        <v>15</v>
      </c>
      <c r="O656" s="7" t="s">
        <v>60</v>
      </c>
      <c r="P656" s="7" t="s">
        <v>15</v>
      </c>
      <c r="Q656" s="7" t="s">
        <v>15</v>
      </c>
      <c r="R656" s="7" t="s">
        <v>15</v>
      </c>
      <c r="S656" s="7" t="s">
        <v>60</v>
      </c>
      <c r="T656" s="9" t="s">
        <v>466</v>
      </c>
      <c r="U656" s="9" t="s">
        <v>204</v>
      </c>
    </row>
    <row r="657" s="34" customFormat="true" ht="15" hidden="false" customHeight="false" outlineLevel="0" collapsed="false">
      <c r="A657" s="6" t="s">
        <v>727</v>
      </c>
      <c r="B657" s="6" t="s">
        <v>146</v>
      </c>
      <c r="C657" s="10" t="s">
        <v>60</v>
      </c>
      <c r="D657" s="8" t="n">
        <v>0.01357</v>
      </c>
      <c r="E657" s="8" t="n">
        <v>0.118391854937256</v>
      </c>
      <c r="F657" s="8" t="n">
        <v>0.0295402182712899</v>
      </c>
      <c r="G657" s="8" t="n">
        <v>0.0134532115099189</v>
      </c>
      <c r="H657" s="8" t="n">
        <v>0.0661572685725059</v>
      </c>
      <c r="I657" s="8" t="n">
        <v>0.0131828418086976</v>
      </c>
      <c r="J657" s="8" t="n">
        <v>0.37144435752396</v>
      </c>
      <c r="K657" s="8" t="n">
        <v>0.49020807601147</v>
      </c>
      <c r="L657" s="7" t="s">
        <v>15</v>
      </c>
      <c r="M657" s="7" t="s">
        <v>15</v>
      </c>
      <c r="N657" s="7" t="s">
        <v>15</v>
      </c>
      <c r="O657" s="7" t="s">
        <v>15</v>
      </c>
      <c r="P657" s="7" t="s">
        <v>15</v>
      </c>
      <c r="Q657" s="7" t="s">
        <v>15</v>
      </c>
      <c r="R657" s="7" t="s">
        <v>15</v>
      </c>
      <c r="S657" s="7" t="s">
        <v>15</v>
      </c>
      <c r="T657" s="9" t="s">
        <v>476</v>
      </c>
      <c r="U657" s="9" t="s">
        <v>204</v>
      </c>
    </row>
    <row r="658" s="34" customFormat="true" ht="15" hidden="false" customHeight="false" outlineLevel="0" collapsed="false">
      <c r="A658" s="6" t="s">
        <v>728</v>
      </c>
      <c r="B658" s="6" t="s">
        <v>146</v>
      </c>
      <c r="C658" s="10" t="s">
        <v>60</v>
      </c>
      <c r="D658" s="8" t="n">
        <v>0.009197</v>
      </c>
      <c r="E658" s="8" t="n">
        <v>0.170724686000666</v>
      </c>
      <c r="F658" s="8" t="n">
        <v>0.0294436152174791</v>
      </c>
      <c r="G658" s="8" t="n">
        <v>0.0175953735910106</v>
      </c>
      <c r="H658" s="8" t="n">
        <v>0.0878206111499611</v>
      </c>
      <c r="I658" s="8" t="n">
        <v>0.0172084558664225</v>
      </c>
      <c r="J658" s="8" t="n">
        <v>0.47847360708784</v>
      </c>
      <c r="K658" s="8" t="n">
        <v>0.486689931713322</v>
      </c>
      <c r="L658" s="7" t="s">
        <v>15</v>
      </c>
      <c r="M658" s="7" t="s">
        <v>15</v>
      </c>
      <c r="N658" s="7" t="s">
        <v>15</v>
      </c>
      <c r="O658" s="7" t="s">
        <v>15</v>
      </c>
      <c r="P658" s="7" t="s">
        <v>15</v>
      </c>
      <c r="Q658" s="7" t="s">
        <v>15</v>
      </c>
      <c r="R658" s="7" t="s">
        <v>15</v>
      </c>
      <c r="S658" s="7" t="s">
        <v>15</v>
      </c>
      <c r="T658" s="9" t="s">
        <v>605</v>
      </c>
      <c r="U658" s="9" t="s">
        <v>204</v>
      </c>
    </row>
    <row r="659" s="34" customFormat="true" ht="15" hidden="false" customHeight="false" outlineLevel="0" collapsed="false">
      <c r="A659" s="6" t="s">
        <v>729</v>
      </c>
      <c r="B659" s="6" t="s">
        <v>146</v>
      </c>
      <c r="C659" s="10" t="s">
        <v>60</v>
      </c>
      <c r="D659" s="8" t="n">
        <v>0.007318</v>
      </c>
      <c r="E659" s="8" t="n">
        <v>0.155408922023151</v>
      </c>
      <c r="F659" s="8" t="n">
        <v>0.0293785897655869</v>
      </c>
      <c r="G659" s="8" t="n">
        <v>0.0178594947717395</v>
      </c>
      <c r="H659" s="8" t="n">
        <v>0.0871464164385637</v>
      </c>
      <c r="I659" s="8" t="n">
        <v>0.0173208746512747</v>
      </c>
      <c r="J659" s="8" t="n">
        <v>0.497323614721217</v>
      </c>
      <c r="K659" s="8" t="n">
        <v>0.483799270757078</v>
      </c>
      <c r="L659" s="7" t="s">
        <v>15</v>
      </c>
      <c r="M659" s="7" t="s">
        <v>15</v>
      </c>
      <c r="N659" s="7" t="s">
        <v>15</v>
      </c>
      <c r="O659" s="7" t="s">
        <v>15</v>
      </c>
      <c r="P659" s="7" t="s">
        <v>15</v>
      </c>
      <c r="Q659" s="7" t="s">
        <v>15</v>
      </c>
      <c r="R659" s="7" t="s">
        <v>15</v>
      </c>
      <c r="S659" s="7" t="s">
        <v>15</v>
      </c>
      <c r="T659" s="9" t="s">
        <v>605</v>
      </c>
      <c r="U659" s="9" t="s">
        <v>204</v>
      </c>
    </row>
    <row r="660" s="34" customFormat="true" ht="15" hidden="false" customHeight="false" outlineLevel="0" collapsed="false">
      <c r="A660" s="6" t="s">
        <v>730</v>
      </c>
      <c r="B660" s="6" t="s">
        <v>146</v>
      </c>
      <c r="C660" s="10" t="s">
        <v>60</v>
      </c>
      <c r="D660" s="8" t="n">
        <v>0.005408</v>
      </c>
      <c r="E660" s="8" t="n">
        <v>0.0474576185891412</v>
      </c>
      <c r="F660" s="8" t="n">
        <v>0.0294379155396628</v>
      </c>
      <c r="G660" s="8" t="n">
        <v>0.0203395744642935</v>
      </c>
      <c r="H660" s="8" t="n">
        <v>0.0669123062259347</v>
      </c>
      <c r="I660" s="8" t="n">
        <v>0.0158115315839266</v>
      </c>
      <c r="J660" s="8" t="n">
        <v>0.344165361588729</v>
      </c>
      <c r="K660" s="8" t="n">
        <v>0.479750108093789</v>
      </c>
      <c r="L660" s="7" t="s">
        <v>15</v>
      </c>
      <c r="M660" s="7" t="s">
        <v>15</v>
      </c>
      <c r="N660" s="7" t="s">
        <v>15</v>
      </c>
      <c r="O660" s="7" t="s">
        <v>60</v>
      </c>
      <c r="P660" s="7" t="s">
        <v>15</v>
      </c>
      <c r="Q660" s="7" t="s">
        <v>15</v>
      </c>
      <c r="R660" s="7" t="s">
        <v>15</v>
      </c>
      <c r="S660" s="7" t="s">
        <v>15</v>
      </c>
      <c r="T660" s="9" t="s">
        <v>605</v>
      </c>
      <c r="U660" s="9" t="s">
        <v>204</v>
      </c>
    </row>
    <row r="661" s="34" customFormat="true" ht="15" hidden="false" customHeight="false" outlineLevel="0" collapsed="false">
      <c r="A661" s="6" t="s">
        <v>731</v>
      </c>
      <c r="B661" s="6" t="s">
        <v>146</v>
      </c>
      <c r="C661" s="10" t="s">
        <v>60</v>
      </c>
      <c r="D661" s="8" t="n">
        <v>0.0131</v>
      </c>
      <c r="E661" s="8" t="n">
        <v>0.176748973201225</v>
      </c>
      <c r="F661" s="8" t="n">
        <v>0.0294012191375112</v>
      </c>
      <c r="G661" s="8" t="n">
        <v>0.0229667584574995</v>
      </c>
      <c r="H661" s="8" t="n">
        <v>0.167595450236992</v>
      </c>
      <c r="I661" s="8" t="n">
        <v>0.0227780052864719</v>
      </c>
      <c r="J661" s="8" t="n">
        <v>0.194889719690819</v>
      </c>
      <c r="K661" s="8" t="n">
        <v>0.516426173998797</v>
      </c>
      <c r="L661" s="7" t="s">
        <v>15</v>
      </c>
      <c r="M661" s="7" t="s">
        <v>15</v>
      </c>
      <c r="N661" s="7" t="s">
        <v>15</v>
      </c>
      <c r="O661" s="7" t="s">
        <v>60</v>
      </c>
      <c r="P661" s="7" t="s">
        <v>15</v>
      </c>
      <c r="Q661" s="7" t="s">
        <v>60</v>
      </c>
      <c r="R661" s="7" t="s">
        <v>15</v>
      </c>
      <c r="S661" s="7" t="s">
        <v>60</v>
      </c>
      <c r="T661" s="9" t="s">
        <v>476</v>
      </c>
      <c r="U661" s="9" t="s">
        <v>204</v>
      </c>
    </row>
    <row r="662" s="34" customFormat="true" ht="15" hidden="false" customHeight="false" outlineLevel="0" collapsed="false">
      <c r="A662" s="6" t="s">
        <v>732</v>
      </c>
      <c r="B662" s="6" t="s">
        <v>146</v>
      </c>
      <c r="C662" s="10" t="s">
        <v>60</v>
      </c>
      <c r="D662" s="8" t="n">
        <v>0.01064</v>
      </c>
      <c r="E662" s="8" t="n">
        <v>0.154318413544998</v>
      </c>
      <c r="F662" s="8" t="n">
        <v>0.0294628121401985</v>
      </c>
      <c r="G662" s="8" t="n">
        <v>0.0178260731643968</v>
      </c>
      <c r="H662" s="8" t="n">
        <v>0.125563219217591</v>
      </c>
      <c r="I662" s="8" t="n">
        <v>0.0177754494082464</v>
      </c>
      <c r="J662" s="8" t="n">
        <v>0.212871500230578</v>
      </c>
      <c r="K662" s="8" t="n">
        <v>0.511784796444386</v>
      </c>
      <c r="L662" s="7" t="s">
        <v>15</v>
      </c>
      <c r="M662" s="7" t="s">
        <v>15</v>
      </c>
      <c r="N662" s="7" t="s">
        <v>15</v>
      </c>
      <c r="O662" s="7" t="s">
        <v>15</v>
      </c>
      <c r="P662" s="7" t="s">
        <v>15</v>
      </c>
      <c r="Q662" s="7" t="s">
        <v>15</v>
      </c>
      <c r="R662" s="7" t="s">
        <v>15</v>
      </c>
      <c r="S662" s="7" t="s">
        <v>60</v>
      </c>
      <c r="T662" s="9" t="s">
        <v>476</v>
      </c>
      <c r="U662" s="9" t="s">
        <v>204</v>
      </c>
    </row>
    <row r="663" s="34" customFormat="true" ht="15" hidden="false" customHeight="false" outlineLevel="0" collapsed="false">
      <c r="A663" s="6" t="s">
        <v>733</v>
      </c>
      <c r="B663" s="6" t="s">
        <v>146</v>
      </c>
      <c r="C663" s="10" t="s">
        <v>60</v>
      </c>
      <c r="D663" s="8" t="n">
        <v>0.01105</v>
      </c>
      <c r="E663" s="8" t="n">
        <v>0.110705533266487</v>
      </c>
      <c r="F663" s="8" t="n">
        <v>0.029434577299631</v>
      </c>
      <c r="G663" s="8" t="n">
        <v>0.0143600966627108</v>
      </c>
      <c r="H663" s="8" t="n">
        <v>0.102811630918988</v>
      </c>
      <c r="I663" s="8" t="n">
        <v>0.0172102545084118</v>
      </c>
      <c r="J663" s="8" t="n">
        <v>0.260425729739293</v>
      </c>
      <c r="K663" s="8" t="n">
        <v>0.500145049535331</v>
      </c>
      <c r="L663" s="7" t="s">
        <v>15</v>
      </c>
      <c r="M663" s="7" t="s">
        <v>15</v>
      </c>
      <c r="N663" s="7" t="s">
        <v>15</v>
      </c>
      <c r="O663" s="7" t="s">
        <v>15</v>
      </c>
      <c r="P663" s="7" t="s">
        <v>15</v>
      </c>
      <c r="Q663" s="7" t="s">
        <v>15</v>
      </c>
      <c r="R663" s="7" t="s">
        <v>15</v>
      </c>
      <c r="S663" s="7" t="s">
        <v>60</v>
      </c>
      <c r="T663" s="9" t="s">
        <v>642</v>
      </c>
      <c r="U663" s="9" t="s">
        <v>204</v>
      </c>
    </row>
    <row r="664" s="34" customFormat="true" ht="15" hidden="false" customHeight="false" outlineLevel="0" collapsed="false">
      <c r="A664" s="6" t="s">
        <v>734</v>
      </c>
      <c r="B664" s="6" t="s">
        <v>146</v>
      </c>
      <c r="C664" s="10" t="s">
        <v>60</v>
      </c>
      <c r="D664" s="8" t="n">
        <v>0.008316</v>
      </c>
      <c r="E664" s="8" t="n">
        <v>0.16360333461822</v>
      </c>
      <c r="F664" s="8" t="n">
        <v>0.0292444932957346</v>
      </c>
      <c r="G664" s="8" t="n">
        <v>0.0280648650428328</v>
      </c>
      <c r="H664" s="8" t="n">
        <v>0.109779270764191</v>
      </c>
      <c r="I664" s="8" t="n">
        <v>0.0172231845576533</v>
      </c>
      <c r="J664" s="8" t="n">
        <v>0.311575115551616</v>
      </c>
      <c r="K664" s="8" t="n">
        <v>0.472921853571338</v>
      </c>
      <c r="L664" s="7" t="s">
        <v>15</v>
      </c>
      <c r="M664" s="7" t="s">
        <v>15</v>
      </c>
      <c r="N664" s="7" t="s">
        <v>15</v>
      </c>
      <c r="O664" s="7" t="s">
        <v>60</v>
      </c>
      <c r="P664" s="7" t="s">
        <v>15</v>
      </c>
      <c r="Q664" s="7" t="s">
        <v>15</v>
      </c>
      <c r="R664" s="7" t="s">
        <v>15</v>
      </c>
      <c r="S664" s="7" t="s">
        <v>15</v>
      </c>
      <c r="T664" s="9" t="s">
        <v>476</v>
      </c>
      <c r="U664" s="9" t="s">
        <v>204</v>
      </c>
    </row>
    <row r="665" s="34" customFormat="true" ht="15" hidden="false" customHeight="false" outlineLevel="0" collapsed="false">
      <c r="A665" s="6" t="s">
        <v>735</v>
      </c>
      <c r="B665" s="6" t="s">
        <v>146</v>
      </c>
      <c r="C665" s="10" t="s">
        <v>60</v>
      </c>
      <c r="D665" s="8" t="n">
        <v>0.01107</v>
      </c>
      <c r="E665" s="8" t="n">
        <v>0.077805911771442</v>
      </c>
      <c r="F665" s="8" t="n">
        <v>0.029188936724615</v>
      </c>
      <c r="G665" s="8" t="n">
        <v>0.0326341683182547</v>
      </c>
      <c r="H665" s="8" t="n">
        <v>0.0524731507805609</v>
      </c>
      <c r="I665" s="8" t="n">
        <v>0.0224239482623471</v>
      </c>
      <c r="J665" s="8" t="n">
        <v>0.385827525242811</v>
      </c>
      <c r="K665" s="8" t="n">
        <v>0.465451387349207</v>
      </c>
      <c r="L665" s="7" t="s">
        <v>15</v>
      </c>
      <c r="M665" s="7" t="s">
        <v>15</v>
      </c>
      <c r="N665" s="7" t="s">
        <v>15</v>
      </c>
      <c r="O665" s="7" t="s">
        <v>60</v>
      </c>
      <c r="P665" s="7" t="s">
        <v>15</v>
      </c>
      <c r="Q665" s="7" t="s">
        <v>60</v>
      </c>
      <c r="R665" s="7" t="s">
        <v>15</v>
      </c>
      <c r="S665" s="7" t="s">
        <v>15</v>
      </c>
      <c r="T665" s="9" t="s">
        <v>605</v>
      </c>
      <c r="U665" s="9" t="s">
        <v>204</v>
      </c>
    </row>
    <row r="666" s="34" customFormat="true" ht="15" hidden="false" customHeight="false" outlineLevel="0" collapsed="false">
      <c r="A666" s="6" t="s">
        <v>736</v>
      </c>
      <c r="B666" s="6" t="s">
        <v>146</v>
      </c>
      <c r="C666" s="10" t="s">
        <v>60</v>
      </c>
      <c r="D666" s="8" t="n">
        <v>0.008182</v>
      </c>
      <c r="E666" s="8" t="n">
        <v>0.222472487635036</v>
      </c>
      <c r="F666" s="8" t="n">
        <v>0.0294566054598894</v>
      </c>
      <c r="G666" s="8" t="n">
        <v>0.0192422418414376</v>
      </c>
      <c r="H666" s="8" t="n">
        <v>0.33042205685042</v>
      </c>
      <c r="I666" s="8" t="n">
        <v>0.0195809350533002</v>
      </c>
      <c r="J666" s="8" t="n">
        <v>0.176934801510736</v>
      </c>
      <c r="K666" s="8" t="n">
        <v>0.498503849990128</v>
      </c>
      <c r="L666" s="7" t="s">
        <v>15</v>
      </c>
      <c r="M666" s="7" t="s">
        <v>15</v>
      </c>
      <c r="N666" s="7" t="s">
        <v>15</v>
      </c>
      <c r="O666" s="7" t="s">
        <v>15</v>
      </c>
      <c r="P666" s="7" t="s">
        <v>60</v>
      </c>
      <c r="Q666" s="7" t="s">
        <v>60</v>
      </c>
      <c r="R666" s="7" t="s">
        <v>15</v>
      </c>
      <c r="S666" s="7" t="s">
        <v>15</v>
      </c>
      <c r="T666" s="9" t="s">
        <v>605</v>
      </c>
      <c r="U666" s="9" t="s">
        <v>204</v>
      </c>
    </row>
    <row r="667" s="34" customFormat="true" ht="15" hidden="false" customHeight="false" outlineLevel="0" collapsed="false">
      <c r="A667" s="6" t="s">
        <v>737</v>
      </c>
      <c r="B667" s="6" t="s">
        <v>192</v>
      </c>
      <c r="C667" s="10" t="s">
        <v>60</v>
      </c>
      <c r="D667" s="8" t="n">
        <v>0.08733</v>
      </c>
      <c r="E667" s="8" t="n">
        <v>0.230729500552854</v>
      </c>
      <c r="F667" s="8" t="n">
        <v>0.0294036716587864</v>
      </c>
      <c r="G667" s="8" t="n">
        <v>0.0377604621426861</v>
      </c>
      <c r="H667" s="8" t="n">
        <v>0.146149095016386</v>
      </c>
      <c r="I667" s="8" t="n">
        <v>0.0224434240496787</v>
      </c>
      <c r="J667" s="8" t="n">
        <v>0.621862369362562</v>
      </c>
      <c r="K667" s="8" t="n">
        <v>0.443252196997764</v>
      </c>
      <c r="L667" s="7" t="s">
        <v>60</v>
      </c>
      <c r="M667" s="7" t="s">
        <v>60</v>
      </c>
      <c r="N667" s="7" t="s">
        <v>15</v>
      </c>
      <c r="O667" s="7" t="s">
        <v>60</v>
      </c>
      <c r="P667" s="7" t="s">
        <v>15</v>
      </c>
      <c r="Q667" s="7" t="s">
        <v>60</v>
      </c>
      <c r="R667" s="7" t="s">
        <v>60</v>
      </c>
      <c r="S667" s="7" t="s">
        <v>15</v>
      </c>
      <c r="T667" s="9" t="s">
        <v>476</v>
      </c>
      <c r="U667" s="9" t="s">
        <v>204</v>
      </c>
    </row>
    <row r="668" s="34" customFormat="true" ht="15" hidden="false" customHeight="false" outlineLevel="0" collapsed="false">
      <c r="A668" s="6" t="s">
        <v>738</v>
      </c>
      <c r="B668" s="6" t="s">
        <v>192</v>
      </c>
      <c r="C668" s="10" t="s">
        <v>60</v>
      </c>
      <c r="D668" s="8" t="n">
        <v>0.2666</v>
      </c>
      <c r="E668" s="8" t="n">
        <v>0.337889014271435</v>
      </c>
      <c r="F668" s="8" t="n">
        <v>0.0294511315728543</v>
      </c>
      <c r="G668" s="8" t="n">
        <v>0.0481831532938125</v>
      </c>
      <c r="H668" s="8" t="n">
        <v>0.234039950309419</v>
      </c>
      <c r="I668" s="8" t="n">
        <v>0.0270097906388759</v>
      </c>
      <c r="J668" s="8" t="n">
        <v>0.759099961072997</v>
      </c>
      <c r="K668" s="8" t="n">
        <v>0.424583000209674</v>
      </c>
      <c r="L668" s="7" t="s">
        <v>60</v>
      </c>
      <c r="M668" s="7" t="s">
        <v>60</v>
      </c>
      <c r="N668" s="7" t="s">
        <v>15</v>
      </c>
      <c r="O668" s="7" t="s">
        <v>60</v>
      </c>
      <c r="P668" s="7" t="s">
        <v>60</v>
      </c>
      <c r="Q668" s="7" t="s">
        <v>60</v>
      </c>
      <c r="R668" s="7" t="s">
        <v>60</v>
      </c>
      <c r="S668" s="7" t="s">
        <v>15</v>
      </c>
      <c r="T668" s="9" t="s">
        <v>466</v>
      </c>
      <c r="U668" s="9" t="s">
        <v>204</v>
      </c>
    </row>
    <row r="669" s="34" customFormat="true" ht="15" hidden="false" customHeight="false" outlineLevel="0" collapsed="false">
      <c r="A669" s="6" t="s">
        <v>739</v>
      </c>
      <c r="B669" s="6" t="s">
        <v>192</v>
      </c>
      <c r="C669" s="10" t="s">
        <v>60</v>
      </c>
      <c r="D669" s="8" t="n">
        <v>0.1547</v>
      </c>
      <c r="E669" s="8" t="n">
        <v>0.214333942704283</v>
      </c>
      <c r="F669" s="8" t="n">
        <v>0.0293846487004199</v>
      </c>
      <c r="G669" s="8" t="n">
        <v>0.0406417497590055</v>
      </c>
      <c r="H669" s="8" t="n">
        <v>0.154078613995926</v>
      </c>
      <c r="I669" s="8" t="n">
        <v>0.0258598640883164</v>
      </c>
      <c r="J669" s="8" t="n">
        <v>0.579380314302329</v>
      </c>
      <c r="K669" s="8" t="n">
        <v>0.446777971845779</v>
      </c>
      <c r="L669" s="7" t="s">
        <v>60</v>
      </c>
      <c r="M669" s="7" t="s">
        <v>15</v>
      </c>
      <c r="N669" s="7" t="s">
        <v>15</v>
      </c>
      <c r="O669" s="7" t="s">
        <v>60</v>
      </c>
      <c r="P669" s="7" t="s">
        <v>15</v>
      </c>
      <c r="Q669" s="7" t="s">
        <v>60</v>
      </c>
      <c r="R669" s="7" t="s">
        <v>60</v>
      </c>
      <c r="S669" s="7" t="s">
        <v>15</v>
      </c>
      <c r="T669" s="9" t="s">
        <v>564</v>
      </c>
      <c r="U669" s="9" t="s">
        <v>204</v>
      </c>
    </row>
    <row r="670" s="34" customFormat="true" ht="15" hidden="false" customHeight="false" outlineLevel="0" collapsed="false">
      <c r="A670" s="6" t="s">
        <v>740</v>
      </c>
      <c r="B670" s="6" t="s">
        <v>192</v>
      </c>
      <c r="C670" s="10" t="s">
        <v>60</v>
      </c>
      <c r="D670" s="8" t="n">
        <v>0.005445</v>
      </c>
      <c r="E670" s="8" t="n">
        <v>0.219307055579611</v>
      </c>
      <c r="F670" s="8" t="n">
        <v>0.0293939366057282</v>
      </c>
      <c r="G670" s="8" t="n">
        <v>0.0191168226230346</v>
      </c>
      <c r="H670" s="8" t="n">
        <v>0.249985579752089</v>
      </c>
      <c r="I670" s="8" t="n">
        <v>0.0196884662452098</v>
      </c>
      <c r="J670" s="8" t="n">
        <v>0.13810340579399</v>
      </c>
      <c r="K670" s="8" t="n">
        <v>0.514647599814081</v>
      </c>
      <c r="L670" s="7" t="s">
        <v>15</v>
      </c>
      <c r="M670" s="7" t="s">
        <v>15</v>
      </c>
      <c r="N670" s="7" t="s">
        <v>15</v>
      </c>
      <c r="O670" s="7" t="s">
        <v>15</v>
      </c>
      <c r="P670" s="7" t="s">
        <v>60</v>
      </c>
      <c r="Q670" s="7" t="s">
        <v>60</v>
      </c>
      <c r="R670" s="7" t="s">
        <v>15</v>
      </c>
      <c r="S670" s="7" t="s">
        <v>60</v>
      </c>
      <c r="T670" s="9" t="s">
        <v>466</v>
      </c>
      <c r="U670" s="9" t="s">
        <v>204</v>
      </c>
    </row>
    <row r="671" s="34" customFormat="true" ht="15" hidden="false" customHeight="false" outlineLevel="0" collapsed="false">
      <c r="A671" s="6" t="s">
        <v>741</v>
      </c>
      <c r="B671" s="6" t="s">
        <v>192</v>
      </c>
      <c r="C671" s="10" t="s">
        <v>60</v>
      </c>
      <c r="D671" s="8" t="n">
        <v>0.1904</v>
      </c>
      <c r="E671" s="8" t="n">
        <v>0.215025797167056</v>
      </c>
      <c r="F671" s="8" t="n">
        <v>0.0294527058595991</v>
      </c>
      <c r="G671" s="8" t="n">
        <v>0.0273027383320214</v>
      </c>
      <c r="H671" s="8" t="n">
        <v>0.145038430054063</v>
      </c>
      <c r="I671" s="8" t="n">
        <v>0.0179233033405453</v>
      </c>
      <c r="J671" s="8" t="n">
        <v>0.589989142246515</v>
      </c>
      <c r="K671" s="8" t="n">
        <v>0.45363661037393</v>
      </c>
      <c r="L671" s="7" t="s">
        <v>60</v>
      </c>
      <c r="M671" s="7" t="s">
        <v>15</v>
      </c>
      <c r="N671" s="7" t="s">
        <v>15</v>
      </c>
      <c r="O671" s="7" t="s">
        <v>60</v>
      </c>
      <c r="P671" s="7" t="s">
        <v>15</v>
      </c>
      <c r="Q671" s="7" t="s">
        <v>15</v>
      </c>
      <c r="R671" s="7" t="s">
        <v>60</v>
      </c>
      <c r="S671" s="7" t="s">
        <v>15</v>
      </c>
      <c r="T671" s="9" t="s">
        <v>466</v>
      </c>
      <c r="U671" s="9" t="s">
        <v>204</v>
      </c>
    </row>
    <row r="672" s="34" customFormat="true" ht="15" hidden="false" customHeight="false" outlineLevel="0" collapsed="false">
      <c r="A672" s="6" t="s">
        <v>742</v>
      </c>
      <c r="B672" s="6" t="s">
        <v>192</v>
      </c>
      <c r="C672" s="10" t="s">
        <v>60</v>
      </c>
      <c r="D672" s="8" t="n">
        <v>0.2106</v>
      </c>
      <c r="E672" s="8" t="n">
        <v>0.228275159213717</v>
      </c>
      <c r="F672" s="8" t="n">
        <v>0.0295280559394218</v>
      </c>
      <c r="G672" s="8" t="n">
        <v>0.0412344673348883</v>
      </c>
      <c r="H672" s="8" t="n">
        <v>0.148550405995908</v>
      </c>
      <c r="I672" s="8" t="n">
        <v>0.0242814033204921</v>
      </c>
      <c r="J672" s="8" t="n">
        <v>0.626232633228088</v>
      </c>
      <c r="K672" s="8" t="n">
        <v>0.43510851607303</v>
      </c>
      <c r="L672" s="7" t="s">
        <v>60</v>
      </c>
      <c r="M672" s="7" t="s">
        <v>60</v>
      </c>
      <c r="N672" s="7" t="s">
        <v>15</v>
      </c>
      <c r="O672" s="7" t="s">
        <v>60</v>
      </c>
      <c r="P672" s="7" t="s">
        <v>15</v>
      </c>
      <c r="Q672" s="7" t="s">
        <v>60</v>
      </c>
      <c r="R672" s="7" t="s">
        <v>60</v>
      </c>
      <c r="S672" s="7" t="s">
        <v>15</v>
      </c>
      <c r="T672" s="9" t="s">
        <v>605</v>
      </c>
      <c r="U672" s="9" t="s">
        <v>204</v>
      </c>
    </row>
    <row r="673" s="34" customFormat="true" ht="15" hidden="false" customHeight="false" outlineLevel="0" collapsed="false">
      <c r="A673" s="6" t="s">
        <v>743</v>
      </c>
      <c r="B673" s="6" t="s">
        <v>192</v>
      </c>
      <c r="C673" s="10" t="s">
        <v>60</v>
      </c>
      <c r="D673" s="8" t="n">
        <v>0.009448</v>
      </c>
      <c r="E673" s="8" t="n">
        <v>0.0901733854033294</v>
      </c>
      <c r="F673" s="8" t="n">
        <v>0.0293309808095541</v>
      </c>
      <c r="G673" s="8" t="n">
        <v>0.014503672122931</v>
      </c>
      <c r="H673" s="8" t="n">
        <v>0.0996212413079258</v>
      </c>
      <c r="I673" s="8" t="n">
        <v>0.0162835295424342</v>
      </c>
      <c r="J673" s="8" t="n">
        <v>0.288568431754891</v>
      </c>
      <c r="K673" s="8" t="n">
        <v>0.492386291457201</v>
      </c>
      <c r="L673" s="7" t="s">
        <v>15</v>
      </c>
      <c r="M673" s="7" t="s">
        <v>15</v>
      </c>
      <c r="N673" s="7" t="s">
        <v>15</v>
      </c>
      <c r="O673" s="7" t="s">
        <v>15</v>
      </c>
      <c r="P673" s="7" t="s">
        <v>15</v>
      </c>
      <c r="Q673" s="7" t="s">
        <v>15</v>
      </c>
      <c r="R673" s="7" t="s">
        <v>15</v>
      </c>
      <c r="S673" s="7" t="s">
        <v>15</v>
      </c>
      <c r="T673" s="9" t="s">
        <v>605</v>
      </c>
      <c r="U673" s="9" t="s">
        <v>204</v>
      </c>
    </row>
    <row r="674" s="34" customFormat="true" ht="15" hidden="false" customHeight="false" outlineLevel="0" collapsed="false">
      <c r="A674" s="6" t="s">
        <v>744</v>
      </c>
      <c r="B674" s="6" t="s">
        <v>192</v>
      </c>
      <c r="C674" s="10" t="s">
        <v>60</v>
      </c>
      <c r="D674" s="8" t="n">
        <v>0.2887</v>
      </c>
      <c r="E674" s="8" t="n">
        <v>0.53269010460936</v>
      </c>
      <c r="F674" s="8" t="n">
        <v>0.0297033460068385</v>
      </c>
      <c r="G674" s="8" t="n">
        <v>0.072842289084264</v>
      </c>
      <c r="H674" s="8" t="n">
        <v>0.383858816980347</v>
      </c>
      <c r="I674" s="8" t="n">
        <v>0.0376396460819996</v>
      </c>
      <c r="J674" s="8" t="n">
        <v>0.927572238938924</v>
      </c>
      <c r="K674" s="8" t="n">
        <v>0.385631242724709</v>
      </c>
      <c r="L674" s="7" t="s">
        <v>60</v>
      </c>
      <c r="M674" s="7" t="s">
        <v>60</v>
      </c>
      <c r="N674" s="7" t="s">
        <v>15</v>
      </c>
      <c r="O674" s="7" t="s">
        <v>60</v>
      </c>
      <c r="P674" s="7" t="s">
        <v>60</v>
      </c>
      <c r="Q674" s="7" t="s">
        <v>60</v>
      </c>
      <c r="R674" s="7" t="s">
        <v>60</v>
      </c>
      <c r="S674" s="7" t="s">
        <v>15</v>
      </c>
      <c r="T674" s="9" t="s">
        <v>605</v>
      </c>
      <c r="U674" s="9" t="s">
        <v>204</v>
      </c>
    </row>
    <row r="675" s="34" customFormat="true" ht="15" hidden="false" customHeight="false" outlineLevel="0" collapsed="false">
      <c r="A675" s="6" t="s">
        <v>745</v>
      </c>
      <c r="B675" s="6" t="s">
        <v>192</v>
      </c>
      <c r="C675" s="10" t="s">
        <v>60</v>
      </c>
      <c r="D675" s="8" t="n">
        <v>0.1848</v>
      </c>
      <c r="E675" s="8" t="n">
        <v>0.459847827617274</v>
      </c>
      <c r="F675" s="8" t="n">
        <v>0.0295169141399391</v>
      </c>
      <c r="G675" s="8" t="n">
        <v>0.0529819879178207</v>
      </c>
      <c r="H675" s="8" t="n">
        <v>0.338419697085956</v>
      </c>
      <c r="I675" s="8" t="n">
        <v>0.0273177145262798</v>
      </c>
      <c r="J675" s="8" t="n">
        <v>0.828704489109587</v>
      </c>
      <c r="K675" s="8" t="n">
        <v>0.412405465636826</v>
      </c>
      <c r="L675" s="7" t="s">
        <v>60</v>
      </c>
      <c r="M675" s="7" t="s">
        <v>60</v>
      </c>
      <c r="N675" s="7" t="s">
        <v>15</v>
      </c>
      <c r="O675" s="7" t="s">
        <v>60</v>
      </c>
      <c r="P675" s="7" t="s">
        <v>60</v>
      </c>
      <c r="Q675" s="7" t="s">
        <v>60</v>
      </c>
      <c r="R675" s="7" t="s">
        <v>60</v>
      </c>
      <c r="S675" s="7" t="s">
        <v>15</v>
      </c>
      <c r="T675" s="9" t="s">
        <v>466</v>
      </c>
      <c r="U675" s="9" t="s">
        <v>204</v>
      </c>
    </row>
    <row r="676" s="34" customFormat="true" ht="15" hidden="false" customHeight="false" outlineLevel="0" collapsed="false">
      <c r="A676" s="6" t="s">
        <v>746</v>
      </c>
      <c r="B676" s="6" t="s">
        <v>192</v>
      </c>
      <c r="C676" s="10" t="s">
        <v>60</v>
      </c>
      <c r="D676" s="8" t="n">
        <v>0.08348</v>
      </c>
      <c r="E676" s="8" t="n">
        <v>0.102735636811214</v>
      </c>
      <c r="F676" s="8" t="n">
        <v>0.0294632808469632</v>
      </c>
      <c r="G676" s="8" t="n">
        <v>0.0143308154812232</v>
      </c>
      <c r="H676" s="8" t="n">
        <v>0.0521473544796109</v>
      </c>
      <c r="I676" s="8" t="n">
        <v>0.0136148833653612</v>
      </c>
      <c r="J676" s="8" t="n">
        <v>0.432898106909953</v>
      </c>
      <c r="K676" s="8" t="n">
        <v>0.490930111378853</v>
      </c>
      <c r="L676" s="7" t="s">
        <v>60</v>
      </c>
      <c r="M676" s="7" t="s">
        <v>15</v>
      </c>
      <c r="N676" s="7" t="s">
        <v>15</v>
      </c>
      <c r="O676" s="7" t="s">
        <v>15</v>
      </c>
      <c r="P676" s="7" t="s">
        <v>15</v>
      </c>
      <c r="Q676" s="7" t="s">
        <v>15</v>
      </c>
      <c r="R676" s="7" t="s">
        <v>15</v>
      </c>
      <c r="S676" s="7" t="s">
        <v>15</v>
      </c>
      <c r="T676" s="9" t="s">
        <v>605</v>
      </c>
      <c r="U676" s="9" t="s">
        <v>204</v>
      </c>
    </row>
    <row r="677" s="34" customFormat="true" ht="15" hidden="false" customHeight="false" outlineLevel="0" collapsed="false">
      <c r="A677" s="6" t="s">
        <v>747</v>
      </c>
      <c r="B677" s="6" t="s">
        <v>192</v>
      </c>
      <c r="C677" s="10" t="s">
        <v>60</v>
      </c>
      <c r="D677" s="8" t="n">
        <v>0.2033</v>
      </c>
      <c r="E677" s="8" t="n">
        <v>0.473818653060012</v>
      </c>
      <c r="F677" s="8" t="n">
        <v>0.0295075430871811</v>
      </c>
      <c r="G677" s="8" t="n">
        <v>0.05532192616505</v>
      </c>
      <c r="H677" s="8" t="n">
        <v>0.318406236056523</v>
      </c>
      <c r="I677" s="8" t="n">
        <v>0.0295619700663578</v>
      </c>
      <c r="J677" s="8" t="n">
        <v>0.929289087131324</v>
      </c>
      <c r="K677" s="8" t="n">
        <v>0.409503699832072</v>
      </c>
      <c r="L677" s="7" t="s">
        <v>60</v>
      </c>
      <c r="M677" s="7" t="s">
        <v>60</v>
      </c>
      <c r="N677" s="7" t="s">
        <v>15</v>
      </c>
      <c r="O677" s="7" t="s">
        <v>60</v>
      </c>
      <c r="P677" s="7" t="s">
        <v>60</v>
      </c>
      <c r="Q677" s="7" t="s">
        <v>60</v>
      </c>
      <c r="R677" s="7" t="s">
        <v>60</v>
      </c>
      <c r="S677" s="7" t="s">
        <v>15</v>
      </c>
      <c r="T677" s="9" t="s">
        <v>564</v>
      </c>
      <c r="U677" s="9" t="s">
        <v>204</v>
      </c>
    </row>
    <row r="678" s="34" customFormat="true" ht="15" hidden="false" customHeight="false" outlineLevel="0" collapsed="false">
      <c r="A678" s="6" t="s">
        <v>748</v>
      </c>
      <c r="B678" s="6" t="s">
        <v>192</v>
      </c>
      <c r="C678" s="10" t="s">
        <v>60</v>
      </c>
      <c r="D678" s="8" t="n">
        <v>0.1375</v>
      </c>
      <c r="E678" s="8" t="n">
        <v>0.251239713901137</v>
      </c>
      <c r="F678" s="8" t="n">
        <v>0.0295936202925395</v>
      </c>
      <c r="G678" s="8" t="n">
        <v>0.0308425199757949</v>
      </c>
      <c r="H678" s="8" t="n">
        <v>0.168899008445334</v>
      </c>
      <c r="I678" s="8" t="n">
        <v>0.019386169025227</v>
      </c>
      <c r="J678" s="8" t="n">
        <v>0.665643023977672</v>
      </c>
      <c r="K678" s="8" t="n">
        <v>0.448656982205641</v>
      </c>
      <c r="L678" s="7" t="s">
        <v>60</v>
      </c>
      <c r="M678" s="7" t="s">
        <v>60</v>
      </c>
      <c r="N678" s="7" t="s">
        <v>15</v>
      </c>
      <c r="O678" s="7" t="s">
        <v>60</v>
      </c>
      <c r="P678" s="7" t="s">
        <v>15</v>
      </c>
      <c r="Q678" s="7" t="s">
        <v>15</v>
      </c>
      <c r="R678" s="7" t="s">
        <v>60</v>
      </c>
      <c r="S678" s="7" t="s">
        <v>15</v>
      </c>
      <c r="T678" s="9" t="s">
        <v>605</v>
      </c>
      <c r="U678" s="9" t="s">
        <v>204</v>
      </c>
    </row>
    <row r="679" s="34" customFormat="true" ht="15" hidden="false" customHeight="false" outlineLevel="0" collapsed="false">
      <c r="A679" s="6" t="s">
        <v>749</v>
      </c>
      <c r="B679" s="6" t="s">
        <v>192</v>
      </c>
      <c r="C679" s="10" t="s">
        <v>60</v>
      </c>
      <c r="D679" s="8" t="n">
        <v>0.1359</v>
      </c>
      <c r="E679" s="8" t="n">
        <v>0.0708123432719465</v>
      </c>
      <c r="F679" s="8" t="n">
        <v>0.0294265456105393</v>
      </c>
      <c r="G679" s="8" t="n">
        <v>0.02122161661374</v>
      </c>
      <c r="H679" s="8" t="n">
        <v>0.0950444460141919</v>
      </c>
      <c r="I679" s="8" t="n">
        <v>0.0200841797461119</v>
      </c>
      <c r="J679" s="8" t="n">
        <v>0.322855664460882</v>
      </c>
      <c r="K679" s="8" t="n">
        <v>0.487201902973319</v>
      </c>
      <c r="L679" s="7" t="s">
        <v>60</v>
      </c>
      <c r="M679" s="7" t="s">
        <v>15</v>
      </c>
      <c r="N679" s="7" t="s">
        <v>15</v>
      </c>
      <c r="O679" s="7" t="s">
        <v>60</v>
      </c>
      <c r="P679" s="7" t="s">
        <v>15</v>
      </c>
      <c r="Q679" s="7" t="s">
        <v>60</v>
      </c>
      <c r="R679" s="7" t="s">
        <v>15</v>
      </c>
      <c r="S679" s="7" t="s">
        <v>15</v>
      </c>
      <c r="T679" s="9" t="s">
        <v>476</v>
      </c>
      <c r="U679" s="9" t="s">
        <v>204</v>
      </c>
    </row>
    <row r="680" s="34" customFormat="true" ht="15" hidden="false" customHeight="false" outlineLevel="0" collapsed="false">
      <c r="A680" s="6" t="s">
        <v>750</v>
      </c>
      <c r="B680" s="6" t="s">
        <v>192</v>
      </c>
      <c r="C680" s="10" t="s">
        <v>60</v>
      </c>
      <c r="D680" s="8" t="n">
        <v>0.1633</v>
      </c>
      <c r="E680" s="8" t="n">
        <v>0.179706204496975</v>
      </c>
      <c r="F680" s="8" t="n">
        <v>0.0294341513142839</v>
      </c>
      <c r="G680" s="8" t="n">
        <v>0.0282983725863517</v>
      </c>
      <c r="H680" s="8" t="n">
        <v>0.122702085989725</v>
      </c>
      <c r="I680" s="8" t="n">
        <v>0.0192277042007847</v>
      </c>
      <c r="J680" s="8" t="n">
        <v>0.566004016992126</v>
      </c>
      <c r="K680" s="8" t="n">
        <v>0.455357005100546</v>
      </c>
      <c r="L680" s="7" t="s">
        <v>60</v>
      </c>
      <c r="M680" s="7" t="s">
        <v>15</v>
      </c>
      <c r="N680" s="7" t="s">
        <v>15</v>
      </c>
      <c r="O680" s="7" t="s">
        <v>60</v>
      </c>
      <c r="P680" s="7" t="s">
        <v>15</v>
      </c>
      <c r="Q680" s="7" t="s">
        <v>15</v>
      </c>
      <c r="R680" s="7" t="s">
        <v>60</v>
      </c>
      <c r="S680" s="7" t="s">
        <v>15</v>
      </c>
      <c r="T680" s="9" t="s">
        <v>476</v>
      </c>
      <c r="U680" s="9" t="s">
        <v>204</v>
      </c>
    </row>
    <row r="681" s="34" customFormat="true" ht="15" hidden="false" customHeight="false" outlineLevel="0" collapsed="false">
      <c r="A681" s="6" t="s">
        <v>751</v>
      </c>
      <c r="B681" s="6" t="s">
        <v>192</v>
      </c>
      <c r="C681" s="10" t="s">
        <v>60</v>
      </c>
      <c r="D681" s="8" t="n">
        <v>0.4601</v>
      </c>
      <c r="E681" s="8" t="n">
        <v>0.534020509384644</v>
      </c>
      <c r="F681" s="8" t="n">
        <v>0.029734539354886</v>
      </c>
      <c r="G681" s="8" t="n">
        <v>0.0537396411038114</v>
      </c>
      <c r="H681" s="8" t="n">
        <v>0.346320253908323</v>
      </c>
      <c r="I681" s="8" t="n">
        <v>0.026597987047541</v>
      </c>
      <c r="J681" s="8" t="n">
        <v>0.939359659139528</v>
      </c>
      <c r="K681" s="8" t="n">
        <v>0.406524359943991</v>
      </c>
      <c r="L681" s="7" t="s">
        <v>60</v>
      </c>
      <c r="M681" s="7" t="s">
        <v>60</v>
      </c>
      <c r="N681" s="7" t="s">
        <v>15</v>
      </c>
      <c r="O681" s="7" t="s">
        <v>60</v>
      </c>
      <c r="P681" s="7" t="s">
        <v>60</v>
      </c>
      <c r="Q681" s="7" t="s">
        <v>60</v>
      </c>
      <c r="R681" s="7" t="s">
        <v>60</v>
      </c>
      <c r="S681" s="7" t="s">
        <v>15</v>
      </c>
      <c r="T681" s="9" t="s">
        <v>642</v>
      </c>
      <c r="U681" s="9" t="s">
        <v>204</v>
      </c>
    </row>
    <row r="682" s="34" customFormat="true" ht="15" hidden="false" customHeight="false" outlineLevel="0" collapsed="false">
      <c r="A682" s="6" t="s">
        <v>752</v>
      </c>
      <c r="B682" s="6" t="s">
        <v>192</v>
      </c>
      <c r="C682" s="10" t="s">
        <v>60</v>
      </c>
      <c r="D682" s="8" t="n">
        <v>0.06592</v>
      </c>
      <c r="E682" s="8" t="n">
        <v>0.117771042317417</v>
      </c>
      <c r="F682" s="8" t="n">
        <v>0.0294837550590895</v>
      </c>
      <c r="G682" s="8" t="n">
        <v>0.0152461635658094</v>
      </c>
      <c r="H682" s="8" t="n">
        <v>0.0682238879238671</v>
      </c>
      <c r="I682" s="8" t="n">
        <v>0.0151474011497174</v>
      </c>
      <c r="J682" s="8" t="n">
        <v>0.472534411824466</v>
      </c>
      <c r="K682" s="8" t="n">
        <v>0.486214902199535</v>
      </c>
      <c r="L682" s="7" t="s">
        <v>60</v>
      </c>
      <c r="M682" s="7" t="s">
        <v>15</v>
      </c>
      <c r="N682" s="7" t="s">
        <v>15</v>
      </c>
      <c r="O682" s="7" t="s">
        <v>15</v>
      </c>
      <c r="P682" s="7" t="s">
        <v>15</v>
      </c>
      <c r="Q682" s="7" t="s">
        <v>15</v>
      </c>
      <c r="R682" s="7" t="s">
        <v>15</v>
      </c>
      <c r="S682" s="7" t="s">
        <v>15</v>
      </c>
      <c r="T682" s="9" t="s">
        <v>476</v>
      </c>
      <c r="U682" s="9" t="s">
        <v>204</v>
      </c>
    </row>
    <row r="683" s="34" customFormat="true" ht="15" hidden="false" customHeight="false" outlineLevel="0" collapsed="false">
      <c r="A683" s="6" t="s">
        <v>753</v>
      </c>
      <c r="B683" s="6" t="s">
        <v>220</v>
      </c>
      <c r="C683" s="10" t="s">
        <v>60</v>
      </c>
      <c r="D683" s="8" t="n">
        <v>0</v>
      </c>
      <c r="E683" s="8" t="n">
        <v>0.287049068839913</v>
      </c>
      <c r="F683" s="8" t="n">
        <v>0.0294950229338765</v>
      </c>
      <c r="G683" s="8" t="n">
        <v>0.0174219558906844</v>
      </c>
      <c r="H683" s="8" t="n">
        <v>0.161610442692324</v>
      </c>
      <c r="I683" s="8" t="n">
        <v>0.0158398779437901</v>
      </c>
      <c r="J683" s="8" t="n">
        <v>0.430060338767187</v>
      </c>
      <c r="K683" s="8" t="n">
        <v>0.492693541301537</v>
      </c>
      <c r="L683" s="7" t="s">
        <v>15</v>
      </c>
      <c r="M683" s="7" t="s">
        <v>60</v>
      </c>
      <c r="N683" s="7" t="s">
        <v>15</v>
      </c>
      <c r="O683" s="7" t="s">
        <v>15</v>
      </c>
      <c r="P683" s="7" t="s">
        <v>15</v>
      </c>
      <c r="Q683" s="7" t="s">
        <v>15</v>
      </c>
      <c r="R683" s="7" t="s">
        <v>15</v>
      </c>
      <c r="S683" s="7" t="s">
        <v>15</v>
      </c>
      <c r="T683" s="9" t="s">
        <v>466</v>
      </c>
      <c r="U683" s="9" t="s">
        <v>204</v>
      </c>
    </row>
    <row r="684" s="34" customFormat="true" ht="15" hidden="false" customHeight="false" outlineLevel="0" collapsed="false">
      <c r="A684" s="6" t="s">
        <v>754</v>
      </c>
      <c r="B684" s="6" t="s">
        <v>220</v>
      </c>
      <c r="C684" s="10" t="s">
        <v>60</v>
      </c>
      <c r="D684" s="8" t="n">
        <v>0</v>
      </c>
      <c r="E684" s="8" t="n">
        <v>0.201871018328111</v>
      </c>
      <c r="F684" s="8" t="n">
        <v>0.0295076015210814</v>
      </c>
      <c r="G684" s="8" t="n">
        <v>0.0186777333046326</v>
      </c>
      <c r="H684" s="8" t="n">
        <v>0.118166370869341</v>
      </c>
      <c r="I684" s="8" t="n">
        <v>0.015445296075858</v>
      </c>
      <c r="J684" s="8" t="n">
        <v>0.338926087988476</v>
      </c>
      <c r="K684" s="8" t="n">
        <v>0.503070331838506</v>
      </c>
      <c r="L684" s="7" t="s">
        <v>15</v>
      </c>
      <c r="M684" s="7" t="s">
        <v>15</v>
      </c>
      <c r="N684" s="7" t="s">
        <v>15</v>
      </c>
      <c r="O684" s="7" t="s">
        <v>15</v>
      </c>
      <c r="P684" s="7" t="s">
        <v>15</v>
      </c>
      <c r="Q684" s="7" t="s">
        <v>15</v>
      </c>
      <c r="R684" s="7" t="s">
        <v>15</v>
      </c>
      <c r="S684" s="7" t="s">
        <v>60</v>
      </c>
      <c r="T684" s="9" t="s">
        <v>466</v>
      </c>
      <c r="U684" s="9" t="s">
        <v>204</v>
      </c>
    </row>
    <row r="685" s="34" customFormat="true" ht="15" hidden="false" customHeight="false" outlineLevel="0" collapsed="false">
      <c r="A685" s="6" t="s">
        <v>755</v>
      </c>
      <c r="B685" s="6" t="s">
        <v>220</v>
      </c>
      <c r="C685" s="10" t="s">
        <v>60</v>
      </c>
      <c r="D685" s="8" t="n">
        <v>0.009149</v>
      </c>
      <c r="E685" s="8" t="n">
        <v>0.145355200394549</v>
      </c>
      <c r="F685" s="8" t="n">
        <v>0.0294178430941596</v>
      </c>
      <c r="G685" s="8" t="n">
        <v>0.0128678130894103</v>
      </c>
      <c r="H685" s="8" t="n">
        <v>0.0834048796304024</v>
      </c>
      <c r="I685" s="8" t="n">
        <v>0.00966451171766381</v>
      </c>
      <c r="J685" s="8" t="n">
        <v>0.335487893795396</v>
      </c>
      <c r="K685" s="8" t="n">
        <v>0.492710566776438</v>
      </c>
      <c r="L685" s="7" t="s">
        <v>15</v>
      </c>
      <c r="M685" s="7" t="s">
        <v>15</v>
      </c>
      <c r="N685" s="7" t="s">
        <v>15</v>
      </c>
      <c r="O685" s="7" t="s">
        <v>15</v>
      </c>
      <c r="P685" s="7" t="s">
        <v>15</v>
      </c>
      <c r="Q685" s="7" t="s">
        <v>15</v>
      </c>
      <c r="R685" s="7" t="s">
        <v>15</v>
      </c>
      <c r="S685" s="7" t="s">
        <v>15</v>
      </c>
      <c r="T685" s="9" t="s">
        <v>466</v>
      </c>
      <c r="U685" s="9" t="s">
        <v>204</v>
      </c>
    </row>
    <row r="686" s="34" customFormat="true" ht="15" hidden="false" customHeight="false" outlineLevel="0" collapsed="false">
      <c r="A686" s="6" t="s">
        <v>756</v>
      </c>
      <c r="B686" s="6" t="s">
        <v>220</v>
      </c>
      <c r="C686" s="10" t="s">
        <v>60</v>
      </c>
      <c r="D686" s="8" t="n">
        <v>0.006154</v>
      </c>
      <c r="E686" s="8" t="n">
        <v>0.0639957138495579</v>
      </c>
      <c r="F686" s="8" t="n">
        <v>0.0294953774583738</v>
      </c>
      <c r="G686" s="8" t="n">
        <v>0.0134289343085759</v>
      </c>
      <c r="H686" s="8" t="n">
        <v>0.0402211158302959</v>
      </c>
      <c r="I686" s="8" t="n">
        <v>0.013808545108997</v>
      </c>
      <c r="J686" s="8" t="n">
        <v>0.400013473825369</v>
      </c>
      <c r="K686" s="8" t="n">
        <v>0.496997195484343</v>
      </c>
      <c r="L686" s="7" t="s">
        <v>15</v>
      </c>
      <c r="M686" s="7" t="s">
        <v>15</v>
      </c>
      <c r="N686" s="7" t="s">
        <v>15</v>
      </c>
      <c r="O686" s="7" t="s">
        <v>15</v>
      </c>
      <c r="P686" s="7" t="s">
        <v>15</v>
      </c>
      <c r="Q686" s="7" t="s">
        <v>15</v>
      </c>
      <c r="R686" s="7" t="s">
        <v>15</v>
      </c>
      <c r="S686" s="7" t="s">
        <v>15</v>
      </c>
      <c r="T686" s="9" t="s">
        <v>466</v>
      </c>
      <c r="U686" s="9" t="s">
        <v>204</v>
      </c>
    </row>
    <row r="687" s="34" customFormat="true" ht="15" hidden="false" customHeight="false" outlineLevel="0" collapsed="false">
      <c r="A687" s="6" t="s">
        <v>757</v>
      </c>
      <c r="B687" s="6" t="s">
        <v>220</v>
      </c>
      <c r="C687" s="10" t="s">
        <v>60</v>
      </c>
      <c r="D687" s="8" t="n">
        <v>0.005714</v>
      </c>
      <c r="E687" s="8" t="n">
        <v>0.243915690958172</v>
      </c>
      <c r="F687" s="8" t="n">
        <v>0.0295429459942342</v>
      </c>
      <c r="G687" s="8" t="n">
        <v>0.020868245200389</v>
      </c>
      <c r="H687" s="8" t="n">
        <v>0.249643693857855</v>
      </c>
      <c r="I687" s="8" t="n">
        <v>0.021912236337728</v>
      </c>
      <c r="J687" s="8" t="n">
        <v>0.111853101595514</v>
      </c>
      <c r="K687" s="8" t="n">
        <v>0.507138842645867</v>
      </c>
      <c r="L687" s="7" t="s">
        <v>15</v>
      </c>
      <c r="M687" s="7" t="s">
        <v>60</v>
      </c>
      <c r="N687" s="7" t="s">
        <v>15</v>
      </c>
      <c r="O687" s="7" t="s">
        <v>60</v>
      </c>
      <c r="P687" s="7" t="s">
        <v>60</v>
      </c>
      <c r="Q687" s="7" t="s">
        <v>60</v>
      </c>
      <c r="R687" s="7" t="s">
        <v>15</v>
      </c>
      <c r="S687" s="7" t="s">
        <v>60</v>
      </c>
      <c r="T687" s="9" t="s">
        <v>466</v>
      </c>
      <c r="U687" s="9" t="s">
        <v>204</v>
      </c>
    </row>
    <row r="688" s="34" customFormat="true" ht="15" hidden="false" customHeight="false" outlineLevel="0" collapsed="false">
      <c r="A688" s="6" t="s">
        <v>758</v>
      </c>
      <c r="B688" s="6" t="s">
        <v>220</v>
      </c>
      <c r="C688" s="10" t="s">
        <v>60</v>
      </c>
      <c r="D688" s="8" t="n">
        <v>0.02818</v>
      </c>
      <c r="E688" s="8" t="n">
        <v>0.291161013158961</v>
      </c>
      <c r="F688" s="8" t="n">
        <v>0.0295259561463826</v>
      </c>
      <c r="G688" s="8" t="n">
        <v>0.0239051707017151</v>
      </c>
      <c r="H688" s="8" t="n">
        <v>0.340239063915299</v>
      </c>
      <c r="I688" s="8" t="n">
        <v>0.0250044017974846</v>
      </c>
      <c r="J688" s="8" t="n">
        <v>0.0945777533671409</v>
      </c>
      <c r="K688" s="8" t="n">
        <v>0.516048409456361</v>
      </c>
      <c r="L688" s="7" t="s">
        <v>60</v>
      </c>
      <c r="M688" s="7" t="s">
        <v>60</v>
      </c>
      <c r="N688" s="7" t="s">
        <v>15</v>
      </c>
      <c r="O688" s="7" t="s">
        <v>60</v>
      </c>
      <c r="P688" s="7" t="s">
        <v>60</v>
      </c>
      <c r="Q688" s="7" t="s">
        <v>60</v>
      </c>
      <c r="R688" s="7" t="s">
        <v>15</v>
      </c>
      <c r="S688" s="7" t="s">
        <v>60</v>
      </c>
      <c r="T688" s="9" t="s">
        <v>466</v>
      </c>
      <c r="U688" s="9" t="s">
        <v>204</v>
      </c>
    </row>
    <row r="689" s="34" customFormat="true" ht="15" hidden="false" customHeight="false" outlineLevel="0" collapsed="false">
      <c r="A689" s="6" t="s">
        <v>759</v>
      </c>
      <c r="B689" s="6" t="s">
        <v>220</v>
      </c>
      <c r="C689" s="10" t="s">
        <v>60</v>
      </c>
      <c r="D689" s="8" t="n">
        <v>0.01007</v>
      </c>
      <c r="E689" s="8" t="n">
        <v>0.177148393209275</v>
      </c>
      <c r="F689" s="8" t="n">
        <v>0.0295528499300028</v>
      </c>
      <c r="G689" s="8" t="n">
        <v>0.0192550350387589</v>
      </c>
      <c r="H689" s="8" t="n">
        <v>0.0823098182998175</v>
      </c>
      <c r="I689" s="8" t="n">
        <v>0.0137862594111385</v>
      </c>
      <c r="J689" s="8" t="n">
        <v>0.473796201418984</v>
      </c>
      <c r="K689" s="8" t="n">
        <v>0.475278128938994</v>
      </c>
      <c r="L689" s="7" t="s">
        <v>15</v>
      </c>
      <c r="M689" s="7" t="s">
        <v>15</v>
      </c>
      <c r="N689" s="7" t="s">
        <v>15</v>
      </c>
      <c r="O689" s="7" t="s">
        <v>15</v>
      </c>
      <c r="P689" s="7" t="s">
        <v>15</v>
      </c>
      <c r="Q689" s="7" t="s">
        <v>15</v>
      </c>
      <c r="R689" s="7" t="s">
        <v>15</v>
      </c>
      <c r="S689" s="7" t="s">
        <v>15</v>
      </c>
      <c r="T689" s="9" t="s">
        <v>476</v>
      </c>
      <c r="U689" s="9" t="s">
        <v>204</v>
      </c>
    </row>
    <row r="690" s="34" customFormat="true" ht="15" hidden="false" customHeight="false" outlineLevel="0" collapsed="false">
      <c r="A690" s="6" t="s">
        <v>760</v>
      </c>
      <c r="B690" s="6" t="s">
        <v>220</v>
      </c>
      <c r="C690" s="10" t="s">
        <v>60</v>
      </c>
      <c r="D690" s="8" t="n">
        <v>0.006641</v>
      </c>
      <c r="E690" s="8" t="n">
        <v>0.158051778886533</v>
      </c>
      <c r="F690" s="8" t="n">
        <v>0.0295010077930719</v>
      </c>
      <c r="G690" s="8" t="n">
        <v>0.0172248533597488</v>
      </c>
      <c r="H690" s="8" t="n">
        <v>0.165827399312024</v>
      </c>
      <c r="I690" s="8" t="n">
        <v>0.0188314597121772</v>
      </c>
      <c r="J690" s="8" t="n">
        <v>0.210292779983318</v>
      </c>
      <c r="K690" s="8" t="n">
        <v>0.510117787295088</v>
      </c>
      <c r="L690" s="7" t="s">
        <v>15</v>
      </c>
      <c r="M690" s="7" t="s">
        <v>15</v>
      </c>
      <c r="N690" s="7" t="s">
        <v>15</v>
      </c>
      <c r="O690" s="7" t="s">
        <v>15</v>
      </c>
      <c r="P690" s="7" t="s">
        <v>15</v>
      </c>
      <c r="Q690" s="7" t="s">
        <v>15</v>
      </c>
      <c r="R690" s="7" t="s">
        <v>15</v>
      </c>
      <c r="S690" s="7" t="s">
        <v>60</v>
      </c>
      <c r="T690" s="9" t="s">
        <v>476</v>
      </c>
      <c r="U690" s="9" t="s">
        <v>204</v>
      </c>
    </row>
    <row r="691" s="34" customFormat="true" ht="15" hidden="false" customHeight="false" outlineLevel="0" collapsed="false">
      <c r="A691" s="6" t="s">
        <v>761</v>
      </c>
      <c r="B691" s="6" t="s">
        <v>220</v>
      </c>
      <c r="C691" s="10" t="s">
        <v>60</v>
      </c>
      <c r="D691" s="8" t="n">
        <v>0.01649</v>
      </c>
      <c r="E691" s="8" t="n">
        <v>0.889692211565338</v>
      </c>
      <c r="F691" s="8" t="n">
        <v>0.0298255802071068</v>
      </c>
      <c r="G691" s="8" t="n">
        <v>0.126087489397971</v>
      </c>
      <c r="H691" s="8" t="n">
        <v>1.34454248988098</v>
      </c>
      <c r="I691" s="8" t="n">
        <v>0.0750588411620992</v>
      </c>
      <c r="J691" s="8" t="n">
        <v>0.402734257636435</v>
      </c>
      <c r="K691" s="8" t="n">
        <v>0.39017484437271</v>
      </c>
      <c r="L691" s="7" t="s">
        <v>15</v>
      </c>
      <c r="M691" s="7" t="s">
        <v>60</v>
      </c>
      <c r="N691" s="7" t="s">
        <v>15</v>
      </c>
      <c r="O691" s="7" t="s">
        <v>60</v>
      </c>
      <c r="P691" s="7" t="s">
        <v>60</v>
      </c>
      <c r="Q691" s="7" t="s">
        <v>60</v>
      </c>
      <c r="R691" s="7" t="s">
        <v>15</v>
      </c>
      <c r="S691" s="7" t="s">
        <v>15</v>
      </c>
      <c r="T691" s="9" t="s">
        <v>642</v>
      </c>
      <c r="U691" s="9" t="s">
        <v>204</v>
      </c>
    </row>
    <row r="692" s="34" customFormat="true" ht="15" hidden="false" customHeight="false" outlineLevel="0" collapsed="false">
      <c r="A692" s="6" t="s">
        <v>762</v>
      </c>
      <c r="B692" s="6" t="s">
        <v>220</v>
      </c>
      <c r="C692" s="10" t="s">
        <v>60</v>
      </c>
      <c r="D692" s="8" t="n">
        <v>0.02914</v>
      </c>
      <c r="E692" s="8" t="n">
        <v>0.934522058035493</v>
      </c>
      <c r="F692" s="8" t="n">
        <v>0.0298073124226198</v>
      </c>
      <c r="G692" s="8" t="n">
        <v>0.128894678481355</v>
      </c>
      <c r="H692" s="8" t="n">
        <v>1.3616060033872</v>
      </c>
      <c r="I692" s="8" t="n">
        <v>0.075121086558721</v>
      </c>
      <c r="J692" s="8" t="n">
        <v>0.444847837238991</v>
      </c>
      <c r="K692" s="8" t="n">
        <v>0.383759831916683</v>
      </c>
      <c r="L692" s="7" t="s">
        <v>60</v>
      </c>
      <c r="M692" s="7" t="s">
        <v>60</v>
      </c>
      <c r="N692" s="7" t="s">
        <v>15</v>
      </c>
      <c r="O692" s="7" t="s">
        <v>60</v>
      </c>
      <c r="P692" s="7" t="s">
        <v>60</v>
      </c>
      <c r="Q692" s="7" t="s">
        <v>60</v>
      </c>
      <c r="R692" s="7" t="s">
        <v>15</v>
      </c>
      <c r="S692" s="7" t="s">
        <v>15</v>
      </c>
      <c r="T692" s="9" t="s">
        <v>642</v>
      </c>
      <c r="U692" s="9" t="s">
        <v>204</v>
      </c>
    </row>
    <row r="693" s="34" customFormat="true" ht="15" hidden="false" customHeight="false" outlineLevel="0" collapsed="false">
      <c r="A693" s="6" t="s">
        <v>763</v>
      </c>
      <c r="B693" s="6" t="s">
        <v>331</v>
      </c>
      <c r="C693" s="10" t="s">
        <v>60</v>
      </c>
      <c r="D693" s="8" t="n">
        <v>0</v>
      </c>
      <c r="E693" s="8" t="n">
        <v>0.13146103396787</v>
      </c>
      <c r="F693" s="8" t="n">
        <v>0.0294376115401066</v>
      </c>
      <c r="G693" s="8" t="n">
        <v>0.0178147991286019</v>
      </c>
      <c r="H693" s="8" t="n">
        <v>0.0855739944929038</v>
      </c>
      <c r="I693" s="8" t="n">
        <v>0.0154071275363429</v>
      </c>
      <c r="J693" s="8" t="n">
        <v>0.314441664248583</v>
      </c>
      <c r="K693" s="8" t="n">
        <v>0.50390877631181</v>
      </c>
      <c r="L693" s="7" t="s">
        <v>15</v>
      </c>
      <c r="M693" s="7" t="s">
        <v>15</v>
      </c>
      <c r="N693" s="7" t="s">
        <v>15</v>
      </c>
      <c r="O693" s="7" t="s">
        <v>15</v>
      </c>
      <c r="P693" s="7" t="s">
        <v>15</v>
      </c>
      <c r="Q693" s="7" t="s">
        <v>15</v>
      </c>
      <c r="R693" s="7" t="s">
        <v>15</v>
      </c>
      <c r="S693" s="7" t="s">
        <v>60</v>
      </c>
      <c r="T693" s="9" t="s">
        <v>476</v>
      </c>
      <c r="U693" s="9" t="s">
        <v>204</v>
      </c>
    </row>
    <row r="694" s="34" customFormat="true" ht="15" hidden="false" customHeight="false" outlineLevel="0" collapsed="false">
      <c r="A694" s="6" t="s">
        <v>764</v>
      </c>
      <c r="B694" s="6" t="s">
        <v>331</v>
      </c>
      <c r="C694" s="10" t="s">
        <v>60</v>
      </c>
      <c r="D694" s="8" t="n">
        <v>0.005464</v>
      </c>
      <c r="E694" s="8" t="n">
        <v>0.156294903311358</v>
      </c>
      <c r="F694" s="8" t="n">
        <v>0.0294246076980325</v>
      </c>
      <c r="G694" s="8" t="n">
        <v>0.0166156069867828</v>
      </c>
      <c r="H694" s="8" t="n">
        <v>0.175854954290147</v>
      </c>
      <c r="I694" s="8" t="n">
        <v>0.0196417846166215</v>
      </c>
      <c r="J694" s="8" t="n">
        <v>0.227870818443413</v>
      </c>
      <c r="K694" s="8" t="n">
        <v>0.506386513156227</v>
      </c>
      <c r="L694" s="7" t="s">
        <v>15</v>
      </c>
      <c r="M694" s="7" t="s">
        <v>15</v>
      </c>
      <c r="N694" s="7" t="s">
        <v>15</v>
      </c>
      <c r="O694" s="7" t="s">
        <v>15</v>
      </c>
      <c r="P694" s="7" t="s">
        <v>15</v>
      </c>
      <c r="Q694" s="7" t="s">
        <v>60</v>
      </c>
      <c r="R694" s="7" t="s">
        <v>15</v>
      </c>
      <c r="S694" s="7" t="s">
        <v>60</v>
      </c>
      <c r="T694" s="9" t="s">
        <v>476</v>
      </c>
      <c r="U694" s="9" t="s">
        <v>204</v>
      </c>
    </row>
    <row r="695" s="34" customFormat="true" ht="15.75" hidden="false" customHeight="false" outlineLevel="0" collapsed="false">
      <c r="A695" s="33" t="s">
        <v>765</v>
      </c>
      <c r="B695" s="33" t="s">
        <v>331</v>
      </c>
      <c r="C695" s="17" t="s">
        <v>60</v>
      </c>
      <c r="D695" s="8" t="n">
        <v>0.06995</v>
      </c>
      <c r="E695" s="16" t="n">
        <v>0.165776393742672</v>
      </c>
      <c r="F695" s="16" t="n">
        <v>0.0295691790057042</v>
      </c>
      <c r="G695" s="16" t="n">
        <v>0.0181565095379819</v>
      </c>
      <c r="H695" s="16" t="n">
        <v>0.169411192007942</v>
      </c>
      <c r="I695" s="16" t="n">
        <v>0.0246942855778017</v>
      </c>
      <c r="J695" s="16" t="n">
        <v>0.237461596826217</v>
      </c>
      <c r="K695" s="16" t="n">
        <v>0.4985175853947</v>
      </c>
      <c r="L695" s="15" t="s">
        <v>60</v>
      </c>
      <c r="M695" s="15" t="s">
        <v>15</v>
      </c>
      <c r="N695" s="15" t="s">
        <v>15</v>
      </c>
      <c r="O695" s="15" t="s">
        <v>15</v>
      </c>
      <c r="P695" s="15" t="s">
        <v>15</v>
      </c>
      <c r="Q695" s="15" t="s">
        <v>60</v>
      </c>
      <c r="R695" s="15" t="s">
        <v>15</v>
      </c>
      <c r="S695" s="15" t="s">
        <v>15</v>
      </c>
      <c r="T695" s="18" t="s">
        <v>476</v>
      </c>
      <c r="U695" s="9" t="s">
        <v>204</v>
      </c>
    </row>
    <row r="696" s="34" customFormat="true" ht="15" hidden="false" customHeight="false" outlineLevel="0" collapsed="false">
      <c r="A696" s="11" t="s">
        <v>766</v>
      </c>
      <c r="B696" s="6" t="s">
        <v>14</v>
      </c>
      <c r="C696" s="10" t="s">
        <v>15</v>
      </c>
      <c r="D696" s="8" t="n">
        <v>0.01137</v>
      </c>
      <c r="E696" s="8" t="n">
        <v>0.147605</v>
      </c>
      <c r="F696" s="8" t="n">
        <v>0.0294</v>
      </c>
      <c r="G696" s="8" t="n">
        <v>0.014768</v>
      </c>
      <c r="H696" s="8" t="n">
        <v>0.14481</v>
      </c>
      <c r="I696" s="8" t="n">
        <v>0.016596</v>
      </c>
      <c r="J696" s="8" t="n">
        <v>0.230946</v>
      </c>
      <c r="K696" s="8" t="n">
        <v>0.498991</v>
      </c>
      <c r="L696" s="7" t="s">
        <v>15</v>
      </c>
      <c r="M696" s="7" t="s">
        <v>15</v>
      </c>
      <c r="N696" s="7" t="s">
        <v>15</v>
      </c>
      <c r="O696" s="7" t="s">
        <v>15</v>
      </c>
      <c r="P696" s="7" t="s">
        <v>15</v>
      </c>
      <c r="Q696" s="7" t="s">
        <v>15</v>
      </c>
      <c r="R696" s="7" t="s">
        <v>15</v>
      </c>
      <c r="S696" s="7" t="s">
        <v>60</v>
      </c>
      <c r="T696" s="9" t="s">
        <v>767</v>
      </c>
      <c r="U696" s="9" t="s">
        <v>204</v>
      </c>
    </row>
    <row r="697" s="34" customFormat="true" ht="15" hidden="false" customHeight="false" outlineLevel="0" collapsed="false">
      <c r="A697" s="11" t="s">
        <v>768</v>
      </c>
      <c r="B697" s="6" t="s">
        <v>14</v>
      </c>
      <c r="C697" s="10" t="s">
        <v>15</v>
      </c>
      <c r="D697" s="8" t="n">
        <v>0.01257</v>
      </c>
      <c r="E697" s="8" t="n">
        <v>0.178569</v>
      </c>
      <c r="F697" s="8" t="n">
        <v>0.029336</v>
      </c>
      <c r="G697" s="8" t="n">
        <v>0.015895</v>
      </c>
      <c r="H697" s="8" t="n">
        <v>0.180396</v>
      </c>
      <c r="I697" s="8" t="n">
        <v>0.016973</v>
      </c>
      <c r="J697" s="8" t="n">
        <v>0.178704</v>
      </c>
      <c r="K697" s="8" t="n">
        <v>0.509343</v>
      </c>
      <c r="L697" s="7" t="s">
        <v>15</v>
      </c>
      <c r="M697" s="7" t="s">
        <v>15</v>
      </c>
      <c r="N697" s="7" t="s">
        <v>15</v>
      </c>
      <c r="O697" s="7" t="s">
        <v>15</v>
      </c>
      <c r="P697" s="7" t="s">
        <v>60</v>
      </c>
      <c r="Q697" s="7" t="s">
        <v>15</v>
      </c>
      <c r="R697" s="7" t="s">
        <v>15</v>
      </c>
      <c r="S697" s="7" t="s">
        <v>60</v>
      </c>
      <c r="T697" s="9" t="s">
        <v>769</v>
      </c>
      <c r="U697" s="9" t="s">
        <v>204</v>
      </c>
    </row>
    <row r="698" s="34" customFormat="true" ht="15" hidden="false" customHeight="false" outlineLevel="0" collapsed="false">
      <c r="A698" s="11" t="s">
        <v>770</v>
      </c>
      <c r="B698" s="6" t="s">
        <v>14</v>
      </c>
      <c r="C698" s="10" t="s">
        <v>15</v>
      </c>
      <c r="D698" s="8" t="n">
        <v>0.00976</v>
      </c>
      <c r="E698" s="8" t="n">
        <v>0.066497</v>
      </c>
      <c r="F698" s="8" t="n">
        <v>0.029294</v>
      </c>
      <c r="G698" s="8" t="n">
        <v>0.015105</v>
      </c>
      <c r="H698" s="8" t="n">
        <v>0.043044</v>
      </c>
      <c r="I698" s="8" t="n">
        <v>0.012644</v>
      </c>
      <c r="J698" s="8" t="n">
        <v>0.431082</v>
      </c>
      <c r="K698" s="8" t="n">
        <v>0.480441</v>
      </c>
      <c r="L698" s="7" t="s">
        <v>15</v>
      </c>
      <c r="M698" s="7" t="s">
        <v>15</v>
      </c>
      <c r="N698" s="7" t="s">
        <v>15</v>
      </c>
      <c r="O698" s="7" t="s">
        <v>15</v>
      </c>
      <c r="P698" s="7" t="s">
        <v>15</v>
      </c>
      <c r="Q698" s="7" t="s">
        <v>15</v>
      </c>
      <c r="R698" s="7" t="s">
        <v>15</v>
      </c>
      <c r="S698" s="7" t="s">
        <v>15</v>
      </c>
      <c r="T698" s="9" t="s">
        <v>769</v>
      </c>
      <c r="U698" s="9" t="s">
        <v>204</v>
      </c>
    </row>
    <row r="699" s="34" customFormat="true" ht="15" hidden="false" customHeight="false" outlineLevel="0" collapsed="false">
      <c r="A699" s="11" t="s">
        <v>771</v>
      </c>
      <c r="B699" s="6" t="s">
        <v>14</v>
      </c>
      <c r="C699" s="10" t="s">
        <v>15</v>
      </c>
      <c r="D699" s="8" t="n">
        <v>0.006569</v>
      </c>
      <c r="E699" s="8" t="n">
        <v>0.061798</v>
      </c>
      <c r="F699" s="8" t="n">
        <v>0.02931</v>
      </c>
      <c r="G699" s="8" t="n">
        <v>0.012702</v>
      </c>
      <c r="H699" s="8" t="n">
        <v>0.092726</v>
      </c>
      <c r="I699" s="8" t="n">
        <v>0.014822</v>
      </c>
      <c r="J699" s="8" t="n">
        <v>0.335043</v>
      </c>
      <c r="K699" s="8" t="n">
        <v>0.495236</v>
      </c>
      <c r="L699" s="7" t="s">
        <v>15</v>
      </c>
      <c r="M699" s="7" t="s">
        <v>15</v>
      </c>
      <c r="N699" s="7" t="s">
        <v>15</v>
      </c>
      <c r="O699" s="7" t="s">
        <v>15</v>
      </c>
      <c r="P699" s="7" t="s">
        <v>15</v>
      </c>
      <c r="Q699" s="7" t="s">
        <v>15</v>
      </c>
      <c r="R699" s="7" t="s">
        <v>15</v>
      </c>
      <c r="S699" s="7" t="s">
        <v>15</v>
      </c>
      <c r="T699" s="9" t="s">
        <v>772</v>
      </c>
      <c r="U699" s="9" t="s">
        <v>204</v>
      </c>
    </row>
    <row r="700" s="34" customFormat="true" ht="15" hidden="false" customHeight="false" outlineLevel="0" collapsed="false">
      <c r="A700" s="11" t="s">
        <v>773</v>
      </c>
      <c r="B700" s="6" t="s">
        <v>14</v>
      </c>
      <c r="C700" s="10" t="s">
        <v>15</v>
      </c>
      <c r="D700" s="8" t="n">
        <v>0.01418</v>
      </c>
      <c r="E700" s="8" t="n">
        <v>0.045723</v>
      </c>
      <c r="F700" s="8" t="n">
        <v>0.029383</v>
      </c>
      <c r="G700" s="8" t="n">
        <v>0.017396</v>
      </c>
      <c r="H700" s="8" t="n">
        <v>0.039744</v>
      </c>
      <c r="I700" s="8" t="n">
        <v>0.014229</v>
      </c>
      <c r="J700" s="8" t="n">
        <v>0.330982</v>
      </c>
      <c r="K700" s="8" t="n">
        <v>0.485196</v>
      </c>
      <c r="L700" s="7" t="s">
        <v>15</v>
      </c>
      <c r="M700" s="7" t="s">
        <v>15</v>
      </c>
      <c r="N700" s="7" t="s">
        <v>15</v>
      </c>
      <c r="O700" s="7" t="s">
        <v>15</v>
      </c>
      <c r="P700" s="7" t="s">
        <v>15</v>
      </c>
      <c r="Q700" s="7" t="s">
        <v>15</v>
      </c>
      <c r="R700" s="7" t="s">
        <v>15</v>
      </c>
      <c r="S700" s="7" t="s">
        <v>15</v>
      </c>
      <c r="T700" s="9" t="s">
        <v>772</v>
      </c>
      <c r="U700" s="9" t="s">
        <v>204</v>
      </c>
    </row>
    <row r="701" s="34" customFormat="true" ht="15" hidden="false" customHeight="false" outlineLevel="0" collapsed="false">
      <c r="A701" s="11" t="s">
        <v>774</v>
      </c>
      <c r="B701" s="6" t="s">
        <v>14</v>
      </c>
      <c r="C701" s="10" t="s">
        <v>15</v>
      </c>
      <c r="D701" s="8" t="n">
        <v>0.009606</v>
      </c>
      <c r="E701" s="8" t="n">
        <v>0.106866</v>
      </c>
      <c r="F701" s="8" t="n">
        <v>0.029425</v>
      </c>
      <c r="G701" s="8" t="n">
        <v>0.016483</v>
      </c>
      <c r="H701" s="8" t="n">
        <v>0.113838</v>
      </c>
      <c r="I701" s="8" t="n">
        <v>0.01629</v>
      </c>
      <c r="J701" s="8" t="n">
        <v>0.264054</v>
      </c>
      <c r="K701" s="8" t="n">
        <v>0.489508</v>
      </c>
      <c r="L701" s="7" t="s">
        <v>15</v>
      </c>
      <c r="M701" s="7" t="s">
        <v>15</v>
      </c>
      <c r="N701" s="7" t="s">
        <v>15</v>
      </c>
      <c r="O701" s="7" t="s">
        <v>15</v>
      </c>
      <c r="P701" s="7" t="s">
        <v>15</v>
      </c>
      <c r="Q701" s="7" t="s">
        <v>15</v>
      </c>
      <c r="R701" s="7" t="s">
        <v>15</v>
      </c>
      <c r="S701" s="7" t="s">
        <v>15</v>
      </c>
      <c r="T701" s="9" t="s">
        <v>769</v>
      </c>
      <c r="U701" s="9" t="s">
        <v>204</v>
      </c>
    </row>
    <row r="702" s="34" customFormat="true" ht="15" hidden="false" customHeight="false" outlineLevel="0" collapsed="false">
      <c r="A702" s="11" t="s">
        <v>775</v>
      </c>
      <c r="B702" s="6" t="s">
        <v>14</v>
      </c>
      <c r="C702" s="10" t="s">
        <v>15</v>
      </c>
      <c r="D702" s="8" t="n">
        <v>0.004331</v>
      </c>
      <c r="E702" s="8" t="n">
        <v>0.304683</v>
      </c>
      <c r="F702" s="8" t="n">
        <v>0.029472</v>
      </c>
      <c r="G702" s="8" t="n">
        <v>0.023468</v>
      </c>
      <c r="H702" s="8" t="n">
        <v>0.399557</v>
      </c>
      <c r="I702" s="8" t="n">
        <v>0.021784</v>
      </c>
      <c r="J702" s="8" t="n">
        <v>0.124775</v>
      </c>
      <c r="K702" s="8" t="n">
        <v>0.494495</v>
      </c>
      <c r="L702" s="7" t="s">
        <v>15</v>
      </c>
      <c r="M702" s="7" t="s">
        <v>60</v>
      </c>
      <c r="N702" s="7" t="s">
        <v>15</v>
      </c>
      <c r="O702" s="7" t="s">
        <v>60</v>
      </c>
      <c r="P702" s="7" t="s">
        <v>60</v>
      </c>
      <c r="Q702" s="7" t="s">
        <v>60</v>
      </c>
      <c r="R702" s="7" t="s">
        <v>15</v>
      </c>
      <c r="S702" s="7" t="s">
        <v>15</v>
      </c>
      <c r="T702" s="9" t="s">
        <v>769</v>
      </c>
      <c r="U702" s="9" t="s">
        <v>204</v>
      </c>
    </row>
    <row r="703" s="34" customFormat="true" ht="15" hidden="false" customHeight="false" outlineLevel="0" collapsed="false">
      <c r="A703" s="11" t="s">
        <v>776</v>
      </c>
      <c r="B703" s="6" t="s">
        <v>14</v>
      </c>
      <c r="C703" s="10" t="s">
        <v>15</v>
      </c>
      <c r="D703" s="8" t="n">
        <v>0.01104</v>
      </c>
      <c r="E703" s="8" t="n">
        <v>0.167561</v>
      </c>
      <c r="F703" s="8" t="n">
        <v>0.029319</v>
      </c>
      <c r="G703" s="8" t="n">
        <v>0.018178</v>
      </c>
      <c r="H703" s="8" t="n">
        <v>0.179518</v>
      </c>
      <c r="I703" s="8" t="n">
        <v>0.017297</v>
      </c>
      <c r="J703" s="8" t="n">
        <v>0.200865</v>
      </c>
      <c r="K703" s="8" t="n">
        <v>0.513069</v>
      </c>
      <c r="L703" s="7" t="s">
        <v>15</v>
      </c>
      <c r="M703" s="7" t="s">
        <v>15</v>
      </c>
      <c r="N703" s="7" t="s">
        <v>15</v>
      </c>
      <c r="O703" s="7" t="s">
        <v>15</v>
      </c>
      <c r="P703" s="7" t="s">
        <v>60</v>
      </c>
      <c r="Q703" s="7" t="s">
        <v>15</v>
      </c>
      <c r="R703" s="7" t="s">
        <v>15</v>
      </c>
      <c r="S703" s="7" t="s">
        <v>60</v>
      </c>
      <c r="T703" s="9" t="s">
        <v>777</v>
      </c>
      <c r="U703" s="9" t="s">
        <v>204</v>
      </c>
    </row>
    <row r="704" s="34" customFormat="true" ht="15" hidden="false" customHeight="false" outlineLevel="0" collapsed="false">
      <c r="A704" s="11" t="s">
        <v>778</v>
      </c>
      <c r="B704" s="6" t="s">
        <v>14</v>
      </c>
      <c r="C704" s="10" t="s">
        <v>15</v>
      </c>
      <c r="D704" s="8" t="n">
        <v>0.005115</v>
      </c>
      <c r="E704" s="8" t="n">
        <v>0.167163</v>
      </c>
      <c r="F704" s="8" t="n">
        <v>0.029284</v>
      </c>
      <c r="G704" s="8" t="n">
        <v>0.018009</v>
      </c>
      <c r="H704" s="8" t="n">
        <v>0.173484</v>
      </c>
      <c r="I704" s="8" t="n">
        <v>0.018712</v>
      </c>
      <c r="J704" s="8" t="n">
        <v>0.197934</v>
      </c>
      <c r="K704" s="8" t="n">
        <v>0.498418</v>
      </c>
      <c r="L704" s="7" t="s">
        <v>15</v>
      </c>
      <c r="M704" s="7" t="s">
        <v>15</v>
      </c>
      <c r="N704" s="7" t="s">
        <v>15</v>
      </c>
      <c r="O704" s="7" t="s">
        <v>15</v>
      </c>
      <c r="P704" s="7" t="s">
        <v>15</v>
      </c>
      <c r="Q704" s="7" t="s">
        <v>15</v>
      </c>
      <c r="R704" s="7" t="s">
        <v>15</v>
      </c>
      <c r="S704" s="7" t="s">
        <v>15</v>
      </c>
      <c r="T704" s="9" t="s">
        <v>772</v>
      </c>
      <c r="U704" s="9" t="s">
        <v>204</v>
      </c>
    </row>
    <row r="705" s="34" customFormat="true" ht="15" hidden="false" customHeight="false" outlineLevel="0" collapsed="false">
      <c r="A705" s="11" t="s">
        <v>779</v>
      </c>
      <c r="B705" s="6" t="s">
        <v>14</v>
      </c>
      <c r="C705" s="10" t="s">
        <v>15</v>
      </c>
      <c r="D705" s="8" t="n">
        <v>0.01057</v>
      </c>
      <c r="E705" s="8" t="n">
        <v>0.05528</v>
      </c>
      <c r="F705" s="8" t="n">
        <v>0.029383</v>
      </c>
      <c r="G705" s="8" t="n">
        <v>0.011778</v>
      </c>
      <c r="H705" s="8" t="n">
        <v>0.062923</v>
      </c>
      <c r="I705" s="8" t="n">
        <v>0.01443</v>
      </c>
      <c r="J705" s="8" t="n">
        <v>0.320187</v>
      </c>
      <c r="K705" s="8" t="n">
        <v>0.498227</v>
      </c>
      <c r="L705" s="7" t="s">
        <v>15</v>
      </c>
      <c r="M705" s="7" t="s">
        <v>15</v>
      </c>
      <c r="N705" s="7" t="s">
        <v>15</v>
      </c>
      <c r="O705" s="7" t="s">
        <v>15</v>
      </c>
      <c r="P705" s="7" t="s">
        <v>15</v>
      </c>
      <c r="Q705" s="7" t="s">
        <v>15</v>
      </c>
      <c r="R705" s="7" t="s">
        <v>15</v>
      </c>
      <c r="S705" s="7" t="s">
        <v>15</v>
      </c>
      <c r="T705" s="9" t="s">
        <v>767</v>
      </c>
      <c r="U705" s="9" t="s">
        <v>204</v>
      </c>
    </row>
    <row r="706" s="34" customFormat="true" ht="15" hidden="false" customHeight="false" outlineLevel="0" collapsed="false">
      <c r="A706" s="11" t="s">
        <v>780</v>
      </c>
      <c r="B706" s="6" t="s">
        <v>14</v>
      </c>
      <c r="C706" s="10" t="s">
        <v>15</v>
      </c>
      <c r="D706" s="8" t="n">
        <v>0.01531</v>
      </c>
      <c r="E706" s="8" t="n">
        <v>0.131931</v>
      </c>
      <c r="F706" s="8" t="n">
        <v>0.029436</v>
      </c>
      <c r="G706" s="8" t="n">
        <v>0.017564</v>
      </c>
      <c r="H706" s="8" t="n">
        <v>0.139865</v>
      </c>
      <c r="I706" s="8" t="n">
        <v>0.019397</v>
      </c>
      <c r="J706" s="8" t="n">
        <v>0.236704</v>
      </c>
      <c r="K706" s="8" t="n">
        <v>0.510701</v>
      </c>
      <c r="L706" s="7" t="s">
        <v>15</v>
      </c>
      <c r="M706" s="7" t="s">
        <v>15</v>
      </c>
      <c r="N706" s="7" t="s">
        <v>15</v>
      </c>
      <c r="O706" s="7" t="s">
        <v>15</v>
      </c>
      <c r="P706" s="7" t="s">
        <v>15</v>
      </c>
      <c r="Q706" s="7" t="s">
        <v>15</v>
      </c>
      <c r="R706" s="7" t="s">
        <v>15</v>
      </c>
      <c r="S706" s="7" t="s">
        <v>60</v>
      </c>
      <c r="T706" s="9" t="s">
        <v>767</v>
      </c>
      <c r="U706" s="9" t="s">
        <v>204</v>
      </c>
    </row>
    <row r="707" s="34" customFormat="true" ht="15" hidden="false" customHeight="false" outlineLevel="0" collapsed="false">
      <c r="A707" s="11" t="s">
        <v>781</v>
      </c>
      <c r="B707" s="6" t="s">
        <v>14</v>
      </c>
      <c r="C707" s="10" t="s">
        <v>15</v>
      </c>
      <c r="D707" s="8" t="n">
        <v>0.005401</v>
      </c>
      <c r="E707" s="8" t="n">
        <v>0.285242</v>
      </c>
      <c r="F707" s="8" t="n">
        <v>0.02929</v>
      </c>
      <c r="G707" s="8" t="n">
        <v>0.026231</v>
      </c>
      <c r="H707" s="8" t="n">
        <v>0.299915</v>
      </c>
      <c r="I707" s="8" t="n">
        <v>0.025775</v>
      </c>
      <c r="J707" s="8" t="n">
        <v>0.082174</v>
      </c>
      <c r="K707" s="8" t="n">
        <v>0.523501</v>
      </c>
      <c r="L707" s="7" t="s">
        <v>15</v>
      </c>
      <c r="M707" s="7" t="s">
        <v>60</v>
      </c>
      <c r="N707" s="7" t="s">
        <v>15</v>
      </c>
      <c r="O707" s="7" t="s">
        <v>60</v>
      </c>
      <c r="P707" s="7" t="s">
        <v>60</v>
      </c>
      <c r="Q707" s="7" t="s">
        <v>60</v>
      </c>
      <c r="R707" s="7" t="s">
        <v>15</v>
      </c>
      <c r="S707" s="7" t="s">
        <v>60</v>
      </c>
      <c r="T707" s="9" t="s">
        <v>772</v>
      </c>
      <c r="U707" s="9" t="s">
        <v>204</v>
      </c>
    </row>
    <row r="708" s="34" customFormat="true" ht="15" hidden="false" customHeight="false" outlineLevel="0" collapsed="false">
      <c r="A708" s="11" t="s">
        <v>782</v>
      </c>
      <c r="B708" s="6" t="s">
        <v>14</v>
      </c>
      <c r="C708" s="10" t="s">
        <v>15</v>
      </c>
      <c r="D708" s="8" t="n">
        <v>0.01047</v>
      </c>
      <c r="E708" s="8" t="n">
        <v>0.097619</v>
      </c>
      <c r="F708" s="8" t="n">
        <v>0.02935</v>
      </c>
      <c r="G708" s="8" t="n">
        <v>0.011785</v>
      </c>
      <c r="H708" s="8" t="n">
        <v>0.110511</v>
      </c>
      <c r="I708" s="8" t="n">
        <v>0.013269</v>
      </c>
      <c r="J708" s="8" t="n">
        <v>0.28432</v>
      </c>
      <c r="K708" s="8" t="n">
        <v>0.499908</v>
      </c>
      <c r="L708" s="7" t="s">
        <v>15</v>
      </c>
      <c r="M708" s="7" t="s">
        <v>15</v>
      </c>
      <c r="N708" s="7" t="s">
        <v>15</v>
      </c>
      <c r="O708" s="7" t="s">
        <v>15</v>
      </c>
      <c r="P708" s="7" t="s">
        <v>15</v>
      </c>
      <c r="Q708" s="7" t="s">
        <v>15</v>
      </c>
      <c r="R708" s="7" t="s">
        <v>15</v>
      </c>
      <c r="S708" s="7" t="s">
        <v>60</v>
      </c>
      <c r="T708" s="9" t="s">
        <v>767</v>
      </c>
      <c r="U708" s="9" t="s">
        <v>204</v>
      </c>
    </row>
    <row r="709" s="34" customFormat="true" ht="15" hidden="false" customHeight="false" outlineLevel="0" collapsed="false">
      <c r="A709" s="11" t="s">
        <v>783</v>
      </c>
      <c r="B709" s="6" t="s">
        <v>14</v>
      </c>
      <c r="C709" s="10" t="s">
        <v>15</v>
      </c>
      <c r="D709" s="8" t="n">
        <v>0.005682</v>
      </c>
      <c r="E709" s="8" t="n">
        <v>0.168042</v>
      </c>
      <c r="F709" s="8" t="n">
        <v>0.029293</v>
      </c>
      <c r="G709" s="8" t="n">
        <v>0.01725</v>
      </c>
      <c r="H709" s="8" t="n">
        <v>0.176949</v>
      </c>
      <c r="I709" s="8" t="n">
        <v>0.019871</v>
      </c>
      <c r="J709" s="8" t="n">
        <v>0.215083</v>
      </c>
      <c r="K709" s="8" t="n">
        <v>0.504239</v>
      </c>
      <c r="L709" s="7" t="s">
        <v>15</v>
      </c>
      <c r="M709" s="7" t="s">
        <v>15</v>
      </c>
      <c r="N709" s="7" t="s">
        <v>15</v>
      </c>
      <c r="O709" s="7" t="s">
        <v>15</v>
      </c>
      <c r="P709" s="7" t="s">
        <v>15</v>
      </c>
      <c r="Q709" s="7" t="s">
        <v>60</v>
      </c>
      <c r="R709" s="7" t="s">
        <v>15</v>
      </c>
      <c r="S709" s="7" t="s">
        <v>60</v>
      </c>
      <c r="T709" s="9" t="s">
        <v>777</v>
      </c>
      <c r="U709" s="9" t="s">
        <v>204</v>
      </c>
    </row>
    <row r="710" s="34" customFormat="true" ht="15" hidden="false" customHeight="false" outlineLevel="0" collapsed="false">
      <c r="A710" s="11" t="s">
        <v>784</v>
      </c>
      <c r="B710" s="6" t="s">
        <v>14</v>
      </c>
      <c r="C710" s="10" t="s">
        <v>15</v>
      </c>
      <c r="D710" s="8" t="n">
        <v>0.00583</v>
      </c>
      <c r="E710" s="8" t="n">
        <v>0.107627</v>
      </c>
      <c r="F710" s="8" t="n">
        <v>0.029329</v>
      </c>
      <c r="G710" s="8" t="n">
        <v>0.016277</v>
      </c>
      <c r="H710" s="8" t="n">
        <v>0.110894</v>
      </c>
      <c r="I710" s="8" t="n">
        <v>0.021031</v>
      </c>
      <c r="J710" s="8" t="n">
        <v>0.262384</v>
      </c>
      <c r="K710" s="8" t="n">
        <v>0.500614</v>
      </c>
      <c r="L710" s="7" t="s">
        <v>15</v>
      </c>
      <c r="M710" s="7" t="s">
        <v>15</v>
      </c>
      <c r="N710" s="7" t="s">
        <v>15</v>
      </c>
      <c r="O710" s="7" t="s">
        <v>15</v>
      </c>
      <c r="P710" s="7" t="s">
        <v>15</v>
      </c>
      <c r="Q710" s="7" t="s">
        <v>60</v>
      </c>
      <c r="R710" s="7" t="s">
        <v>15</v>
      </c>
      <c r="S710" s="7" t="s">
        <v>60</v>
      </c>
      <c r="T710" s="9" t="s">
        <v>777</v>
      </c>
      <c r="U710" s="9" t="s">
        <v>204</v>
      </c>
    </row>
    <row r="711" s="34" customFormat="true" ht="15" hidden="false" customHeight="false" outlineLevel="0" collapsed="false">
      <c r="A711" s="11" t="s">
        <v>785</v>
      </c>
      <c r="B711" s="6" t="s">
        <v>14</v>
      </c>
      <c r="C711" s="10" t="s">
        <v>15</v>
      </c>
      <c r="D711" s="8" t="n">
        <v>0.006412</v>
      </c>
      <c r="E711" s="8" t="n">
        <v>0.083657</v>
      </c>
      <c r="F711" s="8" t="n">
        <v>0.029461</v>
      </c>
      <c r="G711" s="8" t="n">
        <v>0.015357</v>
      </c>
      <c r="H711" s="8" t="n">
        <v>0.0903</v>
      </c>
      <c r="I711" s="8" t="n">
        <v>0.014215</v>
      </c>
      <c r="J711" s="8" t="n">
        <v>0.293942</v>
      </c>
      <c r="K711" s="8" t="n">
        <v>0.504938</v>
      </c>
      <c r="L711" s="7" t="s">
        <v>15</v>
      </c>
      <c r="M711" s="7" t="s">
        <v>15</v>
      </c>
      <c r="N711" s="7" t="s">
        <v>15</v>
      </c>
      <c r="O711" s="7" t="s">
        <v>15</v>
      </c>
      <c r="P711" s="7" t="s">
        <v>15</v>
      </c>
      <c r="Q711" s="7" t="s">
        <v>15</v>
      </c>
      <c r="R711" s="7" t="s">
        <v>15</v>
      </c>
      <c r="S711" s="7" t="s">
        <v>60</v>
      </c>
      <c r="T711" s="9" t="s">
        <v>767</v>
      </c>
      <c r="U711" s="9" t="s">
        <v>204</v>
      </c>
    </row>
    <row r="712" s="34" customFormat="true" ht="15" hidden="false" customHeight="false" outlineLevel="0" collapsed="false">
      <c r="A712" s="11" t="s">
        <v>786</v>
      </c>
      <c r="B712" s="6" t="s">
        <v>14</v>
      </c>
      <c r="C712" s="10" t="s">
        <v>15</v>
      </c>
      <c r="D712" s="8" t="n">
        <v>0.01181</v>
      </c>
      <c r="E712" s="8" t="n">
        <v>0.146862</v>
      </c>
      <c r="F712" s="8" t="n">
        <v>0.029387</v>
      </c>
      <c r="G712" s="8" t="n">
        <v>0.013485</v>
      </c>
      <c r="H712" s="8" t="n">
        <v>0.157979</v>
      </c>
      <c r="I712" s="8" t="n">
        <v>0.014786</v>
      </c>
      <c r="J712" s="8" t="n">
        <v>0.229943</v>
      </c>
      <c r="K712" s="8" t="n">
        <v>0.504195</v>
      </c>
      <c r="L712" s="7" t="s">
        <v>15</v>
      </c>
      <c r="M712" s="7" t="s">
        <v>15</v>
      </c>
      <c r="N712" s="7" t="s">
        <v>15</v>
      </c>
      <c r="O712" s="7" t="s">
        <v>15</v>
      </c>
      <c r="P712" s="7" t="s">
        <v>15</v>
      </c>
      <c r="Q712" s="7" t="s">
        <v>15</v>
      </c>
      <c r="R712" s="7" t="s">
        <v>15</v>
      </c>
      <c r="S712" s="7" t="s">
        <v>60</v>
      </c>
      <c r="T712" s="9" t="s">
        <v>767</v>
      </c>
      <c r="U712" s="9" t="s">
        <v>204</v>
      </c>
    </row>
    <row r="713" s="34" customFormat="true" ht="15" hidden="false" customHeight="false" outlineLevel="0" collapsed="false">
      <c r="A713" s="11" t="s">
        <v>787</v>
      </c>
      <c r="B713" s="6" t="s">
        <v>14</v>
      </c>
      <c r="C713" s="10" t="s">
        <v>15</v>
      </c>
      <c r="D713" s="8" t="n">
        <v>0</v>
      </c>
      <c r="E713" s="8" t="n">
        <v>0.149241</v>
      </c>
      <c r="F713" s="8" t="n">
        <v>0.029332</v>
      </c>
      <c r="G713" s="8" t="n">
        <v>0.022502</v>
      </c>
      <c r="H713" s="8" t="n">
        <v>0.163988</v>
      </c>
      <c r="I713" s="8" t="n">
        <v>0.020547</v>
      </c>
      <c r="J713" s="8" t="n">
        <v>0.239893</v>
      </c>
      <c r="K713" s="8" t="n">
        <v>0.490842</v>
      </c>
      <c r="L713" s="7" t="s">
        <v>15</v>
      </c>
      <c r="M713" s="7" t="s">
        <v>15</v>
      </c>
      <c r="N713" s="7" t="s">
        <v>15</v>
      </c>
      <c r="O713" s="7" t="s">
        <v>60</v>
      </c>
      <c r="P713" s="7" t="s">
        <v>15</v>
      </c>
      <c r="Q713" s="7" t="s">
        <v>60</v>
      </c>
      <c r="R713" s="7" t="s">
        <v>15</v>
      </c>
      <c r="S713" s="7" t="s">
        <v>15</v>
      </c>
      <c r="T713" s="9" t="s">
        <v>777</v>
      </c>
      <c r="U713" s="9" t="s">
        <v>204</v>
      </c>
    </row>
    <row r="714" s="34" customFormat="true" ht="15" hidden="false" customHeight="false" outlineLevel="0" collapsed="false">
      <c r="A714" s="11" t="s">
        <v>788</v>
      </c>
      <c r="B714" s="6" t="s">
        <v>14</v>
      </c>
      <c r="C714" s="10" t="s">
        <v>15</v>
      </c>
      <c r="D714" s="8" t="n">
        <v>0.006263</v>
      </c>
      <c r="E714" s="8" t="n">
        <v>0.121784</v>
      </c>
      <c r="F714" s="8" t="n">
        <v>0.029343</v>
      </c>
      <c r="G714" s="8" t="n">
        <v>0.019009</v>
      </c>
      <c r="H714" s="8" t="n">
        <v>0.110693</v>
      </c>
      <c r="I714" s="8" t="n">
        <v>0.015726</v>
      </c>
      <c r="J714" s="8" t="n">
        <v>0.280875</v>
      </c>
      <c r="K714" s="8" t="n">
        <v>0.48744</v>
      </c>
      <c r="L714" s="7" t="s">
        <v>15</v>
      </c>
      <c r="M714" s="7" t="s">
        <v>15</v>
      </c>
      <c r="N714" s="7" t="s">
        <v>15</v>
      </c>
      <c r="O714" s="7" t="s">
        <v>15</v>
      </c>
      <c r="P714" s="7" t="s">
        <v>15</v>
      </c>
      <c r="Q714" s="7" t="s">
        <v>15</v>
      </c>
      <c r="R714" s="7" t="s">
        <v>15</v>
      </c>
      <c r="S714" s="7" t="s">
        <v>15</v>
      </c>
      <c r="T714" s="9" t="s">
        <v>767</v>
      </c>
      <c r="U714" s="9" t="s">
        <v>204</v>
      </c>
    </row>
    <row r="715" s="34" customFormat="true" ht="15" hidden="false" customHeight="false" outlineLevel="0" collapsed="false">
      <c r="A715" s="11" t="s">
        <v>789</v>
      </c>
      <c r="B715" s="6" t="s">
        <v>14</v>
      </c>
      <c r="C715" s="10" t="s">
        <v>15</v>
      </c>
      <c r="D715" s="8" t="n">
        <v>0.011</v>
      </c>
      <c r="E715" s="8" t="n">
        <v>0.067604</v>
      </c>
      <c r="F715" s="8" t="n">
        <v>0.029346</v>
      </c>
      <c r="G715" s="8" t="n">
        <v>0.01426</v>
      </c>
      <c r="H715" s="8" t="n">
        <v>0.050985</v>
      </c>
      <c r="I715" s="8" t="n">
        <v>0.014905</v>
      </c>
      <c r="J715" s="8" t="n">
        <v>0.339524</v>
      </c>
      <c r="K715" s="8" t="n">
        <v>0.501494</v>
      </c>
      <c r="L715" s="7" t="s">
        <v>15</v>
      </c>
      <c r="M715" s="7" t="s">
        <v>15</v>
      </c>
      <c r="N715" s="7" t="s">
        <v>15</v>
      </c>
      <c r="O715" s="7" t="s">
        <v>15</v>
      </c>
      <c r="P715" s="7" t="s">
        <v>15</v>
      </c>
      <c r="Q715" s="7" t="s">
        <v>15</v>
      </c>
      <c r="R715" s="7" t="s">
        <v>15</v>
      </c>
      <c r="S715" s="7" t="s">
        <v>60</v>
      </c>
      <c r="T715" s="9" t="s">
        <v>772</v>
      </c>
      <c r="U715" s="9" t="s">
        <v>204</v>
      </c>
    </row>
    <row r="716" s="34" customFormat="true" ht="15" hidden="false" customHeight="false" outlineLevel="0" collapsed="false">
      <c r="A716" s="11" t="s">
        <v>790</v>
      </c>
      <c r="B716" s="6" t="s">
        <v>14</v>
      </c>
      <c r="C716" s="10" t="s">
        <v>15</v>
      </c>
      <c r="D716" s="8" t="n">
        <v>0.01067</v>
      </c>
      <c r="E716" s="8" t="n">
        <v>0.155079</v>
      </c>
      <c r="F716" s="8" t="n">
        <v>0.029369</v>
      </c>
      <c r="G716" s="8" t="n">
        <v>0.015329</v>
      </c>
      <c r="H716" s="8" t="n">
        <v>0.160356</v>
      </c>
      <c r="I716" s="8" t="n">
        <v>0.016354</v>
      </c>
      <c r="J716" s="8" t="n">
        <v>0.204976</v>
      </c>
      <c r="K716" s="8" t="n">
        <v>0.508252</v>
      </c>
      <c r="L716" s="7" t="s">
        <v>15</v>
      </c>
      <c r="M716" s="7" t="s">
        <v>15</v>
      </c>
      <c r="N716" s="7" t="s">
        <v>15</v>
      </c>
      <c r="O716" s="7" t="s">
        <v>15</v>
      </c>
      <c r="P716" s="7" t="s">
        <v>15</v>
      </c>
      <c r="Q716" s="7" t="s">
        <v>15</v>
      </c>
      <c r="R716" s="7" t="s">
        <v>15</v>
      </c>
      <c r="S716" s="7" t="s">
        <v>60</v>
      </c>
      <c r="T716" s="9" t="s">
        <v>767</v>
      </c>
      <c r="U716" s="9" t="s">
        <v>204</v>
      </c>
    </row>
    <row r="717" s="34" customFormat="true" ht="15" hidden="false" customHeight="false" outlineLevel="0" collapsed="false">
      <c r="A717" s="11" t="s">
        <v>791</v>
      </c>
      <c r="B717" s="6" t="s">
        <v>14</v>
      </c>
      <c r="C717" s="10" t="s">
        <v>15</v>
      </c>
      <c r="D717" s="8" t="n">
        <v>0.009099</v>
      </c>
      <c r="E717" s="8" t="n">
        <v>0.168702</v>
      </c>
      <c r="F717" s="8" t="n">
        <v>0.029276</v>
      </c>
      <c r="G717" s="8" t="n">
        <v>0.01963</v>
      </c>
      <c r="H717" s="8" t="n">
        <v>0.179061</v>
      </c>
      <c r="I717" s="8" t="n">
        <v>0.017961</v>
      </c>
      <c r="J717" s="8" t="n">
        <v>0.190242</v>
      </c>
      <c r="K717" s="8" t="n">
        <v>0.514405</v>
      </c>
      <c r="L717" s="7" t="s">
        <v>15</v>
      </c>
      <c r="M717" s="7" t="s">
        <v>15</v>
      </c>
      <c r="N717" s="7" t="s">
        <v>15</v>
      </c>
      <c r="O717" s="7" t="s">
        <v>15</v>
      </c>
      <c r="P717" s="7" t="s">
        <v>60</v>
      </c>
      <c r="Q717" s="7" t="s">
        <v>15</v>
      </c>
      <c r="R717" s="7" t="s">
        <v>15</v>
      </c>
      <c r="S717" s="7" t="s">
        <v>60</v>
      </c>
      <c r="T717" s="9" t="s">
        <v>772</v>
      </c>
      <c r="U717" s="9" t="s">
        <v>204</v>
      </c>
    </row>
    <row r="718" s="34" customFormat="true" ht="15" hidden="false" customHeight="false" outlineLevel="0" collapsed="false">
      <c r="A718" s="11" t="s">
        <v>792</v>
      </c>
      <c r="B718" s="6" t="s">
        <v>14</v>
      </c>
      <c r="C718" s="10" t="s">
        <v>15</v>
      </c>
      <c r="D718" s="8" t="n">
        <v>0.006603</v>
      </c>
      <c r="E718" s="8" t="n">
        <v>0.153041</v>
      </c>
      <c r="F718" s="8" t="n">
        <v>0.029282</v>
      </c>
      <c r="G718" s="8" t="n">
        <v>0.015699</v>
      </c>
      <c r="H718" s="8" t="n">
        <v>0.156757</v>
      </c>
      <c r="I718" s="8" t="n">
        <v>0.017754</v>
      </c>
      <c r="J718" s="8" t="n">
        <v>0.20635</v>
      </c>
      <c r="K718" s="8" t="n">
        <v>0.502215</v>
      </c>
      <c r="L718" s="7" t="s">
        <v>15</v>
      </c>
      <c r="M718" s="7" t="s">
        <v>15</v>
      </c>
      <c r="N718" s="7" t="s">
        <v>15</v>
      </c>
      <c r="O718" s="7" t="s">
        <v>15</v>
      </c>
      <c r="P718" s="7" t="s">
        <v>15</v>
      </c>
      <c r="Q718" s="7" t="s">
        <v>15</v>
      </c>
      <c r="R718" s="7" t="s">
        <v>15</v>
      </c>
      <c r="S718" s="7" t="s">
        <v>60</v>
      </c>
      <c r="T718" s="9" t="s">
        <v>777</v>
      </c>
      <c r="U718" s="9" t="s">
        <v>204</v>
      </c>
    </row>
    <row r="719" s="34" customFormat="true" ht="15" hidden="false" customHeight="false" outlineLevel="0" collapsed="false">
      <c r="A719" s="11" t="s">
        <v>793</v>
      </c>
      <c r="B719" s="6" t="s">
        <v>14</v>
      </c>
      <c r="C719" s="10" t="s">
        <v>15</v>
      </c>
      <c r="D719" s="8" t="n">
        <v>0.01336</v>
      </c>
      <c r="E719" s="8" t="n">
        <v>0.127449</v>
      </c>
      <c r="F719" s="8" t="n">
        <v>0.029301</v>
      </c>
      <c r="G719" s="8" t="n">
        <v>0.018521</v>
      </c>
      <c r="H719" s="8" t="n">
        <v>0.12639</v>
      </c>
      <c r="I719" s="8" t="n">
        <v>0.017624</v>
      </c>
      <c r="J719" s="8" t="n">
        <v>0.261449</v>
      </c>
      <c r="K719" s="8" t="n">
        <v>0.489799</v>
      </c>
      <c r="L719" s="7" t="s">
        <v>15</v>
      </c>
      <c r="M719" s="7" t="s">
        <v>15</v>
      </c>
      <c r="N719" s="7" t="s">
        <v>15</v>
      </c>
      <c r="O719" s="7" t="s">
        <v>15</v>
      </c>
      <c r="P719" s="7" t="s">
        <v>15</v>
      </c>
      <c r="Q719" s="7" t="s">
        <v>15</v>
      </c>
      <c r="R719" s="7" t="s">
        <v>15</v>
      </c>
      <c r="S719" s="7" t="s">
        <v>15</v>
      </c>
      <c r="T719" s="9" t="s">
        <v>777</v>
      </c>
      <c r="U719" s="9" t="s">
        <v>204</v>
      </c>
    </row>
    <row r="720" s="34" customFormat="true" ht="15" hidden="false" customHeight="false" outlineLevel="0" collapsed="false">
      <c r="A720" s="11" t="s">
        <v>794</v>
      </c>
      <c r="B720" s="6" t="s">
        <v>14</v>
      </c>
      <c r="C720" s="10" t="s">
        <v>15</v>
      </c>
      <c r="D720" s="8" t="n">
        <v>0.0108</v>
      </c>
      <c r="E720" s="8" t="n">
        <v>0.19757</v>
      </c>
      <c r="F720" s="8" t="n">
        <v>0.029333</v>
      </c>
      <c r="G720" s="8" t="n">
        <v>0.019982</v>
      </c>
      <c r="H720" s="8" t="n">
        <v>0.216875</v>
      </c>
      <c r="I720" s="8" t="n">
        <v>0.019338</v>
      </c>
      <c r="J720" s="8" t="n">
        <v>0.181158</v>
      </c>
      <c r="K720" s="8" t="n">
        <v>0.515399</v>
      </c>
      <c r="L720" s="7" t="s">
        <v>15</v>
      </c>
      <c r="M720" s="7" t="s">
        <v>15</v>
      </c>
      <c r="N720" s="7" t="s">
        <v>15</v>
      </c>
      <c r="O720" s="7" t="s">
        <v>60</v>
      </c>
      <c r="P720" s="7" t="s">
        <v>60</v>
      </c>
      <c r="Q720" s="7" t="s">
        <v>15</v>
      </c>
      <c r="R720" s="7" t="s">
        <v>15</v>
      </c>
      <c r="S720" s="7" t="s">
        <v>60</v>
      </c>
      <c r="T720" s="9" t="s">
        <v>772</v>
      </c>
      <c r="U720" s="9" t="s">
        <v>204</v>
      </c>
    </row>
    <row r="721" s="34" customFormat="true" ht="15" hidden="false" customHeight="false" outlineLevel="0" collapsed="false">
      <c r="A721" s="11" t="s">
        <v>795</v>
      </c>
      <c r="B721" s="6" t="s">
        <v>14</v>
      </c>
      <c r="C721" s="10" t="s">
        <v>15</v>
      </c>
      <c r="D721" s="8" t="n">
        <v>0.006145</v>
      </c>
      <c r="E721" s="8" t="n">
        <v>0.157334</v>
      </c>
      <c r="F721" s="8" t="n">
        <v>0.029355</v>
      </c>
      <c r="G721" s="8" t="n">
        <v>0.016401</v>
      </c>
      <c r="H721" s="8" t="n">
        <v>0.154546</v>
      </c>
      <c r="I721" s="8" t="n">
        <v>0.018994</v>
      </c>
      <c r="J721" s="8" t="n">
        <v>0.211386</v>
      </c>
      <c r="K721" s="8" t="n">
        <v>0.500409</v>
      </c>
      <c r="L721" s="7" t="s">
        <v>15</v>
      </c>
      <c r="M721" s="7" t="s">
        <v>15</v>
      </c>
      <c r="N721" s="7" t="s">
        <v>15</v>
      </c>
      <c r="O721" s="7" t="s">
        <v>15</v>
      </c>
      <c r="P721" s="7" t="s">
        <v>15</v>
      </c>
      <c r="Q721" s="7" t="s">
        <v>15</v>
      </c>
      <c r="R721" s="7" t="s">
        <v>15</v>
      </c>
      <c r="S721" s="7" t="s">
        <v>60</v>
      </c>
      <c r="T721" s="9" t="s">
        <v>777</v>
      </c>
      <c r="U721" s="9" t="s">
        <v>204</v>
      </c>
    </row>
    <row r="722" s="34" customFormat="true" ht="15" hidden="false" customHeight="false" outlineLevel="0" collapsed="false">
      <c r="A722" s="11" t="s">
        <v>796</v>
      </c>
      <c r="B722" s="6" t="s">
        <v>14</v>
      </c>
      <c r="C722" s="10" t="s">
        <v>15</v>
      </c>
      <c r="D722" s="8" t="n">
        <v>0.01115</v>
      </c>
      <c r="E722" s="8" t="n">
        <v>0.119573</v>
      </c>
      <c r="F722" s="8" t="n">
        <v>0.029378</v>
      </c>
      <c r="G722" s="8" t="n">
        <v>0.016468</v>
      </c>
      <c r="H722" s="8" t="n">
        <v>0.131676</v>
      </c>
      <c r="I722" s="8" t="n">
        <v>0.016136</v>
      </c>
      <c r="J722" s="8" t="n">
        <v>0.266084</v>
      </c>
      <c r="K722" s="8" t="n">
        <v>0.507395</v>
      </c>
      <c r="L722" s="7" t="s">
        <v>15</v>
      </c>
      <c r="M722" s="7" t="s">
        <v>15</v>
      </c>
      <c r="N722" s="7" t="s">
        <v>15</v>
      </c>
      <c r="O722" s="7" t="s">
        <v>15</v>
      </c>
      <c r="P722" s="7" t="s">
        <v>15</v>
      </c>
      <c r="Q722" s="7" t="s">
        <v>15</v>
      </c>
      <c r="R722" s="7" t="s">
        <v>15</v>
      </c>
      <c r="S722" s="7" t="s">
        <v>60</v>
      </c>
      <c r="T722" s="9" t="s">
        <v>777</v>
      </c>
      <c r="U722" s="9" t="s">
        <v>204</v>
      </c>
    </row>
    <row r="723" s="34" customFormat="true" ht="15" hidden="false" customHeight="false" outlineLevel="0" collapsed="false">
      <c r="A723" s="11" t="s">
        <v>797</v>
      </c>
      <c r="B723" s="6" t="s">
        <v>14</v>
      </c>
      <c r="C723" s="10" t="s">
        <v>15</v>
      </c>
      <c r="D723" s="8" t="n">
        <v>0.01044</v>
      </c>
      <c r="E723" s="8" t="n">
        <v>0.101918</v>
      </c>
      <c r="F723" s="8" t="n">
        <v>0.029347</v>
      </c>
      <c r="G723" s="8" t="n">
        <v>0.016785</v>
      </c>
      <c r="H723" s="8" t="n">
        <v>0.107656</v>
      </c>
      <c r="I723" s="8" t="n">
        <v>0.017639</v>
      </c>
      <c r="J723" s="8" t="n">
        <v>0.293804</v>
      </c>
      <c r="K723" s="8" t="n">
        <v>0.510438</v>
      </c>
      <c r="L723" s="7" t="s">
        <v>15</v>
      </c>
      <c r="M723" s="7" t="s">
        <v>15</v>
      </c>
      <c r="N723" s="7" t="s">
        <v>15</v>
      </c>
      <c r="O723" s="7" t="s">
        <v>15</v>
      </c>
      <c r="P723" s="7" t="s">
        <v>15</v>
      </c>
      <c r="Q723" s="7" t="s">
        <v>15</v>
      </c>
      <c r="R723" s="7" t="s">
        <v>15</v>
      </c>
      <c r="S723" s="7" t="s">
        <v>60</v>
      </c>
      <c r="T723" s="9" t="s">
        <v>798</v>
      </c>
      <c r="U723" s="9" t="s">
        <v>204</v>
      </c>
    </row>
    <row r="724" s="34" customFormat="true" ht="15" hidden="false" customHeight="false" outlineLevel="0" collapsed="false">
      <c r="A724" s="11" t="s">
        <v>799</v>
      </c>
      <c r="B724" s="6" t="s">
        <v>14</v>
      </c>
      <c r="C724" s="10" t="s">
        <v>15</v>
      </c>
      <c r="D724" s="8" t="n">
        <v>0.009816</v>
      </c>
      <c r="E724" s="8" t="n">
        <v>0.076616</v>
      </c>
      <c r="F724" s="8" t="n">
        <v>0.029362</v>
      </c>
      <c r="G724" s="8" t="n">
        <v>0.015914</v>
      </c>
      <c r="H724" s="8" t="n">
        <v>0.07303</v>
      </c>
      <c r="I724" s="8" t="n">
        <v>0.016504</v>
      </c>
      <c r="J724" s="8" t="n">
        <v>0.320596</v>
      </c>
      <c r="K724" s="8" t="n">
        <v>0.488507</v>
      </c>
      <c r="L724" s="7" t="s">
        <v>15</v>
      </c>
      <c r="M724" s="7" t="s">
        <v>15</v>
      </c>
      <c r="N724" s="7" t="s">
        <v>15</v>
      </c>
      <c r="O724" s="7" t="s">
        <v>15</v>
      </c>
      <c r="P724" s="7" t="s">
        <v>15</v>
      </c>
      <c r="Q724" s="7" t="s">
        <v>15</v>
      </c>
      <c r="R724" s="7" t="s">
        <v>15</v>
      </c>
      <c r="S724" s="7" t="s">
        <v>15</v>
      </c>
      <c r="T724" s="9" t="s">
        <v>798</v>
      </c>
      <c r="U724" s="9" t="s">
        <v>204</v>
      </c>
    </row>
    <row r="725" s="34" customFormat="true" ht="15" hidden="false" customHeight="false" outlineLevel="0" collapsed="false">
      <c r="A725" s="11" t="s">
        <v>800</v>
      </c>
      <c r="B725" s="6" t="s">
        <v>14</v>
      </c>
      <c r="C725" s="10" t="s">
        <v>15</v>
      </c>
      <c r="D725" s="8" t="n">
        <v>0.009439</v>
      </c>
      <c r="E725" s="8" t="n">
        <v>0.210334</v>
      </c>
      <c r="F725" s="8" t="n">
        <v>0.029444</v>
      </c>
      <c r="G725" s="8" t="n">
        <v>0.018815</v>
      </c>
      <c r="H725" s="8" t="n">
        <v>0.22437</v>
      </c>
      <c r="I725" s="8" t="n">
        <v>0.020516</v>
      </c>
      <c r="J725" s="8" t="n">
        <v>0.160228</v>
      </c>
      <c r="K725" s="8" t="n">
        <v>0.507386</v>
      </c>
      <c r="L725" s="7" t="s">
        <v>15</v>
      </c>
      <c r="M725" s="7" t="s">
        <v>15</v>
      </c>
      <c r="N725" s="7" t="s">
        <v>15</v>
      </c>
      <c r="O725" s="7" t="s">
        <v>15</v>
      </c>
      <c r="P725" s="7" t="s">
        <v>60</v>
      </c>
      <c r="Q725" s="7" t="s">
        <v>60</v>
      </c>
      <c r="R725" s="7" t="s">
        <v>15</v>
      </c>
      <c r="S725" s="7" t="s">
        <v>60</v>
      </c>
      <c r="T725" s="9" t="s">
        <v>798</v>
      </c>
      <c r="U725" s="9" t="s">
        <v>204</v>
      </c>
    </row>
    <row r="726" s="34" customFormat="true" ht="15" hidden="false" customHeight="false" outlineLevel="0" collapsed="false">
      <c r="A726" s="11" t="s">
        <v>801</v>
      </c>
      <c r="B726" s="6" t="s">
        <v>14</v>
      </c>
      <c r="C726" s="10" t="s">
        <v>15</v>
      </c>
      <c r="D726" s="8" t="n">
        <v>0.009681</v>
      </c>
      <c r="E726" s="8" t="n">
        <v>0.184857</v>
      </c>
      <c r="F726" s="8" t="n">
        <v>0.029434</v>
      </c>
      <c r="G726" s="8" t="n">
        <v>0.019479</v>
      </c>
      <c r="H726" s="8" t="n">
        <v>0.209733</v>
      </c>
      <c r="I726" s="8" t="n">
        <v>0.020777</v>
      </c>
      <c r="J726" s="8" t="n">
        <v>0.181555</v>
      </c>
      <c r="K726" s="8" t="n">
        <v>0.512851</v>
      </c>
      <c r="L726" s="7" t="s">
        <v>15</v>
      </c>
      <c r="M726" s="7" t="s">
        <v>15</v>
      </c>
      <c r="N726" s="7" t="s">
        <v>15</v>
      </c>
      <c r="O726" s="7" t="s">
        <v>15</v>
      </c>
      <c r="P726" s="7" t="s">
        <v>60</v>
      </c>
      <c r="Q726" s="7" t="s">
        <v>60</v>
      </c>
      <c r="R726" s="7" t="s">
        <v>15</v>
      </c>
      <c r="S726" s="7" t="s">
        <v>60</v>
      </c>
      <c r="T726" s="9" t="s">
        <v>798</v>
      </c>
      <c r="U726" s="9" t="s">
        <v>204</v>
      </c>
    </row>
    <row r="727" s="34" customFormat="true" ht="15" hidden="false" customHeight="false" outlineLevel="0" collapsed="false">
      <c r="A727" s="11" t="s">
        <v>802</v>
      </c>
      <c r="B727" s="6" t="s">
        <v>14</v>
      </c>
      <c r="C727" s="10" t="s">
        <v>15</v>
      </c>
      <c r="D727" s="8" t="n">
        <v>0.01608</v>
      </c>
      <c r="E727" s="8" t="n">
        <v>0.227689</v>
      </c>
      <c r="F727" s="8" t="n">
        <v>0.029427</v>
      </c>
      <c r="G727" s="8" t="n">
        <v>0.019645</v>
      </c>
      <c r="H727" s="8" t="n">
        <v>0.249917</v>
      </c>
      <c r="I727" s="8" t="n">
        <v>0.021291</v>
      </c>
      <c r="J727" s="8" t="n">
        <v>0.158498</v>
      </c>
      <c r="K727" s="8" t="n">
        <v>0.511324</v>
      </c>
      <c r="L727" s="7" t="s">
        <v>15</v>
      </c>
      <c r="M727" s="7" t="s">
        <v>60</v>
      </c>
      <c r="N727" s="7" t="s">
        <v>15</v>
      </c>
      <c r="O727" s="7" t="s">
        <v>15</v>
      </c>
      <c r="P727" s="7" t="s">
        <v>60</v>
      </c>
      <c r="Q727" s="7" t="s">
        <v>60</v>
      </c>
      <c r="R727" s="7" t="s">
        <v>15</v>
      </c>
      <c r="S727" s="7" t="s">
        <v>60</v>
      </c>
      <c r="T727" s="9" t="s">
        <v>798</v>
      </c>
      <c r="U727" s="9" t="s">
        <v>204</v>
      </c>
    </row>
    <row r="728" s="34" customFormat="true" ht="15" hidden="false" customHeight="false" outlineLevel="0" collapsed="false">
      <c r="A728" s="11" t="s">
        <v>803</v>
      </c>
      <c r="B728" s="6" t="s">
        <v>14</v>
      </c>
      <c r="C728" s="10" t="s">
        <v>15</v>
      </c>
      <c r="D728" s="8" t="n">
        <v>0.006915</v>
      </c>
      <c r="E728" s="8" t="n">
        <v>0.327143</v>
      </c>
      <c r="F728" s="8" t="n">
        <v>0.0295</v>
      </c>
      <c r="G728" s="8" t="n">
        <v>0.027584</v>
      </c>
      <c r="H728" s="8" t="n">
        <v>0.322702</v>
      </c>
      <c r="I728" s="8" t="n">
        <v>0.025954</v>
      </c>
      <c r="J728" s="8" t="n">
        <v>0.038087</v>
      </c>
      <c r="K728" s="8" t="n">
        <v>0.527165</v>
      </c>
      <c r="L728" s="7" t="s">
        <v>15</v>
      </c>
      <c r="M728" s="7" t="s">
        <v>60</v>
      </c>
      <c r="N728" s="7" t="s">
        <v>15</v>
      </c>
      <c r="O728" s="7" t="s">
        <v>60</v>
      </c>
      <c r="P728" s="7" t="s">
        <v>60</v>
      </c>
      <c r="Q728" s="7" t="s">
        <v>60</v>
      </c>
      <c r="R728" s="7" t="s">
        <v>15</v>
      </c>
      <c r="S728" s="7" t="s">
        <v>60</v>
      </c>
      <c r="T728" s="9" t="s">
        <v>471</v>
      </c>
      <c r="U728" s="9" t="s">
        <v>204</v>
      </c>
    </row>
    <row r="729" s="34" customFormat="true" ht="15" hidden="false" customHeight="false" outlineLevel="0" collapsed="false">
      <c r="A729" s="11" t="s">
        <v>804</v>
      </c>
      <c r="B729" s="6" t="s">
        <v>14</v>
      </c>
      <c r="C729" s="10" t="s">
        <v>15</v>
      </c>
      <c r="D729" s="8" t="n">
        <v>0.004791</v>
      </c>
      <c r="E729" s="8" t="n">
        <v>0.153034</v>
      </c>
      <c r="F729" s="8" t="n">
        <v>0.029481</v>
      </c>
      <c r="G729" s="8" t="n">
        <v>0.016442</v>
      </c>
      <c r="H729" s="8" t="n">
        <v>0.127033</v>
      </c>
      <c r="I729" s="8" t="n">
        <v>0.01875</v>
      </c>
      <c r="J729" s="8" t="n">
        <v>0.20976</v>
      </c>
      <c r="K729" s="8" t="n">
        <v>0.505787</v>
      </c>
      <c r="L729" s="7" t="s">
        <v>15</v>
      </c>
      <c r="M729" s="7" t="s">
        <v>15</v>
      </c>
      <c r="N729" s="7" t="s">
        <v>15</v>
      </c>
      <c r="O729" s="7" t="s">
        <v>15</v>
      </c>
      <c r="P729" s="7" t="s">
        <v>15</v>
      </c>
      <c r="Q729" s="7" t="s">
        <v>15</v>
      </c>
      <c r="R729" s="7" t="s">
        <v>15</v>
      </c>
      <c r="S729" s="7" t="s">
        <v>60</v>
      </c>
      <c r="T729" s="9" t="s">
        <v>471</v>
      </c>
      <c r="U729" s="9" t="s">
        <v>204</v>
      </c>
    </row>
    <row r="730" s="34" customFormat="true" ht="15" hidden="false" customHeight="false" outlineLevel="0" collapsed="false">
      <c r="A730" s="11" t="s">
        <v>805</v>
      </c>
      <c r="B730" s="6" t="s">
        <v>14</v>
      </c>
      <c r="C730" s="10" t="s">
        <v>15</v>
      </c>
      <c r="D730" s="8" t="n">
        <v>0.008959</v>
      </c>
      <c r="E730" s="8" t="n">
        <v>0.175692</v>
      </c>
      <c r="F730" s="8" t="n">
        <v>0.029501</v>
      </c>
      <c r="G730" s="8" t="n">
        <v>0.018412</v>
      </c>
      <c r="H730" s="8" t="n">
        <v>0.181757</v>
      </c>
      <c r="I730" s="8" t="n">
        <v>0.021938</v>
      </c>
      <c r="J730" s="8" t="n">
        <v>0.203081</v>
      </c>
      <c r="K730" s="8" t="n">
        <v>0.506153</v>
      </c>
      <c r="L730" s="7" t="s">
        <v>15</v>
      </c>
      <c r="M730" s="7" t="s">
        <v>15</v>
      </c>
      <c r="N730" s="7" t="s">
        <v>15</v>
      </c>
      <c r="O730" s="7" t="s">
        <v>15</v>
      </c>
      <c r="P730" s="7" t="s">
        <v>60</v>
      </c>
      <c r="Q730" s="7" t="s">
        <v>60</v>
      </c>
      <c r="R730" s="7" t="s">
        <v>15</v>
      </c>
      <c r="S730" s="7" t="s">
        <v>60</v>
      </c>
      <c r="T730" s="9" t="s">
        <v>471</v>
      </c>
      <c r="U730" s="9" t="s">
        <v>204</v>
      </c>
    </row>
    <row r="731" s="34" customFormat="true" ht="15" hidden="false" customHeight="false" outlineLevel="0" collapsed="false">
      <c r="A731" s="11" t="s">
        <v>806</v>
      </c>
      <c r="B731" s="6" t="s">
        <v>14</v>
      </c>
      <c r="C731" s="10" t="s">
        <v>15</v>
      </c>
      <c r="D731" s="8" t="n">
        <v>0</v>
      </c>
      <c r="E731" s="8" t="n">
        <v>0.156737</v>
      </c>
      <c r="F731" s="8" t="n">
        <v>0.029419</v>
      </c>
      <c r="G731" s="8" t="n">
        <v>0.017289</v>
      </c>
      <c r="H731" s="8" t="n">
        <v>0.163026</v>
      </c>
      <c r="I731" s="8" t="n">
        <v>0.020124</v>
      </c>
      <c r="J731" s="8" t="n">
        <v>0.210155</v>
      </c>
      <c r="K731" s="8" t="n">
        <v>0.509821</v>
      </c>
      <c r="L731" s="7" t="s">
        <v>15</v>
      </c>
      <c r="M731" s="7" t="s">
        <v>15</v>
      </c>
      <c r="N731" s="7" t="s">
        <v>15</v>
      </c>
      <c r="O731" s="7" t="s">
        <v>15</v>
      </c>
      <c r="P731" s="7" t="s">
        <v>15</v>
      </c>
      <c r="Q731" s="7" t="s">
        <v>60</v>
      </c>
      <c r="R731" s="7" t="s">
        <v>15</v>
      </c>
      <c r="S731" s="7" t="s">
        <v>60</v>
      </c>
      <c r="T731" s="9" t="s">
        <v>798</v>
      </c>
      <c r="U731" s="9" t="s">
        <v>204</v>
      </c>
    </row>
    <row r="732" s="34" customFormat="true" ht="15" hidden="false" customHeight="false" outlineLevel="0" collapsed="false">
      <c r="A732" s="11" t="s">
        <v>807</v>
      </c>
      <c r="B732" s="6" t="s">
        <v>14</v>
      </c>
      <c r="C732" s="10" t="s">
        <v>15</v>
      </c>
      <c r="D732" s="8" t="n">
        <v>0</v>
      </c>
      <c r="E732" s="8" t="n">
        <v>0.137047</v>
      </c>
      <c r="F732" s="8" t="n">
        <v>0.029507</v>
      </c>
      <c r="G732" s="8" t="n">
        <v>0.014779</v>
      </c>
      <c r="H732" s="8" t="n">
        <v>0.141707</v>
      </c>
      <c r="I732" s="8" t="n">
        <v>0.016809</v>
      </c>
      <c r="J732" s="8" t="n">
        <v>0.226464</v>
      </c>
      <c r="K732" s="8" t="n">
        <v>0.504382</v>
      </c>
      <c r="L732" s="7" t="s">
        <v>15</v>
      </c>
      <c r="M732" s="7" t="s">
        <v>15</v>
      </c>
      <c r="N732" s="7" t="s">
        <v>15</v>
      </c>
      <c r="O732" s="7" t="s">
        <v>15</v>
      </c>
      <c r="P732" s="7" t="s">
        <v>15</v>
      </c>
      <c r="Q732" s="7" t="s">
        <v>15</v>
      </c>
      <c r="R732" s="7" t="s">
        <v>15</v>
      </c>
      <c r="S732" s="7" t="s">
        <v>60</v>
      </c>
      <c r="T732" s="9" t="s">
        <v>798</v>
      </c>
      <c r="U732" s="9" t="s">
        <v>204</v>
      </c>
    </row>
    <row r="733" s="34" customFormat="true" ht="15" hidden="false" customHeight="false" outlineLevel="0" collapsed="false">
      <c r="A733" s="11" t="s">
        <v>808</v>
      </c>
      <c r="B733" s="6" t="s">
        <v>14</v>
      </c>
      <c r="C733" s="10" t="s">
        <v>15</v>
      </c>
      <c r="D733" s="8" t="n">
        <v>0.01003</v>
      </c>
      <c r="E733" s="8" t="n">
        <v>0.075296</v>
      </c>
      <c r="F733" s="8" t="n">
        <v>0.029459</v>
      </c>
      <c r="G733" s="8" t="n">
        <v>0.021099</v>
      </c>
      <c r="H733" s="8" t="n">
        <v>0.074764</v>
      </c>
      <c r="I733" s="8" t="n">
        <v>0.017158</v>
      </c>
      <c r="J733" s="8" t="n">
        <v>0.304032</v>
      </c>
      <c r="K733" s="8" t="n">
        <v>0.481954</v>
      </c>
      <c r="L733" s="7" t="s">
        <v>15</v>
      </c>
      <c r="M733" s="7" t="s">
        <v>15</v>
      </c>
      <c r="N733" s="7" t="s">
        <v>15</v>
      </c>
      <c r="O733" s="7" t="s">
        <v>60</v>
      </c>
      <c r="P733" s="7" t="s">
        <v>15</v>
      </c>
      <c r="Q733" s="7" t="s">
        <v>15</v>
      </c>
      <c r="R733" s="7" t="s">
        <v>15</v>
      </c>
      <c r="S733" s="7" t="s">
        <v>15</v>
      </c>
      <c r="T733" s="9" t="s">
        <v>798</v>
      </c>
      <c r="U733" s="9" t="s">
        <v>204</v>
      </c>
    </row>
    <row r="734" s="34" customFormat="true" ht="15" hidden="false" customHeight="false" outlineLevel="0" collapsed="false">
      <c r="A734" s="11" t="s">
        <v>809</v>
      </c>
      <c r="B734" s="6" t="s">
        <v>14</v>
      </c>
      <c r="C734" s="10" t="s">
        <v>15</v>
      </c>
      <c r="D734" s="8" t="n">
        <v>0.006683</v>
      </c>
      <c r="E734" s="8" t="n">
        <v>0.091352</v>
      </c>
      <c r="F734" s="8" t="n">
        <v>0.029401</v>
      </c>
      <c r="G734" s="8" t="n">
        <v>0.015544</v>
      </c>
      <c r="H734" s="8" t="n">
        <v>0.113555</v>
      </c>
      <c r="I734" s="8" t="n">
        <v>0.018971</v>
      </c>
      <c r="J734" s="8" t="n">
        <v>0.320534</v>
      </c>
      <c r="K734" s="8" t="n">
        <v>0.494609</v>
      </c>
      <c r="L734" s="7" t="s">
        <v>15</v>
      </c>
      <c r="M734" s="7" t="s">
        <v>15</v>
      </c>
      <c r="N734" s="7" t="s">
        <v>15</v>
      </c>
      <c r="O734" s="7" t="s">
        <v>15</v>
      </c>
      <c r="P734" s="7" t="s">
        <v>15</v>
      </c>
      <c r="Q734" s="7" t="s">
        <v>15</v>
      </c>
      <c r="R734" s="7" t="s">
        <v>15</v>
      </c>
      <c r="S734" s="7" t="s">
        <v>15</v>
      </c>
      <c r="T734" s="9" t="s">
        <v>471</v>
      </c>
      <c r="U734" s="9" t="s">
        <v>204</v>
      </c>
    </row>
    <row r="735" s="34" customFormat="true" ht="15" hidden="false" customHeight="false" outlineLevel="0" collapsed="false">
      <c r="A735" s="11" t="s">
        <v>810</v>
      </c>
      <c r="B735" s="6" t="s">
        <v>14</v>
      </c>
      <c r="C735" s="10" t="s">
        <v>15</v>
      </c>
      <c r="D735" s="8" t="n">
        <v>0.0122</v>
      </c>
      <c r="E735" s="8" t="n">
        <v>0.093932</v>
      </c>
      <c r="F735" s="8" t="n">
        <v>0.029499</v>
      </c>
      <c r="G735" s="8" t="n">
        <v>0.013077</v>
      </c>
      <c r="H735" s="8" t="n">
        <v>0.093477</v>
      </c>
      <c r="I735" s="8" t="n">
        <v>0.016439</v>
      </c>
      <c r="J735" s="8" t="n">
        <v>0.280075</v>
      </c>
      <c r="K735" s="8" t="n">
        <v>0.496747</v>
      </c>
      <c r="L735" s="7" t="s">
        <v>15</v>
      </c>
      <c r="M735" s="7" t="s">
        <v>15</v>
      </c>
      <c r="N735" s="7" t="s">
        <v>15</v>
      </c>
      <c r="O735" s="7" t="s">
        <v>15</v>
      </c>
      <c r="P735" s="7" t="s">
        <v>15</v>
      </c>
      <c r="Q735" s="7" t="s">
        <v>15</v>
      </c>
      <c r="R735" s="7" t="s">
        <v>15</v>
      </c>
      <c r="S735" s="7" t="s">
        <v>15</v>
      </c>
      <c r="T735" s="9" t="s">
        <v>471</v>
      </c>
      <c r="U735" s="9" t="s">
        <v>204</v>
      </c>
    </row>
    <row r="736" s="34" customFormat="true" ht="15" hidden="false" customHeight="false" outlineLevel="0" collapsed="false">
      <c r="A736" s="11" t="s">
        <v>811</v>
      </c>
      <c r="B736" s="6" t="s">
        <v>14</v>
      </c>
      <c r="C736" s="10" t="s">
        <v>15</v>
      </c>
      <c r="D736" s="8" t="n">
        <v>0.008753</v>
      </c>
      <c r="E736" s="8" t="n">
        <v>0.118118</v>
      </c>
      <c r="F736" s="8" t="n">
        <v>0.029494</v>
      </c>
      <c r="G736" s="8" t="n">
        <v>0.014148</v>
      </c>
      <c r="H736" s="8" t="n">
        <v>0.122951</v>
      </c>
      <c r="I736" s="8" t="n">
        <v>0.017271</v>
      </c>
      <c r="J736" s="8" t="n">
        <v>0.253429</v>
      </c>
      <c r="K736" s="8" t="n">
        <v>0.499179</v>
      </c>
      <c r="L736" s="7" t="s">
        <v>15</v>
      </c>
      <c r="M736" s="7" t="s">
        <v>15</v>
      </c>
      <c r="N736" s="7" t="s">
        <v>15</v>
      </c>
      <c r="O736" s="7" t="s">
        <v>15</v>
      </c>
      <c r="P736" s="7" t="s">
        <v>15</v>
      </c>
      <c r="Q736" s="7" t="s">
        <v>15</v>
      </c>
      <c r="R736" s="7" t="s">
        <v>15</v>
      </c>
      <c r="S736" s="7" t="s">
        <v>60</v>
      </c>
      <c r="T736" s="9" t="s">
        <v>471</v>
      </c>
      <c r="U736" s="9" t="s">
        <v>204</v>
      </c>
    </row>
    <row r="737" s="34" customFormat="true" ht="15" hidden="false" customHeight="false" outlineLevel="0" collapsed="false">
      <c r="A737" s="11" t="s">
        <v>812</v>
      </c>
      <c r="B737" s="6" t="s">
        <v>14</v>
      </c>
      <c r="C737" s="10" t="s">
        <v>15</v>
      </c>
      <c r="D737" s="8" t="n">
        <v>0</v>
      </c>
      <c r="E737" s="8" t="n">
        <v>0.155632</v>
      </c>
      <c r="F737" s="8" t="n">
        <v>0.029526</v>
      </c>
      <c r="G737" s="8" t="n">
        <v>0.015436</v>
      </c>
      <c r="H737" s="8" t="n">
        <v>0.155653</v>
      </c>
      <c r="I737" s="8" t="n">
        <v>0.01812</v>
      </c>
      <c r="J737" s="8" t="n">
        <v>0.209377</v>
      </c>
      <c r="K737" s="8" t="n">
        <v>0.502383</v>
      </c>
      <c r="L737" s="7" t="s">
        <v>15</v>
      </c>
      <c r="M737" s="7" t="s">
        <v>15</v>
      </c>
      <c r="N737" s="7" t="s">
        <v>15</v>
      </c>
      <c r="O737" s="7" t="s">
        <v>15</v>
      </c>
      <c r="P737" s="7" t="s">
        <v>15</v>
      </c>
      <c r="Q737" s="7" t="s">
        <v>15</v>
      </c>
      <c r="R737" s="7" t="s">
        <v>15</v>
      </c>
      <c r="S737" s="7" t="s">
        <v>60</v>
      </c>
      <c r="T737" s="9" t="s">
        <v>471</v>
      </c>
      <c r="U737" s="9" t="s">
        <v>204</v>
      </c>
    </row>
    <row r="738" s="34" customFormat="true" ht="15" hidden="false" customHeight="false" outlineLevel="0" collapsed="false">
      <c r="A738" s="11" t="s">
        <v>813</v>
      </c>
      <c r="B738" s="6" t="s">
        <v>14</v>
      </c>
      <c r="C738" s="10" t="s">
        <v>15</v>
      </c>
      <c r="D738" s="8" t="n">
        <v>0</v>
      </c>
      <c r="E738" s="8" t="n">
        <v>0.219886</v>
      </c>
      <c r="F738" s="8" t="n">
        <v>0.029515</v>
      </c>
      <c r="G738" s="8" t="n">
        <v>0.021245</v>
      </c>
      <c r="H738" s="8" t="n">
        <v>0.218108</v>
      </c>
      <c r="I738" s="8" t="n">
        <v>0.023416</v>
      </c>
      <c r="J738" s="8" t="n">
        <v>0.166616</v>
      </c>
      <c r="K738" s="8" t="n">
        <v>0.499777</v>
      </c>
      <c r="L738" s="7" t="s">
        <v>15</v>
      </c>
      <c r="M738" s="7" t="s">
        <v>15</v>
      </c>
      <c r="N738" s="7" t="s">
        <v>15</v>
      </c>
      <c r="O738" s="7" t="s">
        <v>60</v>
      </c>
      <c r="P738" s="7" t="s">
        <v>60</v>
      </c>
      <c r="Q738" s="7" t="s">
        <v>60</v>
      </c>
      <c r="R738" s="7" t="s">
        <v>15</v>
      </c>
      <c r="S738" s="7" t="s">
        <v>60</v>
      </c>
      <c r="T738" s="9" t="s">
        <v>471</v>
      </c>
      <c r="U738" s="9" t="s">
        <v>204</v>
      </c>
    </row>
    <row r="739" s="34" customFormat="true" ht="15" hidden="false" customHeight="false" outlineLevel="0" collapsed="false">
      <c r="A739" s="11" t="s">
        <v>814</v>
      </c>
      <c r="B739" s="6" t="s">
        <v>14</v>
      </c>
      <c r="C739" s="10" t="s">
        <v>15</v>
      </c>
      <c r="D739" s="8" t="n">
        <v>0.01228</v>
      </c>
      <c r="E739" s="8" t="n">
        <v>0.078174</v>
      </c>
      <c r="F739" s="8" t="n">
        <v>0.02947</v>
      </c>
      <c r="G739" s="8" t="n">
        <v>0.012841</v>
      </c>
      <c r="H739" s="8" t="n">
        <v>0.085416</v>
      </c>
      <c r="I739" s="8" t="n">
        <v>0.015934</v>
      </c>
      <c r="J739" s="8" t="n">
        <v>0.318237</v>
      </c>
      <c r="K739" s="8" t="n">
        <v>0.492383</v>
      </c>
      <c r="L739" s="7" t="s">
        <v>15</v>
      </c>
      <c r="M739" s="7" t="s">
        <v>15</v>
      </c>
      <c r="N739" s="7" t="s">
        <v>15</v>
      </c>
      <c r="O739" s="7" t="s">
        <v>15</v>
      </c>
      <c r="P739" s="7" t="s">
        <v>15</v>
      </c>
      <c r="Q739" s="7" t="s">
        <v>15</v>
      </c>
      <c r="R739" s="7" t="s">
        <v>15</v>
      </c>
      <c r="S739" s="7" t="s">
        <v>15</v>
      </c>
      <c r="T739" s="9" t="s">
        <v>471</v>
      </c>
      <c r="U739" s="9" t="s">
        <v>204</v>
      </c>
    </row>
    <row r="740" s="34" customFormat="true" ht="15" hidden="false" customHeight="false" outlineLevel="0" collapsed="false">
      <c r="A740" s="11" t="s">
        <v>815</v>
      </c>
      <c r="B740" s="6" t="s">
        <v>14</v>
      </c>
      <c r="C740" s="10" t="s">
        <v>15</v>
      </c>
      <c r="D740" s="8" t="n">
        <v>0.01261</v>
      </c>
      <c r="E740" s="8" t="n">
        <v>0.094018</v>
      </c>
      <c r="F740" s="8" t="n">
        <v>0.029435</v>
      </c>
      <c r="G740" s="8" t="n">
        <v>0.016285</v>
      </c>
      <c r="H740" s="8" t="n">
        <v>0.102343</v>
      </c>
      <c r="I740" s="8" t="n">
        <v>0.01864</v>
      </c>
      <c r="J740" s="8" t="n">
        <v>0.280183</v>
      </c>
      <c r="K740" s="8" t="n">
        <v>0.493146</v>
      </c>
      <c r="L740" s="7" t="s">
        <v>15</v>
      </c>
      <c r="M740" s="7" t="s">
        <v>15</v>
      </c>
      <c r="N740" s="7" t="s">
        <v>15</v>
      </c>
      <c r="O740" s="7" t="s">
        <v>15</v>
      </c>
      <c r="P740" s="7" t="s">
        <v>15</v>
      </c>
      <c r="Q740" s="7" t="s">
        <v>15</v>
      </c>
      <c r="R740" s="7" t="s">
        <v>15</v>
      </c>
      <c r="S740" s="7" t="s">
        <v>15</v>
      </c>
      <c r="T740" s="9" t="s">
        <v>471</v>
      </c>
      <c r="U740" s="9" t="s">
        <v>204</v>
      </c>
    </row>
    <row r="741" s="34" customFormat="true" ht="15" hidden="false" customHeight="false" outlineLevel="0" collapsed="false">
      <c r="A741" s="11" t="s">
        <v>816</v>
      </c>
      <c r="B741" s="6" t="s">
        <v>14</v>
      </c>
      <c r="C741" s="10" t="s">
        <v>15</v>
      </c>
      <c r="D741" s="8" t="n">
        <v>0.01</v>
      </c>
      <c r="E741" s="8" t="n">
        <v>0.185198</v>
      </c>
      <c r="F741" s="8" t="n">
        <v>0.029426</v>
      </c>
      <c r="G741" s="8" t="n">
        <v>0.018183</v>
      </c>
      <c r="H741" s="8" t="n">
        <v>0.197408</v>
      </c>
      <c r="I741" s="8" t="n">
        <v>0.020726</v>
      </c>
      <c r="J741" s="8" t="n">
        <v>0.177742</v>
      </c>
      <c r="K741" s="8" t="n">
        <v>0.500544</v>
      </c>
      <c r="L741" s="7" t="s">
        <v>15</v>
      </c>
      <c r="M741" s="7" t="s">
        <v>15</v>
      </c>
      <c r="N741" s="7" t="s">
        <v>15</v>
      </c>
      <c r="O741" s="7" t="s">
        <v>15</v>
      </c>
      <c r="P741" s="7" t="s">
        <v>60</v>
      </c>
      <c r="Q741" s="7" t="s">
        <v>60</v>
      </c>
      <c r="R741" s="7" t="s">
        <v>15</v>
      </c>
      <c r="S741" s="7" t="s">
        <v>60</v>
      </c>
      <c r="T741" s="9" t="s">
        <v>471</v>
      </c>
      <c r="U741" s="9" t="s">
        <v>204</v>
      </c>
    </row>
    <row r="742" s="34" customFormat="true" ht="15" hidden="false" customHeight="false" outlineLevel="0" collapsed="false">
      <c r="A742" s="11" t="s">
        <v>817</v>
      </c>
      <c r="B742" s="6" t="s">
        <v>14</v>
      </c>
      <c r="C742" s="10" t="s">
        <v>15</v>
      </c>
      <c r="D742" s="8" t="n">
        <v>0.01161</v>
      </c>
      <c r="E742" s="8" t="n">
        <v>0.243827</v>
      </c>
      <c r="F742" s="8" t="n">
        <v>0.029479</v>
      </c>
      <c r="G742" s="8" t="n">
        <v>0.023427</v>
      </c>
      <c r="H742" s="8" t="n">
        <v>0.258321</v>
      </c>
      <c r="I742" s="8" t="n">
        <v>0.024364</v>
      </c>
      <c r="J742" s="8" t="n">
        <v>0.130079</v>
      </c>
      <c r="K742" s="8" t="n">
        <v>0.519314</v>
      </c>
      <c r="L742" s="7" t="s">
        <v>15</v>
      </c>
      <c r="M742" s="7" t="s">
        <v>60</v>
      </c>
      <c r="N742" s="7" t="s">
        <v>15</v>
      </c>
      <c r="O742" s="7" t="s">
        <v>60</v>
      </c>
      <c r="P742" s="7" t="s">
        <v>60</v>
      </c>
      <c r="Q742" s="7" t="s">
        <v>60</v>
      </c>
      <c r="R742" s="7" t="s">
        <v>15</v>
      </c>
      <c r="S742" s="7" t="s">
        <v>60</v>
      </c>
      <c r="T742" s="9" t="s">
        <v>471</v>
      </c>
      <c r="U742" s="9" t="s">
        <v>204</v>
      </c>
    </row>
    <row r="743" s="34" customFormat="true" ht="15" hidden="false" customHeight="false" outlineLevel="0" collapsed="false">
      <c r="A743" s="11" t="s">
        <v>818</v>
      </c>
      <c r="B743" s="6" t="s">
        <v>14</v>
      </c>
      <c r="C743" s="10" t="s">
        <v>15</v>
      </c>
      <c r="D743" s="8" t="n">
        <v>0.009991</v>
      </c>
      <c r="E743" s="8" t="n">
        <v>0.105666</v>
      </c>
      <c r="F743" s="8" t="n">
        <v>0.029469</v>
      </c>
      <c r="G743" s="8" t="n">
        <v>0.015277</v>
      </c>
      <c r="H743" s="8" t="n">
        <v>0.114697</v>
      </c>
      <c r="I743" s="8" t="n">
        <v>0.018335</v>
      </c>
      <c r="J743" s="8" t="n">
        <v>0.269088</v>
      </c>
      <c r="K743" s="8" t="n">
        <v>0.505402</v>
      </c>
      <c r="L743" s="7" t="s">
        <v>15</v>
      </c>
      <c r="M743" s="7" t="s">
        <v>15</v>
      </c>
      <c r="N743" s="7" t="s">
        <v>15</v>
      </c>
      <c r="O743" s="7" t="s">
        <v>15</v>
      </c>
      <c r="P743" s="7" t="s">
        <v>15</v>
      </c>
      <c r="Q743" s="7" t="s">
        <v>15</v>
      </c>
      <c r="R743" s="7" t="s">
        <v>15</v>
      </c>
      <c r="S743" s="7" t="s">
        <v>60</v>
      </c>
      <c r="T743" s="9" t="s">
        <v>471</v>
      </c>
      <c r="U743" s="9" t="s">
        <v>204</v>
      </c>
    </row>
    <row r="744" s="34" customFormat="true" ht="15" hidden="false" customHeight="false" outlineLevel="0" collapsed="false">
      <c r="A744" s="11" t="s">
        <v>819</v>
      </c>
      <c r="B744" s="6" t="s">
        <v>14</v>
      </c>
      <c r="C744" s="10" t="s">
        <v>15</v>
      </c>
      <c r="D744" s="8" t="n">
        <v>0.009991</v>
      </c>
      <c r="E744" s="8" t="n">
        <v>0.17706</v>
      </c>
      <c r="F744" s="8" t="n">
        <v>0.029545</v>
      </c>
      <c r="G744" s="8" t="n">
        <v>0.018976</v>
      </c>
      <c r="H744" s="8" t="n">
        <v>0.189356</v>
      </c>
      <c r="I744" s="8" t="n">
        <v>0.021749</v>
      </c>
      <c r="J744" s="8" t="n">
        <v>0.199427</v>
      </c>
      <c r="K744" s="8" t="n">
        <v>0.508819</v>
      </c>
      <c r="L744" s="7" t="s">
        <v>15</v>
      </c>
      <c r="M744" s="7" t="s">
        <v>15</v>
      </c>
      <c r="N744" s="7" t="s">
        <v>15</v>
      </c>
      <c r="O744" s="7" t="s">
        <v>15</v>
      </c>
      <c r="P744" s="7" t="s">
        <v>60</v>
      </c>
      <c r="Q744" s="7" t="s">
        <v>60</v>
      </c>
      <c r="R744" s="7" t="s">
        <v>15</v>
      </c>
      <c r="S744" s="7" t="s">
        <v>60</v>
      </c>
      <c r="T744" s="9" t="s">
        <v>471</v>
      </c>
      <c r="U744" s="9" t="s">
        <v>204</v>
      </c>
    </row>
    <row r="745" s="34" customFormat="true" ht="15" hidden="false" customHeight="false" outlineLevel="0" collapsed="false">
      <c r="A745" s="11" t="s">
        <v>820</v>
      </c>
      <c r="B745" s="6" t="s">
        <v>14</v>
      </c>
      <c r="C745" s="10" t="s">
        <v>15</v>
      </c>
      <c r="D745" s="8" t="n">
        <v>0.01021</v>
      </c>
      <c r="E745" s="8" t="n">
        <v>0.172539</v>
      </c>
      <c r="F745" s="8" t="n">
        <v>0.029484</v>
      </c>
      <c r="G745" s="8" t="n">
        <v>0.021863</v>
      </c>
      <c r="H745" s="8" t="n">
        <v>0.165903</v>
      </c>
      <c r="I745" s="8" t="n">
        <v>0.022275</v>
      </c>
      <c r="J745" s="8" t="n">
        <v>0.183971</v>
      </c>
      <c r="K745" s="8" t="n">
        <v>0.516202</v>
      </c>
      <c r="L745" s="7" t="s">
        <v>15</v>
      </c>
      <c r="M745" s="7" t="s">
        <v>15</v>
      </c>
      <c r="N745" s="7" t="s">
        <v>15</v>
      </c>
      <c r="O745" s="7" t="s">
        <v>60</v>
      </c>
      <c r="P745" s="7" t="s">
        <v>15</v>
      </c>
      <c r="Q745" s="7" t="s">
        <v>60</v>
      </c>
      <c r="R745" s="7" t="s">
        <v>15</v>
      </c>
      <c r="S745" s="7" t="s">
        <v>60</v>
      </c>
      <c r="T745" s="9" t="s">
        <v>471</v>
      </c>
      <c r="U745" s="9" t="s">
        <v>204</v>
      </c>
    </row>
    <row r="746" s="34" customFormat="true" ht="15" hidden="false" customHeight="false" outlineLevel="0" collapsed="false">
      <c r="A746" s="11" t="s">
        <v>821</v>
      </c>
      <c r="B746" s="6" t="s">
        <v>14</v>
      </c>
      <c r="C746" s="10" t="s">
        <v>15</v>
      </c>
      <c r="D746" s="8" t="n">
        <v>0.006192</v>
      </c>
      <c r="E746" s="8" t="n">
        <v>0.11248</v>
      </c>
      <c r="F746" s="8" t="n">
        <v>0.029373</v>
      </c>
      <c r="G746" s="8" t="n">
        <v>0.016933</v>
      </c>
      <c r="H746" s="8" t="n">
        <v>0.11788</v>
      </c>
      <c r="I746" s="8" t="n">
        <v>0.017032</v>
      </c>
      <c r="J746" s="8" t="n">
        <v>0.261559</v>
      </c>
      <c r="K746" s="8" t="n">
        <v>0.508878</v>
      </c>
      <c r="L746" s="7" t="s">
        <v>15</v>
      </c>
      <c r="M746" s="7" t="s">
        <v>15</v>
      </c>
      <c r="N746" s="7" t="s">
        <v>15</v>
      </c>
      <c r="O746" s="7" t="s">
        <v>15</v>
      </c>
      <c r="P746" s="7" t="s">
        <v>15</v>
      </c>
      <c r="Q746" s="7" t="s">
        <v>15</v>
      </c>
      <c r="R746" s="7" t="s">
        <v>15</v>
      </c>
      <c r="S746" s="7" t="s">
        <v>60</v>
      </c>
      <c r="T746" s="9" t="s">
        <v>471</v>
      </c>
      <c r="U746" s="9" t="s">
        <v>204</v>
      </c>
    </row>
    <row r="747" s="38" customFormat="true" ht="15" hidden="false" customHeight="false" outlineLevel="0" collapsed="false">
      <c r="A747" s="35" t="s">
        <v>822</v>
      </c>
      <c r="B747" s="36" t="s">
        <v>14</v>
      </c>
      <c r="C747" s="10" t="s">
        <v>15</v>
      </c>
      <c r="D747" s="8" t="n">
        <v>0.05336</v>
      </c>
      <c r="E747" s="37" t="n">
        <v>0.169887</v>
      </c>
      <c r="F747" s="37" t="n">
        <v>0.029482</v>
      </c>
      <c r="G747" s="37" t="n">
        <v>0.050405</v>
      </c>
      <c r="H747" s="37" t="n">
        <v>0.175991</v>
      </c>
      <c r="I747" s="37" t="n">
        <v>0.021873</v>
      </c>
      <c r="J747" s="37" t="n">
        <v>0.201649</v>
      </c>
      <c r="K747" s="37" t="n">
        <v>0.470323</v>
      </c>
      <c r="L747" s="7" t="s">
        <v>60</v>
      </c>
      <c r="M747" s="7" t="s">
        <v>15</v>
      </c>
      <c r="N747" s="7" t="s">
        <v>15</v>
      </c>
      <c r="O747" s="7" t="s">
        <v>60</v>
      </c>
      <c r="P747" s="7" t="s">
        <v>15</v>
      </c>
      <c r="Q747" s="7" t="s">
        <v>60</v>
      </c>
      <c r="R747" s="7" t="s">
        <v>15</v>
      </c>
      <c r="S747" s="7" t="s">
        <v>15</v>
      </c>
      <c r="T747" s="9" t="s">
        <v>471</v>
      </c>
      <c r="U747" s="9" t="s">
        <v>204</v>
      </c>
    </row>
    <row r="748" s="34" customFormat="true" ht="15" hidden="false" customHeight="false" outlineLevel="0" collapsed="false">
      <c r="A748" s="11" t="s">
        <v>823</v>
      </c>
      <c r="B748" s="6" t="s">
        <v>14</v>
      </c>
      <c r="C748" s="10" t="s">
        <v>15</v>
      </c>
      <c r="D748" s="8" t="n">
        <v>0.01225</v>
      </c>
      <c r="E748" s="8" t="n">
        <v>0.17415</v>
      </c>
      <c r="F748" s="8" t="n">
        <v>0.029329</v>
      </c>
      <c r="G748" s="8" t="n">
        <v>0.022315</v>
      </c>
      <c r="H748" s="8" t="n">
        <v>0.154583</v>
      </c>
      <c r="I748" s="8" t="n">
        <v>0.024956</v>
      </c>
      <c r="J748" s="8" t="n">
        <v>0.173451</v>
      </c>
      <c r="K748" s="8" t="n">
        <v>0.514742</v>
      </c>
      <c r="L748" s="7" t="s">
        <v>15</v>
      </c>
      <c r="M748" s="7" t="s">
        <v>15</v>
      </c>
      <c r="N748" s="7" t="s">
        <v>15</v>
      </c>
      <c r="O748" s="7" t="s">
        <v>60</v>
      </c>
      <c r="P748" s="7" t="s">
        <v>15</v>
      </c>
      <c r="Q748" s="7" t="s">
        <v>60</v>
      </c>
      <c r="R748" s="7" t="s">
        <v>15</v>
      </c>
      <c r="S748" s="7" t="s">
        <v>60</v>
      </c>
      <c r="T748" s="9" t="s">
        <v>471</v>
      </c>
      <c r="U748" s="9" t="s">
        <v>204</v>
      </c>
    </row>
    <row r="749" s="34" customFormat="true" ht="15" hidden="false" customHeight="false" outlineLevel="0" collapsed="false">
      <c r="A749" s="11" t="s">
        <v>824</v>
      </c>
      <c r="B749" s="6" t="s">
        <v>14</v>
      </c>
      <c r="C749" s="10" t="s">
        <v>15</v>
      </c>
      <c r="D749" s="8" t="n">
        <v>0.01152</v>
      </c>
      <c r="E749" s="8" t="n">
        <v>0.257401</v>
      </c>
      <c r="F749" s="8" t="n">
        <v>0.02942</v>
      </c>
      <c r="G749" s="8" t="n">
        <v>0.021837</v>
      </c>
      <c r="H749" s="8" t="n">
        <v>0.245808</v>
      </c>
      <c r="I749" s="8" t="n">
        <v>0.023425</v>
      </c>
      <c r="J749" s="8" t="n">
        <v>0.096447</v>
      </c>
      <c r="K749" s="8" t="n">
        <v>0.511189</v>
      </c>
      <c r="L749" s="7" t="s">
        <v>15</v>
      </c>
      <c r="M749" s="7" t="s">
        <v>60</v>
      </c>
      <c r="N749" s="7" t="s">
        <v>15</v>
      </c>
      <c r="O749" s="7" t="s">
        <v>60</v>
      </c>
      <c r="P749" s="7" t="s">
        <v>60</v>
      </c>
      <c r="Q749" s="7" t="s">
        <v>60</v>
      </c>
      <c r="R749" s="7" t="s">
        <v>15</v>
      </c>
      <c r="S749" s="7" t="s">
        <v>60</v>
      </c>
      <c r="T749" s="9" t="s">
        <v>471</v>
      </c>
      <c r="U749" s="9" t="s">
        <v>204</v>
      </c>
    </row>
    <row r="750" s="34" customFormat="true" ht="15" hidden="false" customHeight="false" outlineLevel="0" collapsed="false">
      <c r="A750" s="11" t="s">
        <v>825</v>
      </c>
      <c r="B750" s="6" t="s">
        <v>14</v>
      </c>
      <c r="C750" s="10" t="s">
        <v>15</v>
      </c>
      <c r="D750" s="8" t="n">
        <v>0.01124</v>
      </c>
      <c r="E750" s="8" t="n">
        <v>0.141066</v>
      </c>
      <c r="F750" s="8" t="n">
        <v>0.029465</v>
      </c>
      <c r="G750" s="8" t="n">
        <v>0.016239</v>
      </c>
      <c r="H750" s="8" t="n">
        <v>0.16173</v>
      </c>
      <c r="I750" s="8" t="n">
        <v>0.017653</v>
      </c>
      <c r="J750" s="8" t="n">
        <v>0.234733</v>
      </c>
      <c r="K750" s="8" t="n">
        <v>0.50899</v>
      </c>
      <c r="L750" s="7" t="s">
        <v>15</v>
      </c>
      <c r="M750" s="7" t="s">
        <v>15</v>
      </c>
      <c r="N750" s="7" t="s">
        <v>15</v>
      </c>
      <c r="O750" s="7" t="s">
        <v>15</v>
      </c>
      <c r="P750" s="7" t="s">
        <v>15</v>
      </c>
      <c r="Q750" s="7" t="s">
        <v>15</v>
      </c>
      <c r="R750" s="7" t="s">
        <v>15</v>
      </c>
      <c r="S750" s="7" t="s">
        <v>60</v>
      </c>
      <c r="T750" s="9" t="s">
        <v>471</v>
      </c>
      <c r="U750" s="9" t="s">
        <v>204</v>
      </c>
    </row>
    <row r="751" s="34" customFormat="true" ht="15" hidden="false" customHeight="false" outlineLevel="0" collapsed="false">
      <c r="A751" s="11" t="s">
        <v>826</v>
      </c>
      <c r="B751" s="6" t="s">
        <v>14</v>
      </c>
      <c r="C751" s="10" t="s">
        <v>15</v>
      </c>
      <c r="D751" s="8" t="n">
        <v>0</v>
      </c>
      <c r="E751" s="8" t="n">
        <v>0.162867</v>
      </c>
      <c r="F751" s="8" t="n">
        <v>0.029396</v>
      </c>
      <c r="G751" s="8" t="n">
        <v>0.020707</v>
      </c>
      <c r="H751" s="8" t="n">
        <v>0.152731</v>
      </c>
      <c r="I751" s="8" t="n">
        <v>0.019389</v>
      </c>
      <c r="J751" s="8" t="n">
        <v>0.197119</v>
      </c>
      <c r="K751" s="8" t="n">
        <v>0.515426</v>
      </c>
      <c r="L751" s="7" t="s">
        <v>15</v>
      </c>
      <c r="M751" s="7" t="s">
        <v>15</v>
      </c>
      <c r="N751" s="7" t="s">
        <v>15</v>
      </c>
      <c r="O751" s="7" t="s">
        <v>60</v>
      </c>
      <c r="P751" s="7" t="s">
        <v>15</v>
      </c>
      <c r="Q751" s="7" t="s">
        <v>15</v>
      </c>
      <c r="R751" s="7" t="s">
        <v>15</v>
      </c>
      <c r="S751" s="7" t="s">
        <v>60</v>
      </c>
      <c r="T751" s="9" t="s">
        <v>471</v>
      </c>
      <c r="U751" s="9" t="s">
        <v>204</v>
      </c>
    </row>
    <row r="752" s="34" customFormat="true" ht="15" hidden="false" customHeight="false" outlineLevel="0" collapsed="false">
      <c r="A752" s="11" t="s">
        <v>827</v>
      </c>
      <c r="B752" s="6" t="s">
        <v>14</v>
      </c>
      <c r="C752" s="10" t="s">
        <v>15</v>
      </c>
      <c r="D752" s="8" t="n">
        <v>0</v>
      </c>
      <c r="E752" s="8" t="n">
        <v>0.223107</v>
      </c>
      <c r="F752" s="8" t="n">
        <v>0.029407</v>
      </c>
      <c r="G752" s="8" t="n">
        <v>0.019977</v>
      </c>
      <c r="H752" s="8" t="n">
        <v>0.258232</v>
      </c>
      <c r="I752" s="8" t="n">
        <v>0.022744</v>
      </c>
      <c r="J752" s="8" t="n">
        <v>0.195527</v>
      </c>
      <c r="K752" s="8" t="n">
        <v>0.497863</v>
      </c>
      <c r="L752" s="7" t="s">
        <v>15</v>
      </c>
      <c r="M752" s="7" t="s">
        <v>15</v>
      </c>
      <c r="N752" s="7" t="s">
        <v>15</v>
      </c>
      <c r="O752" s="7" t="s">
        <v>60</v>
      </c>
      <c r="P752" s="7" t="s">
        <v>60</v>
      </c>
      <c r="Q752" s="7" t="s">
        <v>60</v>
      </c>
      <c r="R752" s="7" t="s">
        <v>15</v>
      </c>
      <c r="S752" s="7" t="s">
        <v>15</v>
      </c>
      <c r="T752" s="9" t="s">
        <v>798</v>
      </c>
      <c r="U752" s="9" t="s">
        <v>204</v>
      </c>
    </row>
    <row r="753" s="34" customFormat="true" ht="15" hidden="false" customHeight="false" outlineLevel="0" collapsed="false">
      <c r="A753" s="11" t="s">
        <v>828</v>
      </c>
      <c r="B753" s="6" t="s">
        <v>14</v>
      </c>
      <c r="C753" s="10" t="s">
        <v>15</v>
      </c>
      <c r="D753" s="8" t="n">
        <v>0.01208</v>
      </c>
      <c r="E753" s="8" t="n">
        <v>0.142684</v>
      </c>
      <c r="F753" s="8" t="n">
        <v>0.02934</v>
      </c>
      <c r="G753" s="8" t="n">
        <v>0.019334</v>
      </c>
      <c r="H753" s="8" t="n">
        <v>0.164496</v>
      </c>
      <c r="I753" s="8" t="n">
        <v>0.020567</v>
      </c>
      <c r="J753" s="8" t="n">
        <v>0.227333</v>
      </c>
      <c r="K753" s="8" t="n">
        <v>0.512333</v>
      </c>
      <c r="L753" s="7" t="s">
        <v>15</v>
      </c>
      <c r="M753" s="7" t="s">
        <v>15</v>
      </c>
      <c r="N753" s="7" t="s">
        <v>15</v>
      </c>
      <c r="O753" s="7" t="s">
        <v>15</v>
      </c>
      <c r="P753" s="7" t="s">
        <v>15</v>
      </c>
      <c r="Q753" s="7" t="s">
        <v>60</v>
      </c>
      <c r="R753" s="7" t="s">
        <v>15</v>
      </c>
      <c r="S753" s="7" t="s">
        <v>60</v>
      </c>
      <c r="T753" s="9" t="s">
        <v>798</v>
      </c>
      <c r="U753" s="9" t="s">
        <v>204</v>
      </c>
    </row>
    <row r="754" s="34" customFormat="true" ht="15" hidden="false" customHeight="false" outlineLevel="0" collapsed="false">
      <c r="A754" s="11" t="s">
        <v>829</v>
      </c>
      <c r="B754" s="6" t="s">
        <v>14</v>
      </c>
      <c r="C754" s="10" t="s">
        <v>15</v>
      </c>
      <c r="D754" s="8" t="n">
        <v>0.009123</v>
      </c>
      <c r="E754" s="8" t="n">
        <v>0.103529</v>
      </c>
      <c r="F754" s="8" t="n">
        <v>0.029442</v>
      </c>
      <c r="G754" s="8" t="n">
        <v>0.016641</v>
      </c>
      <c r="H754" s="8" t="n">
        <v>0.101058</v>
      </c>
      <c r="I754" s="8" t="n">
        <v>0.019239</v>
      </c>
      <c r="J754" s="8" t="n">
        <v>0.263404</v>
      </c>
      <c r="K754" s="8" t="n">
        <v>0.506416</v>
      </c>
      <c r="L754" s="7" t="s">
        <v>15</v>
      </c>
      <c r="M754" s="7" t="s">
        <v>15</v>
      </c>
      <c r="N754" s="7" t="s">
        <v>15</v>
      </c>
      <c r="O754" s="7" t="s">
        <v>15</v>
      </c>
      <c r="P754" s="7" t="s">
        <v>15</v>
      </c>
      <c r="Q754" s="7" t="s">
        <v>15</v>
      </c>
      <c r="R754" s="7" t="s">
        <v>15</v>
      </c>
      <c r="S754" s="7" t="s">
        <v>60</v>
      </c>
      <c r="T754" s="9" t="s">
        <v>798</v>
      </c>
      <c r="U754" s="9" t="s">
        <v>204</v>
      </c>
    </row>
    <row r="755" s="34" customFormat="true" ht="15" hidden="false" customHeight="false" outlineLevel="0" collapsed="false">
      <c r="A755" s="11" t="s">
        <v>830</v>
      </c>
      <c r="B755" s="6" t="s">
        <v>14</v>
      </c>
      <c r="C755" s="10" t="s">
        <v>15</v>
      </c>
      <c r="D755" s="8" t="n">
        <v>0.01143</v>
      </c>
      <c r="E755" s="8" t="n">
        <v>0.040588</v>
      </c>
      <c r="F755" s="8" t="n">
        <v>0.029499</v>
      </c>
      <c r="G755" s="8" t="n">
        <v>0.013061</v>
      </c>
      <c r="H755" s="8" t="n">
        <v>0.057259</v>
      </c>
      <c r="I755" s="8" t="n">
        <v>0.015835</v>
      </c>
      <c r="J755" s="8" t="n">
        <v>0.357929</v>
      </c>
      <c r="K755" s="8" t="n">
        <v>0.497941</v>
      </c>
      <c r="L755" s="7" t="s">
        <v>15</v>
      </c>
      <c r="M755" s="7" t="s">
        <v>15</v>
      </c>
      <c r="N755" s="7" t="s">
        <v>15</v>
      </c>
      <c r="O755" s="7" t="s">
        <v>15</v>
      </c>
      <c r="P755" s="7" t="s">
        <v>15</v>
      </c>
      <c r="Q755" s="7" t="s">
        <v>15</v>
      </c>
      <c r="R755" s="7" t="s">
        <v>15</v>
      </c>
      <c r="S755" s="7" t="s">
        <v>15</v>
      </c>
      <c r="T755" s="9" t="s">
        <v>798</v>
      </c>
      <c r="U755" s="9" t="s">
        <v>204</v>
      </c>
    </row>
    <row r="756" s="34" customFormat="true" ht="15" hidden="false" customHeight="false" outlineLevel="0" collapsed="false">
      <c r="A756" s="11" t="s">
        <v>831</v>
      </c>
      <c r="B756" s="6" t="s">
        <v>14</v>
      </c>
      <c r="C756" s="10" t="s">
        <v>15</v>
      </c>
      <c r="D756" s="8" t="n">
        <v>0.008253</v>
      </c>
      <c r="E756" s="8" t="n">
        <v>0.110498</v>
      </c>
      <c r="F756" s="8" t="n">
        <v>0.029429</v>
      </c>
      <c r="G756" s="8" t="n">
        <v>0.013409</v>
      </c>
      <c r="H756" s="8" t="n">
        <v>0.117184</v>
      </c>
      <c r="I756" s="8" t="n">
        <v>0.015112</v>
      </c>
      <c r="J756" s="8" t="n">
        <v>0.261786</v>
      </c>
      <c r="K756" s="8" t="n">
        <v>0.503178</v>
      </c>
      <c r="L756" s="7" t="s">
        <v>15</v>
      </c>
      <c r="M756" s="7" t="s">
        <v>15</v>
      </c>
      <c r="N756" s="7" t="s">
        <v>15</v>
      </c>
      <c r="O756" s="7" t="s">
        <v>15</v>
      </c>
      <c r="P756" s="7" t="s">
        <v>15</v>
      </c>
      <c r="Q756" s="7" t="s">
        <v>15</v>
      </c>
      <c r="R756" s="7" t="s">
        <v>15</v>
      </c>
      <c r="S756" s="7" t="s">
        <v>60</v>
      </c>
      <c r="T756" s="9" t="s">
        <v>798</v>
      </c>
      <c r="U756" s="9" t="s">
        <v>204</v>
      </c>
    </row>
    <row r="757" s="34" customFormat="true" ht="15" hidden="false" customHeight="false" outlineLevel="0" collapsed="false">
      <c r="A757" s="11" t="s">
        <v>832</v>
      </c>
      <c r="B757" s="6" t="s">
        <v>14</v>
      </c>
      <c r="C757" s="10" t="s">
        <v>15</v>
      </c>
      <c r="D757" s="8" t="n">
        <v>0.005219</v>
      </c>
      <c r="E757" s="8" t="n">
        <v>0.153611</v>
      </c>
      <c r="F757" s="8" t="n">
        <v>0.029299</v>
      </c>
      <c r="G757" s="8" t="n">
        <v>0.018679</v>
      </c>
      <c r="H757" s="8" t="n">
        <v>0.163125</v>
      </c>
      <c r="I757" s="8" t="n">
        <v>0.023316</v>
      </c>
      <c r="J757" s="8" t="n">
        <v>0.211858</v>
      </c>
      <c r="K757" s="8" t="n">
        <v>0.509861</v>
      </c>
      <c r="L757" s="7" t="s">
        <v>15</v>
      </c>
      <c r="M757" s="7" t="s">
        <v>15</v>
      </c>
      <c r="N757" s="7" t="s">
        <v>15</v>
      </c>
      <c r="O757" s="7" t="s">
        <v>15</v>
      </c>
      <c r="P757" s="7" t="s">
        <v>15</v>
      </c>
      <c r="Q757" s="7" t="s">
        <v>60</v>
      </c>
      <c r="R757" s="7" t="s">
        <v>15</v>
      </c>
      <c r="S757" s="7" t="s">
        <v>60</v>
      </c>
      <c r="T757" s="9" t="s">
        <v>798</v>
      </c>
      <c r="U757" s="9" t="s">
        <v>204</v>
      </c>
    </row>
    <row r="758" s="34" customFormat="true" ht="15" hidden="false" customHeight="false" outlineLevel="0" collapsed="false">
      <c r="A758" s="11" t="s">
        <v>833</v>
      </c>
      <c r="B758" s="6" t="s">
        <v>14</v>
      </c>
      <c r="C758" s="10" t="s">
        <v>15</v>
      </c>
      <c r="D758" s="8" t="n">
        <v>0.01307</v>
      </c>
      <c r="E758" s="8" t="n">
        <v>0.156517</v>
      </c>
      <c r="F758" s="8" t="n">
        <v>0.029494</v>
      </c>
      <c r="G758" s="8" t="n">
        <v>0.02165</v>
      </c>
      <c r="H758" s="8" t="n">
        <v>0.166626</v>
      </c>
      <c r="I758" s="8" t="n">
        <v>0.019075</v>
      </c>
      <c r="J758" s="8" t="n">
        <v>0.230554</v>
      </c>
      <c r="K758" s="8" t="n">
        <v>0.518585</v>
      </c>
      <c r="L758" s="7" t="s">
        <v>15</v>
      </c>
      <c r="M758" s="7" t="s">
        <v>15</v>
      </c>
      <c r="N758" s="7" t="s">
        <v>15</v>
      </c>
      <c r="O758" s="7" t="s">
        <v>60</v>
      </c>
      <c r="P758" s="7" t="s">
        <v>15</v>
      </c>
      <c r="Q758" s="7" t="s">
        <v>15</v>
      </c>
      <c r="R758" s="7" t="s">
        <v>15</v>
      </c>
      <c r="S758" s="7" t="s">
        <v>60</v>
      </c>
      <c r="T758" s="9" t="s">
        <v>798</v>
      </c>
      <c r="U758" s="9" t="s">
        <v>204</v>
      </c>
    </row>
    <row r="759" s="34" customFormat="true" ht="15" hidden="false" customHeight="false" outlineLevel="0" collapsed="false">
      <c r="A759" s="11" t="s">
        <v>834</v>
      </c>
      <c r="B759" s="6" t="s">
        <v>14</v>
      </c>
      <c r="C759" s="10" t="s">
        <v>15</v>
      </c>
      <c r="D759" s="8" t="n">
        <v>0.0112</v>
      </c>
      <c r="E759" s="8" t="n">
        <v>0.095628</v>
      </c>
      <c r="F759" s="8" t="n">
        <v>0.029344</v>
      </c>
      <c r="G759" s="8" t="n">
        <v>0.013264</v>
      </c>
      <c r="H759" s="8" t="n">
        <v>0.116748</v>
      </c>
      <c r="I759" s="8" t="n">
        <v>0.015761</v>
      </c>
      <c r="J759" s="8" t="n">
        <v>0.327702</v>
      </c>
      <c r="K759" s="8" t="n">
        <v>0.495495</v>
      </c>
      <c r="L759" s="7" t="s">
        <v>15</v>
      </c>
      <c r="M759" s="7" t="s">
        <v>15</v>
      </c>
      <c r="N759" s="7" t="s">
        <v>15</v>
      </c>
      <c r="O759" s="7" t="s">
        <v>15</v>
      </c>
      <c r="P759" s="7" t="s">
        <v>15</v>
      </c>
      <c r="Q759" s="7" t="s">
        <v>15</v>
      </c>
      <c r="R759" s="7" t="s">
        <v>15</v>
      </c>
      <c r="S759" s="7" t="s">
        <v>15</v>
      </c>
      <c r="T759" s="9" t="s">
        <v>798</v>
      </c>
      <c r="U759" s="9" t="s">
        <v>204</v>
      </c>
    </row>
    <row r="760" s="34" customFormat="true" ht="15" hidden="false" customHeight="false" outlineLevel="0" collapsed="false">
      <c r="A760" s="11" t="s">
        <v>835</v>
      </c>
      <c r="B760" s="6" t="s">
        <v>14</v>
      </c>
      <c r="C760" s="10" t="s">
        <v>15</v>
      </c>
      <c r="D760" s="8" t="n">
        <v>0.007678</v>
      </c>
      <c r="E760" s="8" t="n">
        <v>0.182966</v>
      </c>
      <c r="F760" s="8" t="n">
        <v>0.029578</v>
      </c>
      <c r="G760" s="8" t="n">
        <v>0.020674</v>
      </c>
      <c r="H760" s="8" t="n">
        <v>0.182335</v>
      </c>
      <c r="I760" s="8" t="n">
        <v>0.021426</v>
      </c>
      <c r="J760" s="8" t="n">
        <v>0.173159</v>
      </c>
      <c r="K760" s="8" t="n">
        <v>0.513538</v>
      </c>
      <c r="L760" s="7" t="s">
        <v>15</v>
      </c>
      <c r="M760" s="7" t="s">
        <v>15</v>
      </c>
      <c r="N760" s="7" t="s">
        <v>15</v>
      </c>
      <c r="O760" s="7" t="s">
        <v>60</v>
      </c>
      <c r="P760" s="7" t="s">
        <v>60</v>
      </c>
      <c r="Q760" s="7" t="s">
        <v>60</v>
      </c>
      <c r="R760" s="7" t="s">
        <v>15</v>
      </c>
      <c r="S760" s="7" t="s">
        <v>60</v>
      </c>
      <c r="T760" s="9" t="s">
        <v>798</v>
      </c>
      <c r="U760" s="9" t="s">
        <v>204</v>
      </c>
    </row>
    <row r="761" s="34" customFormat="true" ht="15" hidden="false" customHeight="false" outlineLevel="0" collapsed="false">
      <c r="A761" s="11" t="s">
        <v>836</v>
      </c>
      <c r="B761" s="6" t="s">
        <v>14</v>
      </c>
      <c r="C761" s="10" t="s">
        <v>15</v>
      </c>
      <c r="D761" s="8" t="n">
        <v>0.009533</v>
      </c>
      <c r="E761" s="8" t="n">
        <v>0.086693</v>
      </c>
      <c r="F761" s="8" t="n">
        <v>0.029372</v>
      </c>
      <c r="G761" s="8" t="n">
        <v>0.013838</v>
      </c>
      <c r="H761" s="8" t="n">
        <v>0.082379</v>
      </c>
      <c r="I761" s="8" t="n">
        <v>0.016463</v>
      </c>
      <c r="J761" s="8" t="n">
        <v>0.306235</v>
      </c>
      <c r="K761" s="8" t="n">
        <v>0.494611</v>
      </c>
      <c r="L761" s="7" t="s">
        <v>15</v>
      </c>
      <c r="M761" s="7" t="s">
        <v>15</v>
      </c>
      <c r="N761" s="7" t="s">
        <v>15</v>
      </c>
      <c r="O761" s="7" t="s">
        <v>15</v>
      </c>
      <c r="P761" s="7" t="s">
        <v>15</v>
      </c>
      <c r="Q761" s="7" t="s">
        <v>15</v>
      </c>
      <c r="R761" s="7" t="s">
        <v>15</v>
      </c>
      <c r="S761" s="7" t="s">
        <v>15</v>
      </c>
      <c r="T761" s="9" t="s">
        <v>798</v>
      </c>
      <c r="U761" s="9" t="s">
        <v>204</v>
      </c>
    </row>
    <row r="762" s="34" customFormat="true" ht="15" hidden="false" customHeight="false" outlineLevel="0" collapsed="false">
      <c r="A762" s="11" t="s">
        <v>837</v>
      </c>
      <c r="B762" s="6" t="s">
        <v>14</v>
      </c>
      <c r="C762" s="10" t="s">
        <v>15</v>
      </c>
      <c r="D762" s="8" t="n">
        <v>0.01056</v>
      </c>
      <c r="E762" s="8" t="n">
        <v>0.072527</v>
      </c>
      <c r="F762" s="8" t="n">
        <v>0.029429</v>
      </c>
      <c r="G762" s="8" t="n">
        <v>0.012961</v>
      </c>
      <c r="H762" s="8" t="n">
        <v>0.074885</v>
      </c>
      <c r="I762" s="8" t="n">
        <v>0.016964</v>
      </c>
      <c r="J762" s="8" t="n">
        <v>0.317707</v>
      </c>
      <c r="K762" s="8" t="n">
        <v>0.500188</v>
      </c>
      <c r="L762" s="7" t="s">
        <v>15</v>
      </c>
      <c r="M762" s="7" t="s">
        <v>15</v>
      </c>
      <c r="N762" s="7" t="s">
        <v>15</v>
      </c>
      <c r="O762" s="7" t="s">
        <v>15</v>
      </c>
      <c r="P762" s="7" t="s">
        <v>15</v>
      </c>
      <c r="Q762" s="7" t="s">
        <v>15</v>
      </c>
      <c r="R762" s="7" t="s">
        <v>15</v>
      </c>
      <c r="S762" s="7" t="s">
        <v>60</v>
      </c>
      <c r="T762" s="9" t="s">
        <v>798</v>
      </c>
      <c r="U762" s="9" t="s">
        <v>204</v>
      </c>
    </row>
    <row r="763" s="34" customFormat="true" ht="15" hidden="false" customHeight="false" outlineLevel="0" collapsed="false">
      <c r="A763" s="11" t="s">
        <v>838</v>
      </c>
      <c r="B763" s="6" t="s">
        <v>14</v>
      </c>
      <c r="C763" s="10" t="s">
        <v>15</v>
      </c>
      <c r="D763" s="8" t="n">
        <v>0.009121</v>
      </c>
      <c r="E763" s="8" t="n">
        <v>0.197873</v>
      </c>
      <c r="F763" s="8" t="n">
        <v>0.029308</v>
      </c>
      <c r="G763" s="8" t="n">
        <v>0.025243</v>
      </c>
      <c r="H763" s="8" t="n">
        <v>0.174288</v>
      </c>
      <c r="I763" s="8" t="n">
        <v>0.021394</v>
      </c>
      <c r="J763" s="8" t="n">
        <v>0.13694</v>
      </c>
      <c r="K763" s="8" t="n">
        <v>0.522597</v>
      </c>
      <c r="L763" s="7" t="s">
        <v>15</v>
      </c>
      <c r="M763" s="7" t="s">
        <v>15</v>
      </c>
      <c r="N763" s="7" t="s">
        <v>15</v>
      </c>
      <c r="O763" s="7" t="s">
        <v>60</v>
      </c>
      <c r="P763" s="7" t="s">
        <v>15</v>
      </c>
      <c r="Q763" s="7" t="s">
        <v>60</v>
      </c>
      <c r="R763" s="7" t="s">
        <v>15</v>
      </c>
      <c r="S763" s="7" t="s">
        <v>60</v>
      </c>
      <c r="T763" s="9" t="s">
        <v>798</v>
      </c>
      <c r="U763" s="9" t="s">
        <v>204</v>
      </c>
    </row>
    <row r="764" s="34" customFormat="true" ht="15" hidden="false" customHeight="false" outlineLevel="0" collapsed="false">
      <c r="A764" s="11" t="s">
        <v>839</v>
      </c>
      <c r="B764" s="6" t="s">
        <v>14</v>
      </c>
      <c r="C764" s="10" t="s">
        <v>15</v>
      </c>
      <c r="D764" s="8" t="n">
        <v>0.005472</v>
      </c>
      <c r="E764" s="8" t="n">
        <v>0.150684</v>
      </c>
      <c r="F764" s="8" t="n">
        <v>0.029515</v>
      </c>
      <c r="G764" s="8" t="n">
        <v>0.018679</v>
      </c>
      <c r="H764" s="8" t="n">
        <v>0.160155</v>
      </c>
      <c r="I764" s="8" t="n">
        <v>0.02448</v>
      </c>
      <c r="J764" s="8" t="n">
        <v>0.225388</v>
      </c>
      <c r="K764" s="8" t="n">
        <v>0.505662</v>
      </c>
      <c r="L764" s="7" t="s">
        <v>15</v>
      </c>
      <c r="M764" s="7" t="s">
        <v>15</v>
      </c>
      <c r="N764" s="7" t="s">
        <v>15</v>
      </c>
      <c r="O764" s="7" t="s">
        <v>15</v>
      </c>
      <c r="P764" s="7" t="s">
        <v>15</v>
      </c>
      <c r="Q764" s="7" t="s">
        <v>60</v>
      </c>
      <c r="R764" s="7" t="s">
        <v>15</v>
      </c>
      <c r="S764" s="7" t="s">
        <v>60</v>
      </c>
      <c r="T764" s="9" t="s">
        <v>798</v>
      </c>
      <c r="U764" s="9" t="s">
        <v>204</v>
      </c>
    </row>
    <row r="765" s="34" customFormat="true" ht="15" hidden="false" customHeight="false" outlineLevel="0" collapsed="false">
      <c r="A765" s="11" t="s">
        <v>840</v>
      </c>
      <c r="B765" s="6" t="s">
        <v>14</v>
      </c>
      <c r="C765" s="10" t="s">
        <v>15</v>
      </c>
      <c r="D765" s="8" t="n">
        <v>0.007344</v>
      </c>
      <c r="E765" s="8" t="n">
        <v>0.226499</v>
      </c>
      <c r="F765" s="8" t="n">
        <v>0.029473</v>
      </c>
      <c r="G765" s="8" t="n">
        <v>0.033328</v>
      </c>
      <c r="H765" s="8" t="n">
        <v>0.206473</v>
      </c>
      <c r="I765" s="8" t="n">
        <v>0.033048</v>
      </c>
      <c r="J765" s="8" t="n">
        <v>0.114186</v>
      </c>
      <c r="K765" s="8" t="n">
        <v>0.532237</v>
      </c>
      <c r="L765" s="7" t="s">
        <v>15</v>
      </c>
      <c r="M765" s="7" t="s">
        <v>60</v>
      </c>
      <c r="N765" s="7" t="s">
        <v>15</v>
      </c>
      <c r="O765" s="7" t="s">
        <v>60</v>
      </c>
      <c r="P765" s="7" t="s">
        <v>60</v>
      </c>
      <c r="Q765" s="7" t="s">
        <v>60</v>
      </c>
      <c r="R765" s="7" t="s">
        <v>15</v>
      </c>
      <c r="S765" s="7" t="s">
        <v>60</v>
      </c>
      <c r="T765" s="9" t="s">
        <v>798</v>
      </c>
      <c r="U765" s="9" t="s">
        <v>204</v>
      </c>
    </row>
    <row r="766" s="34" customFormat="true" ht="15" hidden="false" customHeight="false" outlineLevel="0" collapsed="false">
      <c r="A766" s="11" t="s">
        <v>841</v>
      </c>
      <c r="B766" s="6" t="s">
        <v>14</v>
      </c>
      <c r="C766" s="10" t="s">
        <v>15</v>
      </c>
      <c r="D766" s="8" t="n">
        <v>0.01439</v>
      </c>
      <c r="E766" s="8" t="n">
        <v>0.193258</v>
      </c>
      <c r="F766" s="8" t="n">
        <v>0.029424</v>
      </c>
      <c r="G766" s="8" t="n">
        <v>0.031897</v>
      </c>
      <c r="H766" s="8" t="n">
        <v>0.186577</v>
      </c>
      <c r="I766" s="8" t="n">
        <v>0.029185</v>
      </c>
      <c r="J766" s="8" t="n">
        <v>0.158936</v>
      </c>
      <c r="K766" s="8" t="n">
        <v>0.530643</v>
      </c>
      <c r="L766" s="7" t="s">
        <v>15</v>
      </c>
      <c r="M766" s="7" t="s">
        <v>15</v>
      </c>
      <c r="N766" s="7" t="s">
        <v>15</v>
      </c>
      <c r="O766" s="7" t="s">
        <v>60</v>
      </c>
      <c r="P766" s="7" t="s">
        <v>60</v>
      </c>
      <c r="Q766" s="7" t="s">
        <v>60</v>
      </c>
      <c r="R766" s="7" t="s">
        <v>15</v>
      </c>
      <c r="S766" s="7" t="s">
        <v>60</v>
      </c>
      <c r="T766" s="9" t="s">
        <v>798</v>
      </c>
      <c r="U766" s="9" t="s">
        <v>204</v>
      </c>
    </row>
    <row r="767" s="34" customFormat="true" ht="15" hidden="false" customHeight="false" outlineLevel="0" collapsed="false">
      <c r="A767" s="11" t="s">
        <v>842</v>
      </c>
      <c r="B767" s="6" t="s">
        <v>14</v>
      </c>
      <c r="C767" s="10" t="s">
        <v>15</v>
      </c>
      <c r="D767" s="8" t="n">
        <v>0.006951</v>
      </c>
      <c r="E767" s="8" t="n">
        <v>0.212709</v>
      </c>
      <c r="F767" s="8" t="n">
        <v>0.029476</v>
      </c>
      <c r="G767" s="8" t="n">
        <v>0.031462</v>
      </c>
      <c r="H767" s="8" t="n">
        <v>0.158359</v>
      </c>
      <c r="I767" s="8" t="n">
        <v>0.044777</v>
      </c>
      <c r="J767" s="8" t="n">
        <v>0.109846</v>
      </c>
      <c r="K767" s="8" t="n">
        <v>0.509991</v>
      </c>
      <c r="L767" s="7" t="s">
        <v>15</v>
      </c>
      <c r="M767" s="7" t="s">
        <v>15</v>
      </c>
      <c r="N767" s="7" t="s">
        <v>15</v>
      </c>
      <c r="O767" s="7" t="s">
        <v>60</v>
      </c>
      <c r="P767" s="7" t="s">
        <v>15</v>
      </c>
      <c r="Q767" s="7" t="s">
        <v>60</v>
      </c>
      <c r="R767" s="7" t="s">
        <v>15</v>
      </c>
      <c r="S767" s="7" t="s">
        <v>60</v>
      </c>
      <c r="T767" s="9" t="s">
        <v>798</v>
      </c>
      <c r="U767" s="9" t="s">
        <v>204</v>
      </c>
    </row>
    <row r="768" s="34" customFormat="true" ht="15" hidden="false" customHeight="false" outlineLevel="0" collapsed="false">
      <c r="A768" s="11" t="s">
        <v>843</v>
      </c>
      <c r="B768" s="6" t="s">
        <v>14</v>
      </c>
      <c r="C768" s="10" t="s">
        <v>15</v>
      </c>
      <c r="D768" s="8" t="n">
        <v>0.0068</v>
      </c>
      <c r="E768" s="8" t="n">
        <v>0.106476</v>
      </c>
      <c r="F768" s="8" t="n">
        <v>0.029492</v>
      </c>
      <c r="G768" s="8" t="n">
        <v>0.013891</v>
      </c>
      <c r="H768" s="8" t="n">
        <v>0.114053</v>
      </c>
      <c r="I768" s="8" t="n">
        <v>0.016847</v>
      </c>
      <c r="J768" s="8" t="n">
        <v>0.28335</v>
      </c>
      <c r="K768" s="8" t="n">
        <v>0.496302</v>
      </c>
      <c r="L768" s="7" t="s">
        <v>15</v>
      </c>
      <c r="M768" s="7" t="s">
        <v>15</v>
      </c>
      <c r="N768" s="7" t="s">
        <v>15</v>
      </c>
      <c r="O768" s="7" t="s">
        <v>15</v>
      </c>
      <c r="P768" s="7" t="s">
        <v>15</v>
      </c>
      <c r="Q768" s="7" t="s">
        <v>15</v>
      </c>
      <c r="R768" s="7" t="s">
        <v>15</v>
      </c>
      <c r="S768" s="7" t="s">
        <v>15</v>
      </c>
      <c r="T768" s="9" t="s">
        <v>844</v>
      </c>
      <c r="U768" s="9" t="s">
        <v>204</v>
      </c>
    </row>
    <row r="769" s="34" customFormat="true" ht="15" hidden="false" customHeight="false" outlineLevel="0" collapsed="false">
      <c r="A769" s="11" t="s">
        <v>845</v>
      </c>
      <c r="B769" s="6" t="s">
        <v>14</v>
      </c>
      <c r="C769" s="10" t="s">
        <v>15</v>
      </c>
      <c r="D769" s="8" t="n">
        <v>0.008887</v>
      </c>
      <c r="E769" s="8" t="n">
        <v>0.10306</v>
      </c>
      <c r="F769" s="8" t="n">
        <v>0.029541</v>
      </c>
      <c r="G769" s="8" t="n">
        <v>0.022361</v>
      </c>
      <c r="H769" s="8" t="n">
        <v>0.079596</v>
      </c>
      <c r="I769" s="8" t="n">
        <v>0.027221</v>
      </c>
      <c r="J769" s="8" t="n">
        <v>0.274622</v>
      </c>
      <c r="K769" s="8" t="n">
        <v>0.509935</v>
      </c>
      <c r="L769" s="7" t="s">
        <v>15</v>
      </c>
      <c r="M769" s="7" t="s">
        <v>15</v>
      </c>
      <c r="N769" s="7" t="s">
        <v>15</v>
      </c>
      <c r="O769" s="7" t="s">
        <v>60</v>
      </c>
      <c r="P769" s="7" t="s">
        <v>15</v>
      </c>
      <c r="Q769" s="7" t="s">
        <v>60</v>
      </c>
      <c r="R769" s="7" t="s">
        <v>15</v>
      </c>
      <c r="S769" s="7" t="s">
        <v>60</v>
      </c>
      <c r="T769" s="9" t="s">
        <v>846</v>
      </c>
      <c r="U769" s="9" t="s">
        <v>204</v>
      </c>
    </row>
    <row r="770" s="34" customFormat="true" ht="15" hidden="false" customHeight="false" outlineLevel="0" collapsed="false">
      <c r="A770" s="11" t="s">
        <v>847</v>
      </c>
      <c r="B770" s="6" t="s">
        <v>14</v>
      </c>
      <c r="C770" s="10" t="s">
        <v>15</v>
      </c>
      <c r="D770" s="8" t="n">
        <v>0.01056</v>
      </c>
      <c r="E770" s="8" t="n">
        <v>0.229559</v>
      </c>
      <c r="F770" s="8" t="n">
        <v>0.02946</v>
      </c>
      <c r="G770" s="8" t="n">
        <v>0.022345</v>
      </c>
      <c r="H770" s="8" t="n">
        <v>0.245907</v>
      </c>
      <c r="I770" s="8" t="n">
        <v>0.025618</v>
      </c>
      <c r="J770" s="8" t="n">
        <v>0.141639</v>
      </c>
      <c r="K770" s="8" t="n">
        <v>0.508232</v>
      </c>
      <c r="L770" s="7" t="s">
        <v>15</v>
      </c>
      <c r="M770" s="7" t="s">
        <v>60</v>
      </c>
      <c r="N770" s="7" t="s">
        <v>15</v>
      </c>
      <c r="O770" s="7" t="s">
        <v>60</v>
      </c>
      <c r="P770" s="7" t="s">
        <v>60</v>
      </c>
      <c r="Q770" s="7" t="s">
        <v>60</v>
      </c>
      <c r="R770" s="7" t="s">
        <v>15</v>
      </c>
      <c r="S770" s="7" t="s">
        <v>60</v>
      </c>
      <c r="T770" s="9" t="s">
        <v>846</v>
      </c>
      <c r="U770" s="9" t="s">
        <v>204</v>
      </c>
    </row>
    <row r="771" s="34" customFormat="true" ht="15" hidden="false" customHeight="false" outlineLevel="0" collapsed="false">
      <c r="A771" s="11" t="s">
        <v>848</v>
      </c>
      <c r="B771" s="6" t="s">
        <v>14</v>
      </c>
      <c r="C771" s="10" t="s">
        <v>15</v>
      </c>
      <c r="D771" s="8" t="n">
        <v>0.01069</v>
      </c>
      <c r="E771" s="8" t="n">
        <v>0.139651</v>
      </c>
      <c r="F771" s="8" t="n">
        <v>0.029483</v>
      </c>
      <c r="G771" s="8" t="n">
        <v>0.016546</v>
      </c>
      <c r="H771" s="8" t="n">
        <v>0.132206</v>
      </c>
      <c r="I771" s="8" t="n">
        <v>0.01823</v>
      </c>
      <c r="J771" s="8" t="n">
        <v>0.214443</v>
      </c>
      <c r="K771" s="8" t="n">
        <v>0.511279</v>
      </c>
      <c r="L771" s="7" t="s">
        <v>15</v>
      </c>
      <c r="M771" s="7" t="s">
        <v>15</v>
      </c>
      <c r="N771" s="7" t="s">
        <v>15</v>
      </c>
      <c r="O771" s="7" t="s">
        <v>15</v>
      </c>
      <c r="P771" s="7" t="s">
        <v>15</v>
      </c>
      <c r="Q771" s="7" t="s">
        <v>15</v>
      </c>
      <c r="R771" s="7" t="s">
        <v>15</v>
      </c>
      <c r="S771" s="7" t="s">
        <v>60</v>
      </c>
      <c r="T771" s="9" t="s">
        <v>844</v>
      </c>
      <c r="U771" s="9" t="s">
        <v>204</v>
      </c>
    </row>
    <row r="772" s="34" customFormat="true" ht="15" hidden="false" customHeight="false" outlineLevel="0" collapsed="false">
      <c r="A772" s="11" t="s">
        <v>849</v>
      </c>
      <c r="B772" s="6" t="s">
        <v>14</v>
      </c>
      <c r="C772" s="10" t="s">
        <v>15</v>
      </c>
      <c r="D772" s="8" t="n">
        <v>0.007205</v>
      </c>
      <c r="E772" s="8" t="n">
        <v>0.106596</v>
      </c>
      <c r="F772" s="8" t="n">
        <v>0.02949</v>
      </c>
      <c r="G772" s="8" t="n">
        <v>0.015457</v>
      </c>
      <c r="H772" s="8" t="n">
        <v>0.095071</v>
      </c>
      <c r="I772" s="8" t="n">
        <v>0.019528</v>
      </c>
      <c r="J772" s="8" t="n">
        <v>0.262327</v>
      </c>
      <c r="K772" s="8" t="n">
        <v>0.504285</v>
      </c>
      <c r="L772" s="7" t="s">
        <v>15</v>
      </c>
      <c r="M772" s="7" t="s">
        <v>15</v>
      </c>
      <c r="N772" s="7" t="s">
        <v>15</v>
      </c>
      <c r="O772" s="7" t="s">
        <v>15</v>
      </c>
      <c r="P772" s="7" t="s">
        <v>15</v>
      </c>
      <c r="Q772" s="7" t="s">
        <v>60</v>
      </c>
      <c r="R772" s="7" t="s">
        <v>15</v>
      </c>
      <c r="S772" s="7" t="s">
        <v>60</v>
      </c>
      <c r="T772" s="9" t="s">
        <v>844</v>
      </c>
      <c r="U772" s="9" t="s">
        <v>204</v>
      </c>
    </row>
    <row r="773" s="38" customFormat="true" ht="15" hidden="false" customHeight="false" outlineLevel="0" collapsed="false">
      <c r="A773" s="35" t="s">
        <v>850</v>
      </c>
      <c r="B773" s="36" t="s">
        <v>14</v>
      </c>
      <c r="C773" s="10" t="s">
        <v>15</v>
      </c>
      <c r="D773" s="8" t="n">
        <v>0.03867</v>
      </c>
      <c r="E773" s="37" t="n">
        <v>0.197017</v>
      </c>
      <c r="F773" s="37" t="n">
        <v>0.029504</v>
      </c>
      <c r="G773" s="37" t="n">
        <v>0.05515</v>
      </c>
      <c r="H773" s="37" t="n">
        <v>0.21466</v>
      </c>
      <c r="I773" s="37" t="n">
        <v>0.023717</v>
      </c>
      <c r="J773" s="37" t="n">
        <v>0.167648</v>
      </c>
      <c r="K773" s="37" t="n">
        <v>0.487191</v>
      </c>
      <c r="L773" s="7" t="s">
        <v>60</v>
      </c>
      <c r="M773" s="7" t="s">
        <v>15</v>
      </c>
      <c r="N773" s="7" t="s">
        <v>15</v>
      </c>
      <c r="O773" s="7" t="s">
        <v>60</v>
      </c>
      <c r="P773" s="7" t="s">
        <v>60</v>
      </c>
      <c r="Q773" s="7" t="s">
        <v>60</v>
      </c>
      <c r="R773" s="7" t="s">
        <v>15</v>
      </c>
      <c r="S773" s="7" t="s">
        <v>15</v>
      </c>
      <c r="T773" s="9" t="s">
        <v>846</v>
      </c>
      <c r="U773" s="9" t="s">
        <v>204</v>
      </c>
    </row>
    <row r="774" s="34" customFormat="true" ht="15" hidden="false" customHeight="false" outlineLevel="0" collapsed="false">
      <c r="A774" s="11" t="s">
        <v>851</v>
      </c>
      <c r="B774" s="6" t="s">
        <v>14</v>
      </c>
      <c r="C774" s="10" t="s">
        <v>15</v>
      </c>
      <c r="D774" s="8" t="n">
        <v>0.008215</v>
      </c>
      <c r="E774" s="8" t="n">
        <v>0.239738</v>
      </c>
      <c r="F774" s="8" t="n">
        <v>0.029373</v>
      </c>
      <c r="G774" s="8" t="n">
        <v>0.02279</v>
      </c>
      <c r="H774" s="8" t="n">
        <v>0.294598</v>
      </c>
      <c r="I774" s="8" t="n">
        <v>0.026598</v>
      </c>
      <c r="J774" s="8" t="n">
        <v>0.166284</v>
      </c>
      <c r="K774" s="8" t="n">
        <v>0.507303</v>
      </c>
      <c r="L774" s="7" t="s">
        <v>15</v>
      </c>
      <c r="M774" s="7" t="s">
        <v>60</v>
      </c>
      <c r="N774" s="7" t="s">
        <v>15</v>
      </c>
      <c r="O774" s="7" t="s">
        <v>60</v>
      </c>
      <c r="P774" s="7" t="s">
        <v>60</v>
      </c>
      <c r="Q774" s="7" t="s">
        <v>60</v>
      </c>
      <c r="R774" s="7" t="s">
        <v>15</v>
      </c>
      <c r="S774" s="7" t="s">
        <v>60</v>
      </c>
      <c r="T774" s="9" t="s">
        <v>846</v>
      </c>
      <c r="U774" s="9" t="s">
        <v>204</v>
      </c>
    </row>
    <row r="775" s="34" customFormat="true" ht="15" hidden="false" customHeight="false" outlineLevel="0" collapsed="false">
      <c r="A775" s="11" t="s">
        <v>852</v>
      </c>
      <c r="B775" s="6" t="s">
        <v>14</v>
      </c>
      <c r="C775" s="10" t="s">
        <v>15</v>
      </c>
      <c r="D775" s="8" t="n">
        <v>0.008089</v>
      </c>
      <c r="E775" s="8" t="n">
        <v>0.122592</v>
      </c>
      <c r="F775" s="8" t="n">
        <v>0.029371</v>
      </c>
      <c r="G775" s="8" t="n">
        <v>0.013808</v>
      </c>
      <c r="H775" s="8" t="n">
        <v>0.121582</v>
      </c>
      <c r="I775" s="8" t="n">
        <v>0.013807</v>
      </c>
      <c r="J775" s="8" t="n">
        <v>0.264926</v>
      </c>
      <c r="K775" s="8" t="n">
        <v>0.506994</v>
      </c>
      <c r="L775" s="7" t="s">
        <v>15</v>
      </c>
      <c r="M775" s="7" t="s">
        <v>15</v>
      </c>
      <c r="N775" s="7" t="s">
        <v>15</v>
      </c>
      <c r="O775" s="7" t="s">
        <v>15</v>
      </c>
      <c r="P775" s="7" t="s">
        <v>15</v>
      </c>
      <c r="Q775" s="7" t="s">
        <v>15</v>
      </c>
      <c r="R775" s="7" t="s">
        <v>15</v>
      </c>
      <c r="S775" s="7" t="s">
        <v>60</v>
      </c>
      <c r="T775" s="9" t="s">
        <v>844</v>
      </c>
      <c r="U775" s="9" t="s">
        <v>204</v>
      </c>
    </row>
    <row r="776" s="34" customFormat="true" ht="15" hidden="false" customHeight="false" outlineLevel="0" collapsed="false">
      <c r="A776" s="11" t="s">
        <v>853</v>
      </c>
      <c r="B776" s="6" t="s">
        <v>14</v>
      </c>
      <c r="C776" s="10" t="s">
        <v>15</v>
      </c>
      <c r="D776" s="8" t="n">
        <v>0.007384</v>
      </c>
      <c r="E776" s="8" t="n">
        <v>0.187553</v>
      </c>
      <c r="F776" s="8" t="n">
        <v>0.029462</v>
      </c>
      <c r="G776" s="8" t="n">
        <v>0.023892</v>
      </c>
      <c r="H776" s="8" t="n">
        <v>0.180911</v>
      </c>
      <c r="I776" s="8" t="n">
        <v>0.028781</v>
      </c>
      <c r="J776" s="8" t="n">
        <v>0.168716</v>
      </c>
      <c r="K776" s="8" t="n">
        <v>0.513892</v>
      </c>
      <c r="L776" s="7" t="s">
        <v>15</v>
      </c>
      <c r="M776" s="7" t="s">
        <v>15</v>
      </c>
      <c r="N776" s="7" t="s">
        <v>15</v>
      </c>
      <c r="O776" s="7" t="s">
        <v>60</v>
      </c>
      <c r="P776" s="7" t="s">
        <v>60</v>
      </c>
      <c r="Q776" s="7" t="s">
        <v>60</v>
      </c>
      <c r="R776" s="7" t="s">
        <v>15</v>
      </c>
      <c r="S776" s="7" t="s">
        <v>60</v>
      </c>
      <c r="T776" s="9" t="s">
        <v>846</v>
      </c>
      <c r="U776" s="9" t="s">
        <v>204</v>
      </c>
    </row>
    <row r="777" s="34" customFormat="true" ht="15" hidden="false" customHeight="false" outlineLevel="0" collapsed="false">
      <c r="A777" s="11" t="s">
        <v>854</v>
      </c>
      <c r="B777" s="6" t="s">
        <v>14</v>
      </c>
      <c r="C777" s="10" t="s">
        <v>15</v>
      </c>
      <c r="D777" s="8" t="n">
        <v>0.007185</v>
      </c>
      <c r="E777" s="8" t="n">
        <v>0.13641</v>
      </c>
      <c r="F777" s="8" t="n">
        <v>0.029426</v>
      </c>
      <c r="G777" s="8" t="n">
        <v>0.014641</v>
      </c>
      <c r="H777" s="8" t="n">
        <v>0.136114</v>
      </c>
      <c r="I777" s="8" t="n">
        <v>0.015984</v>
      </c>
      <c r="J777" s="8" t="n">
        <v>0.224365</v>
      </c>
      <c r="K777" s="8" t="n">
        <v>0.503773</v>
      </c>
      <c r="L777" s="7" t="s">
        <v>15</v>
      </c>
      <c r="M777" s="7" t="s">
        <v>15</v>
      </c>
      <c r="N777" s="7" t="s">
        <v>15</v>
      </c>
      <c r="O777" s="7" t="s">
        <v>15</v>
      </c>
      <c r="P777" s="7" t="s">
        <v>15</v>
      </c>
      <c r="Q777" s="7" t="s">
        <v>15</v>
      </c>
      <c r="R777" s="7" t="s">
        <v>15</v>
      </c>
      <c r="S777" s="7" t="s">
        <v>60</v>
      </c>
      <c r="T777" s="9" t="s">
        <v>844</v>
      </c>
      <c r="U777" s="9" t="s">
        <v>204</v>
      </c>
    </row>
    <row r="778" s="34" customFormat="true" ht="15" hidden="false" customHeight="false" outlineLevel="0" collapsed="false">
      <c r="A778" s="11" t="s">
        <v>855</v>
      </c>
      <c r="B778" s="6" t="s">
        <v>14</v>
      </c>
      <c r="C778" s="10" t="s">
        <v>15</v>
      </c>
      <c r="D778" s="8" t="n">
        <v>0.00926</v>
      </c>
      <c r="E778" s="8" t="n">
        <v>0.109677</v>
      </c>
      <c r="F778" s="8" t="n">
        <v>0.029486</v>
      </c>
      <c r="G778" s="8" t="n">
        <v>0.019112</v>
      </c>
      <c r="H778" s="8" t="n">
        <v>0.09633</v>
      </c>
      <c r="I778" s="8" t="n">
        <v>0.023195</v>
      </c>
      <c r="J778" s="8" t="n">
        <v>0.252169</v>
      </c>
      <c r="K778" s="8" t="n">
        <v>0.492192</v>
      </c>
      <c r="L778" s="7" t="s">
        <v>15</v>
      </c>
      <c r="M778" s="7" t="s">
        <v>15</v>
      </c>
      <c r="N778" s="7" t="s">
        <v>15</v>
      </c>
      <c r="O778" s="7" t="s">
        <v>15</v>
      </c>
      <c r="P778" s="7" t="s">
        <v>15</v>
      </c>
      <c r="Q778" s="7" t="s">
        <v>60</v>
      </c>
      <c r="R778" s="7" t="s">
        <v>15</v>
      </c>
      <c r="S778" s="7" t="s">
        <v>15</v>
      </c>
      <c r="T778" s="9" t="s">
        <v>846</v>
      </c>
      <c r="U778" s="9" t="s">
        <v>204</v>
      </c>
    </row>
    <row r="779" s="34" customFormat="true" ht="15" hidden="false" customHeight="false" outlineLevel="0" collapsed="false">
      <c r="A779" s="11" t="s">
        <v>856</v>
      </c>
      <c r="B779" s="6" t="s">
        <v>14</v>
      </c>
      <c r="C779" s="10" t="s">
        <v>15</v>
      </c>
      <c r="D779" s="8" t="n">
        <v>0.01088</v>
      </c>
      <c r="E779" s="8" t="n">
        <v>0.091882</v>
      </c>
      <c r="F779" s="8" t="n">
        <v>0.029459</v>
      </c>
      <c r="G779" s="8" t="n">
        <v>0.019053</v>
      </c>
      <c r="H779" s="8" t="n">
        <v>0.090082</v>
      </c>
      <c r="I779" s="8" t="n">
        <v>0.023299</v>
      </c>
      <c r="J779" s="8" t="n">
        <v>0.288417</v>
      </c>
      <c r="K779" s="8" t="n">
        <v>0.49145</v>
      </c>
      <c r="L779" s="7" t="s">
        <v>15</v>
      </c>
      <c r="M779" s="7" t="s">
        <v>15</v>
      </c>
      <c r="N779" s="7" t="s">
        <v>15</v>
      </c>
      <c r="O779" s="7" t="s">
        <v>15</v>
      </c>
      <c r="P779" s="7" t="s">
        <v>15</v>
      </c>
      <c r="Q779" s="7" t="s">
        <v>60</v>
      </c>
      <c r="R779" s="7" t="s">
        <v>15</v>
      </c>
      <c r="S779" s="7" t="s">
        <v>15</v>
      </c>
      <c r="T779" s="9" t="s">
        <v>846</v>
      </c>
      <c r="U779" s="9" t="s">
        <v>204</v>
      </c>
    </row>
    <row r="780" s="34" customFormat="true" ht="15" hidden="false" customHeight="false" outlineLevel="0" collapsed="false">
      <c r="A780" s="11" t="s">
        <v>857</v>
      </c>
      <c r="B780" s="6" t="s">
        <v>14</v>
      </c>
      <c r="C780" s="10" t="s">
        <v>15</v>
      </c>
      <c r="D780" s="8" t="n">
        <v>0.004467</v>
      </c>
      <c r="E780" s="8" t="n">
        <v>0.070486</v>
      </c>
      <c r="F780" s="8" t="n">
        <v>0.029469</v>
      </c>
      <c r="G780" s="8" t="n">
        <v>0.013121</v>
      </c>
      <c r="H780" s="8" t="n">
        <v>0.036362</v>
      </c>
      <c r="I780" s="8" t="n">
        <v>0.012372</v>
      </c>
      <c r="J780" s="8" t="n">
        <v>0.399569</v>
      </c>
      <c r="K780" s="8" t="n">
        <v>0.485317</v>
      </c>
      <c r="L780" s="7" t="s">
        <v>15</v>
      </c>
      <c r="M780" s="7" t="s">
        <v>15</v>
      </c>
      <c r="N780" s="7" t="s">
        <v>15</v>
      </c>
      <c r="O780" s="7" t="s">
        <v>15</v>
      </c>
      <c r="P780" s="7" t="s">
        <v>15</v>
      </c>
      <c r="Q780" s="7" t="s">
        <v>15</v>
      </c>
      <c r="R780" s="7" t="s">
        <v>15</v>
      </c>
      <c r="S780" s="7" t="s">
        <v>15</v>
      </c>
      <c r="T780" s="9" t="s">
        <v>844</v>
      </c>
      <c r="U780" s="9" t="s">
        <v>204</v>
      </c>
    </row>
    <row r="781" s="34" customFormat="true" ht="15" hidden="false" customHeight="false" outlineLevel="0" collapsed="false">
      <c r="A781" s="11" t="s">
        <v>858</v>
      </c>
      <c r="B781" s="6" t="s">
        <v>14</v>
      </c>
      <c r="C781" s="10" t="s">
        <v>15</v>
      </c>
      <c r="D781" s="8" t="n">
        <v>0.007231</v>
      </c>
      <c r="E781" s="8" t="n">
        <v>0.130108</v>
      </c>
      <c r="F781" s="8" t="n">
        <v>0.029345</v>
      </c>
      <c r="G781" s="8" t="n">
        <v>0.024192</v>
      </c>
      <c r="H781" s="8" t="n">
        <v>0.120995</v>
      </c>
      <c r="I781" s="8" t="n">
        <v>0.020751</v>
      </c>
      <c r="J781" s="8" t="n">
        <v>0.230284</v>
      </c>
      <c r="K781" s="8" t="n">
        <v>0.520109</v>
      </c>
      <c r="L781" s="7" t="s">
        <v>15</v>
      </c>
      <c r="M781" s="7" t="s">
        <v>15</v>
      </c>
      <c r="N781" s="7" t="s">
        <v>15</v>
      </c>
      <c r="O781" s="7" t="s">
        <v>60</v>
      </c>
      <c r="P781" s="7" t="s">
        <v>15</v>
      </c>
      <c r="Q781" s="7" t="s">
        <v>60</v>
      </c>
      <c r="R781" s="7" t="s">
        <v>15</v>
      </c>
      <c r="S781" s="7" t="s">
        <v>60</v>
      </c>
      <c r="T781" s="9" t="s">
        <v>844</v>
      </c>
      <c r="U781" s="9" t="s">
        <v>204</v>
      </c>
    </row>
    <row r="782" s="34" customFormat="true" ht="15" hidden="false" customHeight="false" outlineLevel="0" collapsed="false">
      <c r="A782" s="11" t="s">
        <v>859</v>
      </c>
      <c r="B782" s="6" t="s">
        <v>14</v>
      </c>
      <c r="C782" s="10" t="s">
        <v>15</v>
      </c>
      <c r="D782" s="8" t="n">
        <v>0.008762</v>
      </c>
      <c r="E782" s="8" t="n">
        <v>0.19603</v>
      </c>
      <c r="F782" s="8" t="n">
        <v>0.029359</v>
      </c>
      <c r="G782" s="8" t="n">
        <v>0.023674</v>
      </c>
      <c r="H782" s="8" t="n">
        <v>0.203726</v>
      </c>
      <c r="I782" s="8" t="n">
        <v>0.027228</v>
      </c>
      <c r="J782" s="8" t="n">
        <v>0.173179</v>
      </c>
      <c r="K782" s="8" t="n">
        <v>0.516188</v>
      </c>
      <c r="L782" s="7" t="s">
        <v>15</v>
      </c>
      <c r="M782" s="7" t="s">
        <v>15</v>
      </c>
      <c r="N782" s="7" t="s">
        <v>15</v>
      </c>
      <c r="O782" s="7" t="s">
        <v>60</v>
      </c>
      <c r="P782" s="7" t="s">
        <v>60</v>
      </c>
      <c r="Q782" s="7" t="s">
        <v>60</v>
      </c>
      <c r="R782" s="7" t="s">
        <v>15</v>
      </c>
      <c r="S782" s="7" t="s">
        <v>60</v>
      </c>
      <c r="T782" s="9" t="s">
        <v>844</v>
      </c>
      <c r="U782" s="9" t="s">
        <v>204</v>
      </c>
    </row>
    <row r="783" s="34" customFormat="true" ht="15" hidden="false" customHeight="false" outlineLevel="0" collapsed="false">
      <c r="A783" s="11" t="s">
        <v>860</v>
      </c>
      <c r="B783" s="6" t="s">
        <v>14</v>
      </c>
      <c r="C783" s="10" t="s">
        <v>15</v>
      </c>
      <c r="D783" s="8" t="n">
        <v>0.005321</v>
      </c>
      <c r="E783" s="8" t="n">
        <v>0.072674</v>
      </c>
      <c r="F783" s="8" t="n">
        <v>0.029446</v>
      </c>
      <c r="G783" s="8" t="n">
        <v>0.022777</v>
      </c>
      <c r="H783" s="8" t="n">
        <v>0.078148</v>
      </c>
      <c r="I783" s="8" t="n">
        <v>0.022679</v>
      </c>
      <c r="J783" s="8" t="n">
        <v>0.342557</v>
      </c>
      <c r="K783" s="8" t="n">
        <v>0.481892</v>
      </c>
      <c r="L783" s="7" t="s">
        <v>15</v>
      </c>
      <c r="M783" s="7" t="s">
        <v>15</v>
      </c>
      <c r="N783" s="7" t="s">
        <v>15</v>
      </c>
      <c r="O783" s="7" t="s">
        <v>60</v>
      </c>
      <c r="P783" s="7" t="s">
        <v>15</v>
      </c>
      <c r="Q783" s="7" t="s">
        <v>60</v>
      </c>
      <c r="R783" s="7" t="s">
        <v>15</v>
      </c>
      <c r="S783" s="7" t="s">
        <v>15</v>
      </c>
      <c r="T783" s="9" t="s">
        <v>481</v>
      </c>
      <c r="U783" s="9" t="s">
        <v>204</v>
      </c>
    </row>
    <row r="784" s="34" customFormat="true" ht="15" hidden="false" customHeight="false" outlineLevel="0" collapsed="false">
      <c r="A784" s="11" t="s">
        <v>861</v>
      </c>
      <c r="B784" s="6" t="s">
        <v>14</v>
      </c>
      <c r="C784" s="10" t="s">
        <v>15</v>
      </c>
      <c r="D784" s="8" t="n">
        <v>0.0065</v>
      </c>
      <c r="E784" s="8" t="n">
        <v>0.266343</v>
      </c>
      <c r="F784" s="8" t="n">
        <v>0.029399</v>
      </c>
      <c r="G784" s="8" t="n">
        <v>0.021904</v>
      </c>
      <c r="H784" s="8" t="n">
        <v>0.289652</v>
      </c>
      <c r="I784" s="8" t="n">
        <v>0.023677</v>
      </c>
      <c r="J784" s="8" t="n">
        <v>0.082443</v>
      </c>
      <c r="K784" s="8" t="n">
        <v>0.512129</v>
      </c>
      <c r="L784" s="7" t="s">
        <v>15</v>
      </c>
      <c r="M784" s="7" t="s">
        <v>60</v>
      </c>
      <c r="N784" s="7" t="s">
        <v>15</v>
      </c>
      <c r="O784" s="7" t="s">
        <v>60</v>
      </c>
      <c r="P784" s="7" t="s">
        <v>60</v>
      </c>
      <c r="Q784" s="7" t="s">
        <v>60</v>
      </c>
      <c r="R784" s="7" t="s">
        <v>15</v>
      </c>
      <c r="S784" s="7" t="s">
        <v>60</v>
      </c>
      <c r="T784" s="9" t="s">
        <v>846</v>
      </c>
      <c r="U784" s="9" t="s">
        <v>204</v>
      </c>
    </row>
    <row r="785" s="34" customFormat="true" ht="15" hidden="false" customHeight="false" outlineLevel="0" collapsed="false">
      <c r="A785" s="11" t="s">
        <v>862</v>
      </c>
      <c r="B785" s="6" t="s">
        <v>14</v>
      </c>
      <c r="C785" s="10" t="s">
        <v>15</v>
      </c>
      <c r="D785" s="8" t="n">
        <v>0.00493</v>
      </c>
      <c r="E785" s="8" t="n">
        <v>0.160682</v>
      </c>
      <c r="F785" s="8" t="n">
        <v>0.029424</v>
      </c>
      <c r="G785" s="8" t="n">
        <v>0.021893</v>
      </c>
      <c r="H785" s="8" t="n">
        <v>0.159109</v>
      </c>
      <c r="I785" s="8" t="n">
        <v>0.024886</v>
      </c>
      <c r="J785" s="8" t="n">
        <v>0.199078</v>
      </c>
      <c r="K785" s="8" t="n">
        <v>0.51308</v>
      </c>
      <c r="L785" s="7" t="s">
        <v>15</v>
      </c>
      <c r="M785" s="7" t="s">
        <v>15</v>
      </c>
      <c r="N785" s="7" t="s">
        <v>15</v>
      </c>
      <c r="O785" s="7" t="s">
        <v>60</v>
      </c>
      <c r="P785" s="7" t="s">
        <v>15</v>
      </c>
      <c r="Q785" s="7" t="s">
        <v>60</v>
      </c>
      <c r="R785" s="7" t="s">
        <v>15</v>
      </c>
      <c r="S785" s="7" t="s">
        <v>60</v>
      </c>
      <c r="T785" s="9" t="s">
        <v>481</v>
      </c>
      <c r="U785" s="9" t="s">
        <v>204</v>
      </c>
    </row>
    <row r="786" s="34" customFormat="true" ht="15" hidden="false" customHeight="false" outlineLevel="0" collapsed="false">
      <c r="A786" s="11" t="s">
        <v>863</v>
      </c>
      <c r="B786" s="6" t="s">
        <v>14</v>
      </c>
      <c r="C786" s="10" t="s">
        <v>15</v>
      </c>
      <c r="D786" s="8" t="n">
        <v>0</v>
      </c>
      <c r="E786" s="8" t="n">
        <v>0.254252</v>
      </c>
      <c r="F786" s="8" t="n">
        <v>0.029386</v>
      </c>
      <c r="G786" s="8" t="n">
        <v>0.022836</v>
      </c>
      <c r="H786" s="8" t="n">
        <v>0.249543</v>
      </c>
      <c r="I786" s="8" t="n">
        <v>0.022516</v>
      </c>
      <c r="J786" s="8" t="n">
        <v>0.090766</v>
      </c>
      <c r="K786" s="8" t="n">
        <v>0.520101</v>
      </c>
      <c r="L786" s="7" t="s">
        <v>15</v>
      </c>
      <c r="M786" s="7" t="s">
        <v>60</v>
      </c>
      <c r="N786" s="7" t="s">
        <v>15</v>
      </c>
      <c r="O786" s="7" t="s">
        <v>60</v>
      </c>
      <c r="P786" s="7" t="s">
        <v>60</v>
      </c>
      <c r="Q786" s="7" t="s">
        <v>60</v>
      </c>
      <c r="R786" s="7" t="s">
        <v>15</v>
      </c>
      <c r="S786" s="7" t="s">
        <v>60</v>
      </c>
      <c r="T786" s="9" t="s">
        <v>481</v>
      </c>
      <c r="U786" s="9" t="s">
        <v>204</v>
      </c>
    </row>
    <row r="787" s="34" customFormat="true" ht="15" hidden="false" customHeight="false" outlineLevel="0" collapsed="false">
      <c r="A787" s="11" t="s">
        <v>864</v>
      </c>
      <c r="B787" s="6" t="s">
        <v>14</v>
      </c>
      <c r="C787" s="10" t="s">
        <v>15</v>
      </c>
      <c r="D787" s="8" t="n">
        <v>0.01093</v>
      </c>
      <c r="E787" s="8" t="n">
        <v>0.124459</v>
      </c>
      <c r="F787" s="8" t="n">
        <v>0.029402</v>
      </c>
      <c r="G787" s="8" t="n">
        <v>0.016561</v>
      </c>
      <c r="H787" s="8" t="n">
        <v>0.101219</v>
      </c>
      <c r="I787" s="8" t="n">
        <v>0.020374</v>
      </c>
      <c r="J787" s="8" t="n">
        <v>0.254475</v>
      </c>
      <c r="K787" s="8" t="n">
        <v>0.504744</v>
      </c>
      <c r="L787" s="7" t="s">
        <v>15</v>
      </c>
      <c r="M787" s="7" t="s">
        <v>15</v>
      </c>
      <c r="N787" s="7" t="s">
        <v>15</v>
      </c>
      <c r="O787" s="7" t="s">
        <v>15</v>
      </c>
      <c r="P787" s="7" t="s">
        <v>15</v>
      </c>
      <c r="Q787" s="7" t="s">
        <v>60</v>
      </c>
      <c r="R787" s="7" t="s">
        <v>15</v>
      </c>
      <c r="S787" s="7" t="s">
        <v>60</v>
      </c>
      <c r="T787" s="9" t="s">
        <v>481</v>
      </c>
      <c r="U787" s="9" t="s">
        <v>204</v>
      </c>
    </row>
    <row r="788" s="34" customFormat="true" ht="15" hidden="false" customHeight="false" outlineLevel="0" collapsed="false">
      <c r="A788" s="11" t="s">
        <v>865</v>
      </c>
      <c r="B788" s="6" t="s">
        <v>14</v>
      </c>
      <c r="C788" s="10" t="s">
        <v>15</v>
      </c>
      <c r="D788" s="8" t="n">
        <v>0.01012</v>
      </c>
      <c r="E788" s="8" t="n">
        <v>0.050287</v>
      </c>
      <c r="F788" s="8" t="n">
        <v>0.029536</v>
      </c>
      <c r="G788" s="8" t="n">
        <v>0.013473</v>
      </c>
      <c r="H788" s="8" t="n">
        <v>0.029799</v>
      </c>
      <c r="I788" s="8" t="n">
        <v>0.013366</v>
      </c>
      <c r="J788" s="8" t="n">
        <v>0.385994</v>
      </c>
      <c r="K788" s="8" t="n">
        <v>0.494986</v>
      </c>
      <c r="L788" s="7" t="s">
        <v>15</v>
      </c>
      <c r="M788" s="7" t="s">
        <v>15</v>
      </c>
      <c r="N788" s="7" t="s">
        <v>15</v>
      </c>
      <c r="O788" s="7" t="s">
        <v>15</v>
      </c>
      <c r="P788" s="7" t="s">
        <v>15</v>
      </c>
      <c r="Q788" s="7" t="s">
        <v>15</v>
      </c>
      <c r="R788" s="7" t="s">
        <v>15</v>
      </c>
      <c r="S788" s="7" t="s">
        <v>15</v>
      </c>
      <c r="T788" s="9" t="s">
        <v>471</v>
      </c>
      <c r="U788" s="9" t="s">
        <v>204</v>
      </c>
    </row>
    <row r="789" s="34" customFormat="true" ht="15" hidden="false" customHeight="false" outlineLevel="0" collapsed="false">
      <c r="A789" s="11" t="s">
        <v>866</v>
      </c>
      <c r="B789" s="6" t="s">
        <v>14</v>
      </c>
      <c r="C789" s="10" t="s">
        <v>15</v>
      </c>
      <c r="D789" s="8" t="n">
        <v>0.01366</v>
      </c>
      <c r="E789" s="8" t="n">
        <v>0.128631</v>
      </c>
      <c r="F789" s="8" t="n">
        <v>0.029578</v>
      </c>
      <c r="G789" s="8" t="n">
        <v>0.017888</v>
      </c>
      <c r="H789" s="8" t="n">
        <v>0.151671</v>
      </c>
      <c r="I789" s="8" t="n">
        <v>0.018672</v>
      </c>
      <c r="J789" s="8" t="n">
        <v>0.265736</v>
      </c>
      <c r="K789" s="8" t="n">
        <v>0.490779</v>
      </c>
      <c r="L789" s="7" t="s">
        <v>15</v>
      </c>
      <c r="M789" s="7" t="s">
        <v>15</v>
      </c>
      <c r="N789" s="7" t="s">
        <v>15</v>
      </c>
      <c r="O789" s="7" t="s">
        <v>15</v>
      </c>
      <c r="P789" s="7" t="s">
        <v>15</v>
      </c>
      <c r="Q789" s="7" t="s">
        <v>15</v>
      </c>
      <c r="R789" s="7" t="s">
        <v>15</v>
      </c>
      <c r="S789" s="7" t="s">
        <v>15</v>
      </c>
      <c r="T789" s="9" t="s">
        <v>471</v>
      </c>
      <c r="U789" s="9" t="s">
        <v>204</v>
      </c>
    </row>
    <row r="790" s="34" customFormat="true" ht="15" hidden="false" customHeight="false" outlineLevel="0" collapsed="false">
      <c r="A790" s="11" t="s">
        <v>867</v>
      </c>
      <c r="B790" s="6" t="s">
        <v>14</v>
      </c>
      <c r="C790" s="10" t="s">
        <v>15</v>
      </c>
      <c r="D790" s="8" t="n">
        <v>0.007554</v>
      </c>
      <c r="E790" s="8" t="n">
        <v>0.094797</v>
      </c>
      <c r="F790" s="8" t="n">
        <v>0.029507</v>
      </c>
      <c r="G790" s="8" t="n">
        <v>0.015032</v>
      </c>
      <c r="H790" s="8" t="n">
        <v>0.069374</v>
      </c>
      <c r="I790" s="8" t="n">
        <v>0.015337</v>
      </c>
      <c r="J790" s="8" t="n">
        <v>0.303666</v>
      </c>
      <c r="K790" s="8" t="n">
        <v>0.504116</v>
      </c>
      <c r="L790" s="7" t="s">
        <v>15</v>
      </c>
      <c r="M790" s="7" t="s">
        <v>15</v>
      </c>
      <c r="N790" s="7" t="s">
        <v>15</v>
      </c>
      <c r="O790" s="7" t="s">
        <v>15</v>
      </c>
      <c r="P790" s="7" t="s">
        <v>15</v>
      </c>
      <c r="Q790" s="7" t="s">
        <v>15</v>
      </c>
      <c r="R790" s="7" t="s">
        <v>15</v>
      </c>
      <c r="S790" s="7" t="s">
        <v>60</v>
      </c>
      <c r="T790" s="9" t="s">
        <v>471</v>
      </c>
      <c r="U790" s="9" t="s">
        <v>204</v>
      </c>
    </row>
    <row r="791" s="34" customFormat="true" ht="15" hidden="false" customHeight="false" outlineLevel="0" collapsed="false">
      <c r="A791" s="11" t="s">
        <v>868</v>
      </c>
      <c r="B791" s="6" t="s">
        <v>14</v>
      </c>
      <c r="C791" s="10" t="s">
        <v>15</v>
      </c>
      <c r="D791" s="8" t="n">
        <v>0.009799</v>
      </c>
      <c r="E791" s="8" t="n">
        <v>0.217698</v>
      </c>
      <c r="F791" s="8" t="n">
        <v>0.029398</v>
      </c>
      <c r="G791" s="8" t="n">
        <v>0.018544</v>
      </c>
      <c r="H791" s="8" t="n">
        <v>0.230732</v>
      </c>
      <c r="I791" s="8" t="n">
        <v>0.020631</v>
      </c>
      <c r="J791" s="8" t="n">
        <v>0.156203</v>
      </c>
      <c r="K791" s="8" t="n">
        <v>0.505829</v>
      </c>
      <c r="L791" s="7" t="s">
        <v>15</v>
      </c>
      <c r="M791" s="7" t="s">
        <v>15</v>
      </c>
      <c r="N791" s="7" t="s">
        <v>15</v>
      </c>
      <c r="O791" s="7" t="s">
        <v>15</v>
      </c>
      <c r="P791" s="7" t="s">
        <v>60</v>
      </c>
      <c r="Q791" s="7" t="s">
        <v>60</v>
      </c>
      <c r="R791" s="7" t="s">
        <v>15</v>
      </c>
      <c r="S791" s="7" t="s">
        <v>60</v>
      </c>
      <c r="T791" s="9" t="s">
        <v>471</v>
      </c>
      <c r="U791" s="9" t="s">
        <v>204</v>
      </c>
    </row>
    <row r="792" s="34" customFormat="true" ht="15" hidden="false" customHeight="false" outlineLevel="0" collapsed="false">
      <c r="A792" s="11" t="s">
        <v>869</v>
      </c>
      <c r="B792" s="6" t="s">
        <v>14</v>
      </c>
      <c r="C792" s="10" t="s">
        <v>15</v>
      </c>
      <c r="D792" s="8" t="n">
        <v>0.0162</v>
      </c>
      <c r="E792" s="8" t="n">
        <v>0.046244</v>
      </c>
      <c r="F792" s="8" t="n">
        <v>0.029573</v>
      </c>
      <c r="G792" s="8" t="n">
        <v>0.013584</v>
      </c>
      <c r="H792" s="8" t="n">
        <v>0.042101</v>
      </c>
      <c r="I792" s="8" t="n">
        <v>0.01261</v>
      </c>
      <c r="J792" s="8" t="n">
        <v>0.358689</v>
      </c>
      <c r="K792" s="8" t="n">
        <v>0.486442</v>
      </c>
      <c r="L792" s="7" t="s">
        <v>15</v>
      </c>
      <c r="M792" s="7" t="s">
        <v>15</v>
      </c>
      <c r="N792" s="7" t="s">
        <v>15</v>
      </c>
      <c r="O792" s="7" t="s">
        <v>15</v>
      </c>
      <c r="P792" s="7" t="s">
        <v>15</v>
      </c>
      <c r="Q792" s="7" t="s">
        <v>15</v>
      </c>
      <c r="R792" s="7" t="s">
        <v>15</v>
      </c>
      <c r="S792" s="7" t="s">
        <v>15</v>
      </c>
      <c r="T792" s="9" t="s">
        <v>471</v>
      </c>
      <c r="U792" s="9" t="s">
        <v>204</v>
      </c>
    </row>
    <row r="793" s="34" customFormat="true" ht="15" hidden="false" customHeight="false" outlineLevel="0" collapsed="false">
      <c r="A793" s="11" t="s">
        <v>870</v>
      </c>
      <c r="B793" s="6" t="s">
        <v>14</v>
      </c>
      <c r="C793" s="10" t="s">
        <v>15</v>
      </c>
      <c r="D793" s="8" t="n">
        <v>0.007155</v>
      </c>
      <c r="E793" s="8" t="n">
        <v>0.13595</v>
      </c>
      <c r="F793" s="8" t="n">
        <v>0.029492</v>
      </c>
      <c r="G793" s="8" t="n">
        <v>0.018025</v>
      </c>
      <c r="H793" s="8" t="n">
        <v>0.152945</v>
      </c>
      <c r="I793" s="8" t="n">
        <v>0.022743</v>
      </c>
      <c r="J793" s="8" t="n">
        <v>0.236389</v>
      </c>
      <c r="K793" s="8" t="n">
        <v>0.505697</v>
      </c>
      <c r="L793" s="7" t="s">
        <v>15</v>
      </c>
      <c r="M793" s="7" t="s">
        <v>15</v>
      </c>
      <c r="N793" s="7" t="s">
        <v>15</v>
      </c>
      <c r="O793" s="7" t="s">
        <v>15</v>
      </c>
      <c r="P793" s="7" t="s">
        <v>15</v>
      </c>
      <c r="Q793" s="7" t="s">
        <v>60</v>
      </c>
      <c r="R793" s="7" t="s">
        <v>15</v>
      </c>
      <c r="S793" s="7" t="s">
        <v>60</v>
      </c>
      <c r="T793" s="9" t="s">
        <v>471</v>
      </c>
      <c r="U793" s="9" t="s">
        <v>204</v>
      </c>
    </row>
    <row r="794" s="34" customFormat="true" ht="15" hidden="false" customHeight="false" outlineLevel="0" collapsed="false">
      <c r="A794" s="11" t="s">
        <v>871</v>
      </c>
      <c r="B794" s="6" t="s">
        <v>14</v>
      </c>
      <c r="C794" s="10" t="s">
        <v>15</v>
      </c>
      <c r="D794" s="8" t="n">
        <v>0.01394</v>
      </c>
      <c r="E794" s="8" t="n">
        <v>0.146822</v>
      </c>
      <c r="F794" s="8" t="n">
        <v>0.029522</v>
      </c>
      <c r="G794" s="8" t="n">
        <v>0.015339</v>
      </c>
      <c r="H794" s="8" t="n">
        <v>0.1516</v>
      </c>
      <c r="I794" s="8" t="n">
        <v>0.01759</v>
      </c>
      <c r="J794" s="8" t="n">
        <v>0.230204</v>
      </c>
      <c r="K794" s="8" t="n">
        <v>0.502834</v>
      </c>
      <c r="L794" s="7" t="s">
        <v>15</v>
      </c>
      <c r="M794" s="7" t="s">
        <v>15</v>
      </c>
      <c r="N794" s="7" t="s">
        <v>15</v>
      </c>
      <c r="O794" s="7" t="s">
        <v>15</v>
      </c>
      <c r="P794" s="7" t="s">
        <v>15</v>
      </c>
      <c r="Q794" s="7" t="s">
        <v>15</v>
      </c>
      <c r="R794" s="7" t="s">
        <v>15</v>
      </c>
      <c r="S794" s="7" t="s">
        <v>60</v>
      </c>
      <c r="T794" s="9" t="s">
        <v>471</v>
      </c>
      <c r="U794" s="9" t="s">
        <v>204</v>
      </c>
    </row>
    <row r="795" s="34" customFormat="true" ht="15" hidden="false" customHeight="false" outlineLevel="0" collapsed="false">
      <c r="A795" s="11" t="s">
        <v>872</v>
      </c>
      <c r="B795" s="6" t="s">
        <v>14</v>
      </c>
      <c r="C795" s="10" t="s">
        <v>15</v>
      </c>
      <c r="D795" s="8" t="n">
        <v>0.00836</v>
      </c>
      <c r="E795" s="8" t="n">
        <v>0.1006</v>
      </c>
      <c r="F795" s="8" t="n">
        <v>0.029475</v>
      </c>
      <c r="G795" s="8" t="n">
        <v>0.014957</v>
      </c>
      <c r="H795" s="8" t="n">
        <v>0.123183</v>
      </c>
      <c r="I795" s="8" t="n">
        <v>0.017993</v>
      </c>
      <c r="J795" s="8" t="n">
        <v>0.285195</v>
      </c>
      <c r="K795" s="8" t="n">
        <v>0.503709</v>
      </c>
      <c r="L795" s="7" t="s">
        <v>15</v>
      </c>
      <c r="M795" s="7" t="s">
        <v>15</v>
      </c>
      <c r="N795" s="7" t="s">
        <v>15</v>
      </c>
      <c r="O795" s="7" t="s">
        <v>15</v>
      </c>
      <c r="P795" s="7" t="s">
        <v>15</v>
      </c>
      <c r="Q795" s="7" t="s">
        <v>15</v>
      </c>
      <c r="R795" s="7" t="s">
        <v>15</v>
      </c>
      <c r="S795" s="7" t="s">
        <v>60</v>
      </c>
      <c r="T795" s="9" t="s">
        <v>471</v>
      </c>
      <c r="U795" s="9" t="s">
        <v>204</v>
      </c>
    </row>
    <row r="796" s="34" customFormat="true" ht="15" hidden="false" customHeight="false" outlineLevel="0" collapsed="false">
      <c r="A796" s="11" t="s">
        <v>873</v>
      </c>
      <c r="B796" s="6" t="s">
        <v>14</v>
      </c>
      <c r="C796" s="10" t="s">
        <v>15</v>
      </c>
      <c r="D796" s="8" t="n">
        <v>0.00989</v>
      </c>
      <c r="E796" s="8" t="n">
        <v>0.093657</v>
      </c>
      <c r="F796" s="8" t="n">
        <v>0.029513</v>
      </c>
      <c r="G796" s="8" t="n">
        <v>0.014197</v>
      </c>
      <c r="H796" s="8" t="n">
        <v>0.117433</v>
      </c>
      <c r="I796" s="8" t="n">
        <v>0.018878</v>
      </c>
      <c r="J796" s="8" t="n">
        <v>0.29511</v>
      </c>
      <c r="K796" s="8" t="n">
        <v>0.500546</v>
      </c>
      <c r="L796" s="7" t="s">
        <v>15</v>
      </c>
      <c r="M796" s="7" t="s">
        <v>15</v>
      </c>
      <c r="N796" s="7" t="s">
        <v>15</v>
      </c>
      <c r="O796" s="7" t="s">
        <v>15</v>
      </c>
      <c r="P796" s="7" t="s">
        <v>15</v>
      </c>
      <c r="Q796" s="7" t="s">
        <v>15</v>
      </c>
      <c r="R796" s="7" t="s">
        <v>15</v>
      </c>
      <c r="S796" s="7" t="s">
        <v>60</v>
      </c>
      <c r="T796" s="9" t="s">
        <v>471</v>
      </c>
      <c r="U796" s="9" t="s">
        <v>204</v>
      </c>
    </row>
    <row r="797" s="34" customFormat="true" ht="15" hidden="false" customHeight="false" outlineLevel="0" collapsed="false">
      <c r="A797" s="11" t="s">
        <v>874</v>
      </c>
      <c r="B797" s="6" t="s">
        <v>14</v>
      </c>
      <c r="C797" s="10" t="s">
        <v>15</v>
      </c>
      <c r="D797" s="8" t="n">
        <v>0.009761</v>
      </c>
      <c r="E797" s="8" t="n">
        <v>0.246825</v>
      </c>
      <c r="F797" s="8" t="n">
        <v>0.029461</v>
      </c>
      <c r="G797" s="8" t="n">
        <v>0.021333</v>
      </c>
      <c r="H797" s="8" t="n">
        <v>0.227574</v>
      </c>
      <c r="I797" s="8" t="n">
        <v>0.023018</v>
      </c>
      <c r="J797" s="8" t="n">
        <v>0.102858</v>
      </c>
      <c r="K797" s="8" t="n">
        <v>0.508539</v>
      </c>
      <c r="L797" s="7" t="s">
        <v>15</v>
      </c>
      <c r="M797" s="7" t="s">
        <v>60</v>
      </c>
      <c r="N797" s="7" t="s">
        <v>15</v>
      </c>
      <c r="O797" s="7" t="s">
        <v>60</v>
      </c>
      <c r="P797" s="7" t="s">
        <v>60</v>
      </c>
      <c r="Q797" s="7" t="s">
        <v>60</v>
      </c>
      <c r="R797" s="7" t="s">
        <v>15</v>
      </c>
      <c r="S797" s="7" t="s">
        <v>60</v>
      </c>
      <c r="T797" s="9" t="s">
        <v>471</v>
      </c>
      <c r="U797" s="9" t="s">
        <v>204</v>
      </c>
    </row>
    <row r="798" s="34" customFormat="true" ht="15" hidden="false" customHeight="false" outlineLevel="0" collapsed="false">
      <c r="A798" s="11" t="s">
        <v>875</v>
      </c>
      <c r="B798" s="6" t="s">
        <v>14</v>
      </c>
      <c r="C798" s="10" t="s">
        <v>15</v>
      </c>
      <c r="D798" s="8" t="n">
        <v>0.008913</v>
      </c>
      <c r="E798" s="8" t="n">
        <v>0.125405</v>
      </c>
      <c r="F798" s="8" t="n">
        <v>0.029464</v>
      </c>
      <c r="G798" s="8" t="n">
        <v>0.016253</v>
      </c>
      <c r="H798" s="8" t="n">
        <v>0.139054</v>
      </c>
      <c r="I798" s="8" t="n">
        <v>0.021112</v>
      </c>
      <c r="J798" s="8" t="n">
        <v>0.256444</v>
      </c>
      <c r="K798" s="8" t="n">
        <v>0.499475</v>
      </c>
      <c r="L798" s="7" t="s">
        <v>15</v>
      </c>
      <c r="M798" s="7" t="s">
        <v>15</v>
      </c>
      <c r="N798" s="7" t="s">
        <v>15</v>
      </c>
      <c r="O798" s="7" t="s">
        <v>15</v>
      </c>
      <c r="P798" s="7" t="s">
        <v>15</v>
      </c>
      <c r="Q798" s="7" t="s">
        <v>60</v>
      </c>
      <c r="R798" s="7" t="s">
        <v>15</v>
      </c>
      <c r="S798" s="7" t="s">
        <v>60</v>
      </c>
      <c r="T798" s="9" t="s">
        <v>471</v>
      </c>
      <c r="U798" s="9" t="s">
        <v>204</v>
      </c>
    </row>
    <row r="799" s="34" customFormat="true" ht="15" hidden="false" customHeight="false" outlineLevel="0" collapsed="false">
      <c r="A799" s="11" t="s">
        <v>876</v>
      </c>
      <c r="B799" s="6" t="s">
        <v>14</v>
      </c>
      <c r="C799" s="10" t="s">
        <v>15</v>
      </c>
      <c r="D799" s="8" t="n">
        <v>0.006884</v>
      </c>
      <c r="E799" s="8" t="n">
        <v>0.173594</v>
      </c>
      <c r="F799" s="8" t="n">
        <v>0.029547</v>
      </c>
      <c r="G799" s="8" t="n">
        <v>0.018516</v>
      </c>
      <c r="H799" s="8" t="n">
        <v>0.164788</v>
      </c>
      <c r="I799" s="8" t="n">
        <v>0.022691</v>
      </c>
      <c r="J799" s="8" t="n">
        <v>0.175488</v>
      </c>
      <c r="K799" s="8" t="n">
        <v>0.507032</v>
      </c>
      <c r="L799" s="7" t="s">
        <v>15</v>
      </c>
      <c r="M799" s="7" t="s">
        <v>15</v>
      </c>
      <c r="N799" s="7" t="s">
        <v>15</v>
      </c>
      <c r="O799" s="7" t="s">
        <v>15</v>
      </c>
      <c r="P799" s="7" t="s">
        <v>15</v>
      </c>
      <c r="Q799" s="7" t="s">
        <v>60</v>
      </c>
      <c r="R799" s="7" t="s">
        <v>15</v>
      </c>
      <c r="S799" s="7" t="s">
        <v>60</v>
      </c>
      <c r="T799" s="9" t="s">
        <v>877</v>
      </c>
      <c r="U799" s="9" t="s">
        <v>204</v>
      </c>
    </row>
    <row r="800" s="34" customFormat="true" ht="15" hidden="false" customHeight="false" outlineLevel="0" collapsed="false">
      <c r="A800" s="11" t="s">
        <v>878</v>
      </c>
      <c r="B800" s="6" t="s">
        <v>14</v>
      </c>
      <c r="C800" s="10" t="s">
        <v>15</v>
      </c>
      <c r="D800" s="8" t="n">
        <v>0.006851</v>
      </c>
      <c r="E800" s="8" t="n">
        <v>0.179645</v>
      </c>
      <c r="F800" s="8" t="n">
        <v>0.029461</v>
      </c>
      <c r="G800" s="8" t="n">
        <v>0.021649</v>
      </c>
      <c r="H800" s="8" t="n">
        <v>0.172581</v>
      </c>
      <c r="I800" s="8" t="n">
        <v>0.02184</v>
      </c>
      <c r="J800" s="8" t="n">
        <v>0.207914</v>
      </c>
      <c r="K800" s="8" t="n">
        <v>0.493015</v>
      </c>
      <c r="L800" s="7" t="s">
        <v>15</v>
      </c>
      <c r="M800" s="7" t="s">
        <v>15</v>
      </c>
      <c r="N800" s="7" t="s">
        <v>15</v>
      </c>
      <c r="O800" s="7" t="s">
        <v>60</v>
      </c>
      <c r="P800" s="7" t="s">
        <v>15</v>
      </c>
      <c r="Q800" s="7" t="s">
        <v>60</v>
      </c>
      <c r="R800" s="7" t="s">
        <v>15</v>
      </c>
      <c r="S800" s="7" t="s">
        <v>15</v>
      </c>
      <c r="T800" s="9" t="s">
        <v>877</v>
      </c>
      <c r="U800" s="9" t="s">
        <v>204</v>
      </c>
    </row>
    <row r="801" s="34" customFormat="true" ht="15" hidden="false" customHeight="false" outlineLevel="0" collapsed="false">
      <c r="A801" s="11" t="s">
        <v>879</v>
      </c>
      <c r="B801" s="6" t="s">
        <v>14</v>
      </c>
      <c r="C801" s="10" t="s">
        <v>15</v>
      </c>
      <c r="D801" s="8" t="n">
        <v>0.009563</v>
      </c>
      <c r="E801" s="8" t="n">
        <v>0.043773</v>
      </c>
      <c r="F801" s="8" t="n">
        <v>0.029419</v>
      </c>
      <c r="G801" s="8" t="n">
        <v>0.01207</v>
      </c>
      <c r="H801" s="8" t="n">
        <v>0.026764</v>
      </c>
      <c r="I801" s="8" t="n">
        <v>0.010747</v>
      </c>
      <c r="J801" s="8" t="n">
        <v>0.373136</v>
      </c>
      <c r="K801" s="8" t="n">
        <v>0.490438</v>
      </c>
      <c r="L801" s="7" t="s">
        <v>15</v>
      </c>
      <c r="M801" s="7" t="s">
        <v>15</v>
      </c>
      <c r="N801" s="7" t="s">
        <v>15</v>
      </c>
      <c r="O801" s="7" t="s">
        <v>15</v>
      </c>
      <c r="P801" s="7" t="s">
        <v>15</v>
      </c>
      <c r="Q801" s="7" t="s">
        <v>15</v>
      </c>
      <c r="R801" s="7" t="s">
        <v>15</v>
      </c>
      <c r="S801" s="7" t="s">
        <v>15</v>
      </c>
      <c r="T801" s="9" t="s">
        <v>877</v>
      </c>
      <c r="U801" s="9" t="s">
        <v>204</v>
      </c>
    </row>
    <row r="802" s="34" customFormat="true" ht="15" hidden="false" customHeight="false" outlineLevel="0" collapsed="false">
      <c r="A802" s="11" t="s">
        <v>880</v>
      </c>
      <c r="B802" s="6" t="s">
        <v>14</v>
      </c>
      <c r="C802" s="10" t="s">
        <v>15</v>
      </c>
      <c r="D802" s="8" t="n">
        <v>0.01103</v>
      </c>
      <c r="E802" s="8" t="n">
        <v>0.167933</v>
      </c>
      <c r="F802" s="8" t="n">
        <v>0.029422</v>
      </c>
      <c r="G802" s="8" t="n">
        <v>0.013939</v>
      </c>
      <c r="H802" s="8" t="n">
        <v>0.178767</v>
      </c>
      <c r="I802" s="8" t="n">
        <v>0.015204</v>
      </c>
      <c r="J802" s="8" t="n">
        <v>0.198764</v>
      </c>
      <c r="K802" s="8" t="n">
        <v>0.502828</v>
      </c>
      <c r="L802" s="7" t="s">
        <v>15</v>
      </c>
      <c r="M802" s="7" t="s">
        <v>15</v>
      </c>
      <c r="N802" s="7" t="s">
        <v>15</v>
      </c>
      <c r="O802" s="7" t="s">
        <v>15</v>
      </c>
      <c r="P802" s="7" t="s">
        <v>15</v>
      </c>
      <c r="Q802" s="7" t="s">
        <v>15</v>
      </c>
      <c r="R802" s="7" t="s">
        <v>15</v>
      </c>
      <c r="S802" s="7" t="s">
        <v>60</v>
      </c>
      <c r="T802" s="9" t="s">
        <v>877</v>
      </c>
      <c r="U802" s="9" t="s">
        <v>204</v>
      </c>
    </row>
    <row r="803" s="34" customFormat="true" ht="15" hidden="false" customHeight="false" outlineLevel="0" collapsed="false">
      <c r="A803" s="11" t="s">
        <v>881</v>
      </c>
      <c r="B803" s="6" t="s">
        <v>14</v>
      </c>
      <c r="C803" s="10" t="s">
        <v>15</v>
      </c>
      <c r="D803" s="8" t="n">
        <v>0.007872</v>
      </c>
      <c r="E803" s="8" t="n">
        <v>0.16762</v>
      </c>
      <c r="F803" s="8" t="n">
        <v>0.029457</v>
      </c>
      <c r="G803" s="8" t="n">
        <v>0.016765</v>
      </c>
      <c r="H803" s="8" t="n">
        <v>0.220709</v>
      </c>
      <c r="I803" s="8" t="n">
        <v>0.016566</v>
      </c>
      <c r="J803" s="8" t="n">
        <v>0.274991</v>
      </c>
      <c r="K803" s="8" t="n">
        <v>0.49361</v>
      </c>
      <c r="L803" s="7" t="s">
        <v>15</v>
      </c>
      <c r="M803" s="7" t="s">
        <v>15</v>
      </c>
      <c r="N803" s="7" t="s">
        <v>15</v>
      </c>
      <c r="O803" s="7" t="s">
        <v>15</v>
      </c>
      <c r="P803" s="7" t="s">
        <v>60</v>
      </c>
      <c r="Q803" s="7" t="s">
        <v>15</v>
      </c>
      <c r="R803" s="7" t="s">
        <v>15</v>
      </c>
      <c r="S803" s="7" t="s">
        <v>15</v>
      </c>
      <c r="T803" s="9" t="s">
        <v>877</v>
      </c>
      <c r="U803" s="9" t="s">
        <v>204</v>
      </c>
    </row>
    <row r="804" s="34" customFormat="true" ht="15" hidden="false" customHeight="false" outlineLevel="0" collapsed="false">
      <c r="A804" s="11" t="s">
        <v>882</v>
      </c>
      <c r="B804" s="6" t="s">
        <v>14</v>
      </c>
      <c r="C804" s="10" t="s">
        <v>15</v>
      </c>
      <c r="D804" s="8" t="n">
        <v>0.004672</v>
      </c>
      <c r="E804" s="8" t="n">
        <v>0.111841</v>
      </c>
      <c r="F804" s="8" t="n">
        <v>0.029358</v>
      </c>
      <c r="G804" s="8" t="n">
        <v>0.014595</v>
      </c>
      <c r="H804" s="8" t="n">
        <v>0.105923</v>
      </c>
      <c r="I804" s="8" t="n">
        <v>0.017563</v>
      </c>
      <c r="J804" s="8" t="n">
        <v>0.246181</v>
      </c>
      <c r="K804" s="8" t="n">
        <v>0.505831</v>
      </c>
      <c r="L804" s="7" t="s">
        <v>15</v>
      </c>
      <c r="M804" s="7" t="s">
        <v>15</v>
      </c>
      <c r="N804" s="7" t="s">
        <v>15</v>
      </c>
      <c r="O804" s="7" t="s">
        <v>15</v>
      </c>
      <c r="P804" s="7" t="s">
        <v>15</v>
      </c>
      <c r="Q804" s="7" t="s">
        <v>15</v>
      </c>
      <c r="R804" s="7" t="s">
        <v>15</v>
      </c>
      <c r="S804" s="7" t="s">
        <v>60</v>
      </c>
      <c r="T804" s="9" t="s">
        <v>877</v>
      </c>
      <c r="U804" s="9" t="s">
        <v>204</v>
      </c>
    </row>
    <row r="805" s="34" customFormat="true" ht="15" hidden="false" customHeight="false" outlineLevel="0" collapsed="false">
      <c r="A805" s="11" t="s">
        <v>883</v>
      </c>
      <c r="B805" s="6" t="s">
        <v>14</v>
      </c>
      <c r="C805" s="10" t="s">
        <v>15</v>
      </c>
      <c r="D805" s="8" t="n">
        <v>0</v>
      </c>
      <c r="E805" s="8" t="n">
        <v>0.232356</v>
      </c>
      <c r="F805" s="8" t="n">
        <v>0.029368</v>
      </c>
      <c r="G805" s="8" t="n">
        <v>0.022222</v>
      </c>
      <c r="H805" s="8" t="n">
        <v>0.270085</v>
      </c>
      <c r="I805" s="8" t="n">
        <v>0.023168</v>
      </c>
      <c r="J805" s="8" t="n">
        <v>0.169939</v>
      </c>
      <c r="K805" s="8" t="n">
        <v>0.494374</v>
      </c>
      <c r="L805" s="7" t="s">
        <v>15</v>
      </c>
      <c r="M805" s="7" t="s">
        <v>60</v>
      </c>
      <c r="N805" s="7" t="s">
        <v>15</v>
      </c>
      <c r="O805" s="7" t="s">
        <v>60</v>
      </c>
      <c r="P805" s="7" t="s">
        <v>60</v>
      </c>
      <c r="Q805" s="7" t="s">
        <v>60</v>
      </c>
      <c r="R805" s="7" t="s">
        <v>15</v>
      </c>
      <c r="S805" s="7" t="s">
        <v>15</v>
      </c>
      <c r="T805" s="9" t="s">
        <v>877</v>
      </c>
      <c r="U805" s="9" t="s">
        <v>204</v>
      </c>
    </row>
    <row r="806" s="34" customFormat="true" ht="15" hidden="false" customHeight="false" outlineLevel="0" collapsed="false">
      <c r="A806" s="11" t="s">
        <v>884</v>
      </c>
      <c r="B806" s="6" t="s">
        <v>14</v>
      </c>
      <c r="C806" s="10" t="s">
        <v>15</v>
      </c>
      <c r="D806" s="8" t="n">
        <v>0.005667</v>
      </c>
      <c r="E806" s="8" t="n">
        <v>0.264652</v>
      </c>
      <c r="F806" s="8" t="n">
        <v>0.029287</v>
      </c>
      <c r="G806" s="8" t="n">
        <v>0.023887</v>
      </c>
      <c r="H806" s="8" t="n">
        <v>0.279746</v>
      </c>
      <c r="I806" s="8" t="n">
        <v>0.020342</v>
      </c>
      <c r="J806" s="8" t="n">
        <v>0.098313</v>
      </c>
      <c r="K806" s="8" t="n">
        <v>0.523138</v>
      </c>
      <c r="L806" s="7" t="s">
        <v>15</v>
      </c>
      <c r="M806" s="7" t="s">
        <v>60</v>
      </c>
      <c r="N806" s="7" t="s">
        <v>15</v>
      </c>
      <c r="O806" s="7" t="s">
        <v>60</v>
      </c>
      <c r="P806" s="7" t="s">
        <v>60</v>
      </c>
      <c r="Q806" s="7" t="s">
        <v>60</v>
      </c>
      <c r="R806" s="7" t="s">
        <v>15</v>
      </c>
      <c r="S806" s="7" t="s">
        <v>60</v>
      </c>
      <c r="T806" s="9" t="s">
        <v>481</v>
      </c>
      <c r="U806" s="9" t="s">
        <v>204</v>
      </c>
    </row>
    <row r="807" s="34" customFormat="true" ht="15" hidden="false" customHeight="false" outlineLevel="0" collapsed="false">
      <c r="A807" s="11" t="s">
        <v>885</v>
      </c>
      <c r="B807" s="6" t="s">
        <v>14</v>
      </c>
      <c r="C807" s="10" t="s">
        <v>15</v>
      </c>
      <c r="D807" s="8" t="n">
        <v>0</v>
      </c>
      <c r="E807" s="8" t="n">
        <v>0.114904</v>
      </c>
      <c r="F807" s="8" t="n">
        <v>0.029327</v>
      </c>
      <c r="G807" s="8" t="n">
        <v>0.017553</v>
      </c>
      <c r="H807" s="8" t="n">
        <v>0.119607</v>
      </c>
      <c r="I807" s="8" t="n">
        <v>0.014391</v>
      </c>
      <c r="J807" s="8" t="n">
        <v>0.255289</v>
      </c>
      <c r="K807" s="8" t="n">
        <v>0.490272</v>
      </c>
      <c r="L807" s="7" t="s">
        <v>15</v>
      </c>
      <c r="M807" s="7" t="s">
        <v>15</v>
      </c>
      <c r="N807" s="7" t="s">
        <v>15</v>
      </c>
      <c r="O807" s="7" t="s">
        <v>15</v>
      </c>
      <c r="P807" s="7" t="s">
        <v>15</v>
      </c>
      <c r="Q807" s="7" t="s">
        <v>15</v>
      </c>
      <c r="R807" s="7" t="s">
        <v>15</v>
      </c>
      <c r="S807" s="7" t="s">
        <v>15</v>
      </c>
      <c r="T807" s="9" t="s">
        <v>481</v>
      </c>
      <c r="U807" s="9" t="s">
        <v>204</v>
      </c>
    </row>
    <row r="808" s="34" customFormat="true" ht="15" hidden="false" customHeight="false" outlineLevel="0" collapsed="false">
      <c r="A808" s="11" t="s">
        <v>886</v>
      </c>
      <c r="B808" s="6" t="s">
        <v>14</v>
      </c>
      <c r="C808" s="10" t="s">
        <v>15</v>
      </c>
      <c r="D808" s="8" t="n">
        <v>0.01097</v>
      </c>
      <c r="E808" s="8" t="n">
        <v>0.246089</v>
      </c>
      <c r="F808" s="8" t="n">
        <v>0.029514</v>
      </c>
      <c r="G808" s="8" t="n">
        <v>0.022456</v>
      </c>
      <c r="H808" s="8" t="n">
        <v>0.253423</v>
      </c>
      <c r="I808" s="8" t="n">
        <v>0.021293</v>
      </c>
      <c r="J808" s="8" t="n">
        <v>0.141265</v>
      </c>
      <c r="K808" s="8" t="n">
        <v>0.498628</v>
      </c>
      <c r="L808" s="7" t="s">
        <v>15</v>
      </c>
      <c r="M808" s="7" t="s">
        <v>60</v>
      </c>
      <c r="N808" s="7" t="s">
        <v>15</v>
      </c>
      <c r="O808" s="7" t="s">
        <v>60</v>
      </c>
      <c r="P808" s="7" t="s">
        <v>60</v>
      </c>
      <c r="Q808" s="7" t="s">
        <v>60</v>
      </c>
      <c r="R808" s="7" t="s">
        <v>15</v>
      </c>
      <c r="S808" s="7" t="s">
        <v>15</v>
      </c>
      <c r="T808" s="9" t="s">
        <v>481</v>
      </c>
      <c r="U808" s="9" t="s">
        <v>204</v>
      </c>
    </row>
    <row r="809" s="34" customFormat="true" ht="15" hidden="false" customHeight="false" outlineLevel="0" collapsed="false">
      <c r="A809" s="11" t="s">
        <v>887</v>
      </c>
      <c r="B809" s="6" t="s">
        <v>14</v>
      </c>
      <c r="C809" s="10" t="s">
        <v>15</v>
      </c>
      <c r="D809" s="8" t="n">
        <v>0.005347</v>
      </c>
      <c r="E809" s="8" t="n">
        <v>0.087313</v>
      </c>
      <c r="F809" s="8" t="n">
        <v>0.029416</v>
      </c>
      <c r="G809" s="8" t="n">
        <v>0.014603</v>
      </c>
      <c r="H809" s="8" t="n">
        <v>0.09993</v>
      </c>
      <c r="I809" s="8" t="n">
        <v>0.018581</v>
      </c>
      <c r="J809" s="8" t="n">
        <v>0.294249</v>
      </c>
      <c r="K809" s="8" t="n">
        <v>0.497084</v>
      </c>
      <c r="L809" s="7" t="s">
        <v>15</v>
      </c>
      <c r="M809" s="7" t="s">
        <v>15</v>
      </c>
      <c r="N809" s="7" t="s">
        <v>15</v>
      </c>
      <c r="O809" s="7" t="s">
        <v>15</v>
      </c>
      <c r="P809" s="7" t="s">
        <v>15</v>
      </c>
      <c r="Q809" s="7" t="s">
        <v>15</v>
      </c>
      <c r="R809" s="7" t="s">
        <v>15</v>
      </c>
      <c r="S809" s="7" t="s">
        <v>15</v>
      </c>
      <c r="T809" s="9" t="s">
        <v>481</v>
      </c>
      <c r="U809" s="9" t="s">
        <v>204</v>
      </c>
    </row>
    <row r="810" s="34" customFormat="true" ht="15" hidden="false" customHeight="false" outlineLevel="0" collapsed="false">
      <c r="A810" s="11" t="s">
        <v>888</v>
      </c>
      <c r="B810" s="6" t="s">
        <v>14</v>
      </c>
      <c r="C810" s="10" t="s">
        <v>15</v>
      </c>
      <c r="D810" s="8" t="n">
        <v>0.005076</v>
      </c>
      <c r="E810" s="8" t="n">
        <v>0.189498</v>
      </c>
      <c r="F810" s="8" t="n">
        <v>0.029341</v>
      </c>
      <c r="G810" s="8" t="n">
        <v>0.017526</v>
      </c>
      <c r="H810" s="8" t="n">
        <v>0.229766</v>
      </c>
      <c r="I810" s="8" t="n">
        <v>0.017768</v>
      </c>
      <c r="J810" s="8" t="n">
        <v>0.197263</v>
      </c>
      <c r="K810" s="8" t="n">
        <v>0.497334</v>
      </c>
      <c r="L810" s="7" t="s">
        <v>15</v>
      </c>
      <c r="M810" s="7" t="s">
        <v>15</v>
      </c>
      <c r="N810" s="7" t="s">
        <v>15</v>
      </c>
      <c r="O810" s="7" t="s">
        <v>15</v>
      </c>
      <c r="P810" s="7" t="s">
        <v>60</v>
      </c>
      <c r="Q810" s="7" t="s">
        <v>15</v>
      </c>
      <c r="R810" s="7" t="s">
        <v>15</v>
      </c>
      <c r="S810" s="7" t="s">
        <v>15</v>
      </c>
      <c r="T810" s="9" t="s">
        <v>877</v>
      </c>
      <c r="U810" s="9" t="s">
        <v>204</v>
      </c>
    </row>
    <row r="811" s="34" customFormat="true" ht="15" hidden="false" customHeight="false" outlineLevel="0" collapsed="false">
      <c r="A811" s="11" t="s">
        <v>889</v>
      </c>
      <c r="B811" s="6" t="s">
        <v>14</v>
      </c>
      <c r="C811" s="10" t="s">
        <v>15</v>
      </c>
      <c r="D811" s="8" t="n">
        <v>0.009414</v>
      </c>
      <c r="E811" s="8" t="n">
        <v>0.208133</v>
      </c>
      <c r="F811" s="8" t="n">
        <v>0.02948</v>
      </c>
      <c r="G811" s="8" t="n">
        <v>0.019054</v>
      </c>
      <c r="H811" s="8" t="n">
        <v>0.243753</v>
      </c>
      <c r="I811" s="8" t="n">
        <v>0.018535</v>
      </c>
      <c r="J811" s="8" t="n">
        <v>0.1957</v>
      </c>
      <c r="K811" s="8" t="n">
        <v>0.494889</v>
      </c>
      <c r="L811" s="7" t="s">
        <v>15</v>
      </c>
      <c r="M811" s="7" t="s">
        <v>15</v>
      </c>
      <c r="N811" s="7" t="s">
        <v>15</v>
      </c>
      <c r="O811" s="7" t="s">
        <v>15</v>
      </c>
      <c r="P811" s="7" t="s">
        <v>60</v>
      </c>
      <c r="Q811" s="7" t="s">
        <v>15</v>
      </c>
      <c r="R811" s="7" t="s">
        <v>15</v>
      </c>
      <c r="S811" s="7" t="s">
        <v>15</v>
      </c>
      <c r="T811" s="9" t="s">
        <v>877</v>
      </c>
      <c r="U811" s="9" t="s">
        <v>204</v>
      </c>
    </row>
    <row r="812" s="34" customFormat="true" ht="15" hidden="false" customHeight="false" outlineLevel="0" collapsed="false">
      <c r="A812" s="11" t="s">
        <v>890</v>
      </c>
      <c r="B812" s="6" t="s">
        <v>14</v>
      </c>
      <c r="C812" s="10" t="s">
        <v>15</v>
      </c>
      <c r="D812" s="8" t="n">
        <v>0</v>
      </c>
      <c r="E812" s="8" t="n">
        <v>0.106453</v>
      </c>
      <c r="F812" s="8" t="n">
        <v>0.029386</v>
      </c>
      <c r="G812" s="8" t="n">
        <v>0.013633</v>
      </c>
      <c r="H812" s="8" t="n">
        <v>0.135814</v>
      </c>
      <c r="I812" s="8" t="n">
        <v>0.014018</v>
      </c>
      <c r="J812" s="8" t="n">
        <v>0.277447</v>
      </c>
      <c r="K812" s="8" t="n">
        <v>0.500034</v>
      </c>
      <c r="L812" s="7" t="s">
        <v>15</v>
      </c>
      <c r="M812" s="7" t="s">
        <v>15</v>
      </c>
      <c r="N812" s="7" t="s">
        <v>15</v>
      </c>
      <c r="O812" s="7" t="s">
        <v>15</v>
      </c>
      <c r="P812" s="7" t="s">
        <v>15</v>
      </c>
      <c r="Q812" s="7" t="s">
        <v>15</v>
      </c>
      <c r="R812" s="7" t="s">
        <v>15</v>
      </c>
      <c r="S812" s="7" t="s">
        <v>60</v>
      </c>
      <c r="T812" s="9" t="s">
        <v>877</v>
      </c>
      <c r="U812" s="9" t="s">
        <v>204</v>
      </c>
    </row>
    <row r="813" s="34" customFormat="true" ht="15" hidden="false" customHeight="false" outlineLevel="0" collapsed="false">
      <c r="A813" s="11" t="s">
        <v>891</v>
      </c>
      <c r="B813" s="6" t="s">
        <v>14</v>
      </c>
      <c r="C813" s="10" t="s">
        <v>15</v>
      </c>
      <c r="D813" s="8" t="n">
        <v>0.009979</v>
      </c>
      <c r="E813" s="8" t="n">
        <v>0.078524</v>
      </c>
      <c r="F813" s="8" t="n">
        <v>0.029345</v>
      </c>
      <c r="G813" s="8" t="n">
        <v>0.017397</v>
      </c>
      <c r="H813" s="8" t="n">
        <v>0.096291</v>
      </c>
      <c r="I813" s="8" t="n">
        <v>0.015127</v>
      </c>
      <c r="J813" s="8" t="n">
        <v>0.328258</v>
      </c>
      <c r="K813" s="8" t="n">
        <v>0.506715</v>
      </c>
      <c r="L813" s="7" t="s">
        <v>15</v>
      </c>
      <c r="M813" s="7" t="s">
        <v>15</v>
      </c>
      <c r="N813" s="7" t="s">
        <v>15</v>
      </c>
      <c r="O813" s="7" t="s">
        <v>15</v>
      </c>
      <c r="P813" s="7" t="s">
        <v>15</v>
      </c>
      <c r="Q813" s="7" t="s">
        <v>15</v>
      </c>
      <c r="R813" s="7" t="s">
        <v>15</v>
      </c>
      <c r="S813" s="7" t="s">
        <v>60</v>
      </c>
      <c r="T813" s="9" t="s">
        <v>877</v>
      </c>
      <c r="U813" s="9" t="s">
        <v>204</v>
      </c>
    </row>
    <row r="814" s="34" customFormat="true" ht="15" hidden="false" customHeight="false" outlineLevel="0" collapsed="false">
      <c r="A814" s="11" t="s">
        <v>892</v>
      </c>
      <c r="B814" s="6" t="s">
        <v>14</v>
      </c>
      <c r="C814" s="10" t="s">
        <v>15</v>
      </c>
      <c r="D814" s="8" t="n">
        <v>0.01092</v>
      </c>
      <c r="E814" s="8" t="n">
        <v>0.191734</v>
      </c>
      <c r="F814" s="8" t="n">
        <v>0.029409</v>
      </c>
      <c r="G814" s="8" t="n">
        <v>0.018615</v>
      </c>
      <c r="H814" s="8" t="n">
        <v>0.224954</v>
      </c>
      <c r="I814" s="8" t="n">
        <v>0.020345</v>
      </c>
      <c r="J814" s="8" t="n">
        <v>0.22816</v>
      </c>
      <c r="K814" s="8" t="n">
        <v>0.495797</v>
      </c>
      <c r="L814" s="7" t="s">
        <v>15</v>
      </c>
      <c r="M814" s="7" t="s">
        <v>15</v>
      </c>
      <c r="N814" s="7" t="s">
        <v>15</v>
      </c>
      <c r="O814" s="7" t="s">
        <v>15</v>
      </c>
      <c r="P814" s="7" t="s">
        <v>60</v>
      </c>
      <c r="Q814" s="7" t="s">
        <v>60</v>
      </c>
      <c r="R814" s="7" t="s">
        <v>15</v>
      </c>
      <c r="S814" s="7" t="s">
        <v>15</v>
      </c>
      <c r="T814" s="9" t="s">
        <v>877</v>
      </c>
      <c r="U814" s="9" t="s">
        <v>204</v>
      </c>
    </row>
    <row r="815" s="34" customFormat="true" ht="15" hidden="false" customHeight="false" outlineLevel="0" collapsed="false">
      <c r="A815" s="11" t="s">
        <v>893</v>
      </c>
      <c r="B815" s="6" t="s">
        <v>14</v>
      </c>
      <c r="C815" s="10" t="s">
        <v>15</v>
      </c>
      <c r="D815" s="8" t="n">
        <v>0.01064</v>
      </c>
      <c r="E815" s="8" t="n">
        <v>0.116406</v>
      </c>
      <c r="F815" s="8" t="n">
        <v>0.029295</v>
      </c>
      <c r="G815" s="8" t="n">
        <v>0.015806</v>
      </c>
      <c r="H815" s="8" t="n">
        <v>0.132766</v>
      </c>
      <c r="I815" s="8" t="n">
        <v>0.015872</v>
      </c>
      <c r="J815" s="8" t="n">
        <v>0.255542</v>
      </c>
      <c r="K815" s="8" t="n">
        <v>0.507637</v>
      </c>
      <c r="L815" s="7" t="s">
        <v>15</v>
      </c>
      <c r="M815" s="7" t="s">
        <v>15</v>
      </c>
      <c r="N815" s="7" t="s">
        <v>15</v>
      </c>
      <c r="O815" s="7" t="s">
        <v>15</v>
      </c>
      <c r="P815" s="7" t="s">
        <v>15</v>
      </c>
      <c r="Q815" s="7" t="s">
        <v>15</v>
      </c>
      <c r="R815" s="7" t="s">
        <v>15</v>
      </c>
      <c r="S815" s="7" t="s">
        <v>60</v>
      </c>
      <c r="T815" s="9" t="s">
        <v>877</v>
      </c>
      <c r="U815" s="9" t="s">
        <v>204</v>
      </c>
    </row>
    <row r="816" s="34" customFormat="true" ht="15" hidden="false" customHeight="false" outlineLevel="0" collapsed="false">
      <c r="A816" s="11" t="s">
        <v>894</v>
      </c>
      <c r="B816" s="6" t="s">
        <v>14</v>
      </c>
      <c r="C816" s="10" t="s">
        <v>15</v>
      </c>
      <c r="D816" s="8" t="n">
        <v>0.00719</v>
      </c>
      <c r="E816" s="8" t="n">
        <v>0.23063</v>
      </c>
      <c r="F816" s="8" t="n">
        <v>0.029408</v>
      </c>
      <c r="G816" s="8" t="n">
        <v>0.020272</v>
      </c>
      <c r="H816" s="8" t="n">
        <v>0.272654</v>
      </c>
      <c r="I816" s="8" t="n">
        <v>0.020719</v>
      </c>
      <c r="J816" s="8" t="n">
        <v>0.158351</v>
      </c>
      <c r="K816" s="8" t="n">
        <v>0.512255</v>
      </c>
      <c r="L816" s="7" t="s">
        <v>15</v>
      </c>
      <c r="M816" s="7" t="s">
        <v>60</v>
      </c>
      <c r="N816" s="7" t="s">
        <v>15</v>
      </c>
      <c r="O816" s="7" t="s">
        <v>60</v>
      </c>
      <c r="P816" s="7" t="s">
        <v>60</v>
      </c>
      <c r="Q816" s="7" t="s">
        <v>60</v>
      </c>
      <c r="R816" s="7" t="s">
        <v>15</v>
      </c>
      <c r="S816" s="7" t="s">
        <v>60</v>
      </c>
      <c r="T816" s="9" t="s">
        <v>877</v>
      </c>
      <c r="U816" s="9" t="s">
        <v>204</v>
      </c>
    </row>
    <row r="817" s="34" customFormat="true" ht="15" hidden="false" customHeight="false" outlineLevel="0" collapsed="false">
      <c r="A817" s="11" t="s">
        <v>895</v>
      </c>
      <c r="B817" s="6" t="s">
        <v>14</v>
      </c>
      <c r="C817" s="10" t="s">
        <v>15</v>
      </c>
      <c r="D817" s="8" t="n">
        <v>0.008488</v>
      </c>
      <c r="E817" s="8" t="n">
        <v>0.15353</v>
      </c>
      <c r="F817" s="8" t="n">
        <v>0.029312</v>
      </c>
      <c r="G817" s="8" t="n">
        <v>0.021055</v>
      </c>
      <c r="H817" s="8" t="n">
        <v>0.176812</v>
      </c>
      <c r="I817" s="8" t="n">
        <v>0.018641</v>
      </c>
      <c r="J817" s="8" t="n">
        <v>0.236716</v>
      </c>
      <c r="K817" s="8" t="n">
        <v>0.493041</v>
      </c>
      <c r="L817" s="7" t="s">
        <v>15</v>
      </c>
      <c r="M817" s="7" t="s">
        <v>15</v>
      </c>
      <c r="N817" s="7" t="s">
        <v>15</v>
      </c>
      <c r="O817" s="7" t="s">
        <v>60</v>
      </c>
      <c r="P817" s="7" t="s">
        <v>15</v>
      </c>
      <c r="Q817" s="7" t="s">
        <v>15</v>
      </c>
      <c r="R817" s="7" t="s">
        <v>15</v>
      </c>
      <c r="S817" s="7" t="s">
        <v>15</v>
      </c>
      <c r="T817" s="9" t="s">
        <v>877</v>
      </c>
      <c r="U817" s="9" t="s">
        <v>204</v>
      </c>
    </row>
    <row r="818" s="34" customFormat="true" ht="15" hidden="false" customHeight="false" outlineLevel="0" collapsed="false">
      <c r="A818" s="11" t="s">
        <v>896</v>
      </c>
      <c r="B818" s="6" t="s">
        <v>14</v>
      </c>
      <c r="C818" s="10" t="s">
        <v>15</v>
      </c>
      <c r="D818" s="8" t="n">
        <v>0.01292</v>
      </c>
      <c r="E818" s="8" t="n">
        <v>0.246612</v>
      </c>
      <c r="F818" s="8" t="n">
        <v>0.029374</v>
      </c>
      <c r="G818" s="8" t="n">
        <v>0.019496</v>
      </c>
      <c r="H818" s="8" t="n">
        <v>0.27958</v>
      </c>
      <c r="I818" s="8" t="n">
        <v>0.021293</v>
      </c>
      <c r="J818" s="8" t="n">
        <v>0.143705</v>
      </c>
      <c r="K818" s="8" t="n">
        <v>0.51127</v>
      </c>
      <c r="L818" s="7" t="s">
        <v>15</v>
      </c>
      <c r="M818" s="7" t="s">
        <v>60</v>
      </c>
      <c r="N818" s="7" t="s">
        <v>15</v>
      </c>
      <c r="O818" s="7" t="s">
        <v>15</v>
      </c>
      <c r="P818" s="7" t="s">
        <v>60</v>
      </c>
      <c r="Q818" s="7" t="s">
        <v>60</v>
      </c>
      <c r="R818" s="7" t="s">
        <v>15</v>
      </c>
      <c r="S818" s="7" t="s">
        <v>60</v>
      </c>
      <c r="T818" s="9" t="s">
        <v>877</v>
      </c>
      <c r="U818" s="9" t="s">
        <v>204</v>
      </c>
    </row>
    <row r="819" s="34" customFormat="true" ht="15" hidden="false" customHeight="false" outlineLevel="0" collapsed="false">
      <c r="A819" s="11" t="s">
        <v>897</v>
      </c>
      <c r="B819" s="6" t="s">
        <v>14</v>
      </c>
      <c r="C819" s="10" t="s">
        <v>15</v>
      </c>
      <c r="D819" s="8" t="n">
        <v>0.009886</v>
      </c>
      <c r="E819" s="8" t="n">
        <v>0.1677</v>
      </c>
      <c r="F819" s="8" t="n">
        <v>0.029398</v>
      </c>
      <c r="G819" s="8" t="n">
        <v>0.022712</v>
      </c>
      <c r="H819" s="8" t="n">
        <v>0.161643</v>
      </c>
      <c r="I819" s="8" t="n">
        <v>0.022662</v>
      </c>
      <c r="J819" s="8" t="n">
        <v>0.19635</v>
      </c>
      <c r="K819" s="8" t="n">
        <v>0.515035</v>
      </c>
      <c r="L819" s="7" t="s">
        <v>15</v>
      </c>
      <c r="M819" s="7" t="s">
        <v>15</v>
      </c>
      <c r="N819" s="7" t="s">
        <v>15</v>
      </c>
      <c r="O819" s="7" t="s">
        <v>60</v>
      </c>
      <c r="P819" s="7" t="s">
        <v>15</v>
      </c>
      <c r="Q819" s="7" t="s">
        <v>60</v>
      </c>
      <c r="R819" s="7" t="s">
        <v>15</v>
      </c>
      <c r="S819" s="7" t="s">
        <v>60</v>
      </c>
      <c r="T819" s="9" t="s">
        <v>877</v>
      </c>
      <c r="U819" s="9" t="s">
        <v>204</v>
      </c>
    </row>
    <row r="820" s="34" customFormat="true" ht="15" hidden="false" customHeight="false" outlineLevel="0" collapsed="false">
      <c r="A820" s="11" t="s">
        <v>898</v>
      </c>
      <c r="B820" s="6" t="s">
        <v>14</v>
      </c>
      <c r="C820" s="10" t="s">
        <v>15</v>
      </c>
      <c r="D820" s="8" t="n">
        <v>0</v>
      </c>
      <c r="E820" s="8" t="n">
        <v>0.215918</v>
      </c>
      <c r="F820" s="8" t="n">
        <v>0.029329</v>
      </c>
      <c r="G820" s="8" t="n">
        <v>0.020542</v>
      </c>
      <c r="H820" s="8" t="n">
        <v>0.256515</v>
      </c>
      <c r="I820" s="8" t="n">
        <v>0.022</v>
      </c>
      <c r="J820" s="8" t="n">
        <v>0.181447</v>
      </c>
      <c r="K820" s="8" t="n">
        <v>0.498268</v>
      </c>
      <c r="L820" s="7" t="s">
        <v>15</v>
      </c>
      <c r="M820" s="7" t="s">
        <v>15</v>
      </c>
      <c r="N820" s="7" t="s">
        <v>15</v>
      </c>
      <c r="O820" s="7" t="s">
        <v>60</v>
      </c>
      <c r="P820" s="7" t="s">
        <v>60</v>
      </c>
      <c r="Q820" s="7" t="s">
        <v>60</v>
      </c>
      <c r="R820" s="7" t="s">
        <v>15</v>
      </c>
      <c r="S820" s="7" t="s">
        <v>15</v>
      </c>
      <c r="T820" s="9" t="s">
        <v>877</v>
      </c>
      <c r="U820" s="9" t="s">
        <v>204</v>
      </c>
    </row>
    <row r="821" s="34" customFormat="true" ht="15" hidden="false" customHeight="false" outlineLevel="0" collapsed="false">
      <c r="A821" s="11" t="s">
        <v>899</v>
      </c>
      <c r="B821" s="6" t="s">
        <v>14</v>
      </c>
      <c r="C821" s="10" t="s">
        <v>15</v>
      </c>
      <c r="D821" s="8" t="n">
        <v>0.008363</v>
      </c>
      <c r="E821" s="8" t="n">
        <v>0.186485</v>
      </c>
      <c r="F821" s="8" t="n">
        <v>0.029319</v>
      </c>
      <c r="G821" s="8" t="n">
        <v>0.015495</v>
      </c>
      <c r="H821" s="8" t="n">
        <v>0.194923</v>
      </c>
      <c r="I821" s="8" t="n">
        <v>0.015796</v>
      </c>
      <c r="J821" s="8" t="n">
        <v>0.177366</v>
      </c>
      <c r="K821" s="8" t="n">
        <v>0.506432</v>
      </c>
      <c r="L821" s="7" t="s">
        <v>15</v>
      </c>
      <c r="M821" s="7" t="s">
        <v>15</v>
      </c>
      <c r="N821" s="7" t="s">
        <v>15</v>
      </c>
      <c r="O821" s="7" t="s">
        <v>15</v>
      </c>
      <c r="P821" s="7" t="s">
        <v>60</v>
      </c>
      <c r="Q821" s="7" t="s">
        <v>15</v>
      </c>
      <c r="R821" s="7" t="s">
        <v>15</v>
      </c>
      <c r="S821" s="7" t="s">
        <v>60</v>
      </c>
      <c r="T821" s="9" t="s">
        <v>877</v>
      </c>
      <c r="U821" s="9" t="s">
        <v>204</v>
      </c>
    </row>
    <row r="822" s="34" customFormat="true" ht="15" hidden="false" customHeight="false" outlineLevel="0" collapsed="false">
      <c r="A822" s="11" t="s">
        <v>900</v>
      </c>
      <c r="B822" s="6" t="s">
        <v>14</v>
      </c>
      <c r="C822" s="10" t="s">
        <v>15</v>
      </c>
      <c r="D822" s="8" t="n">
        <v>0.003466</v>
      </c>
      <c r="E822" s="8" t="n">
        <v>0.215361</v>
      </c>
      <c r="F822" s="8" t="n">
        <v>0.029385</v>
      </c>
      <c r="G822" s="8" t="n">
        <v>0.01857</v>
      </c>
      <c r="H822" s="8" t="n">
        <v>0.2238</v>
      </c>
      <c r="I822" s="8" t="n">
        <v>0.019816</v>
      </c>
      <c r="J822" s="8" t="n">
        <v>0.138172</v>
      </c>
      <c r="K822" s="8" t="n">
        <v>0.510267</v>
      </c>
      <c r="L822" s="7" t="s">
        <v>15</v>
      </c>
      <c r="M822" s="7" t="s">
        <v>15</v>
      </c>
      <c r="N822" s="7" t="s">
        <v>15</v>
      </c>
      <c r="O822" s="7" t="s">
        <v>15</v>
      </c>
      <c r="P822" s="7" t="s">
        <v>60</v>
      </c>
      <c r="Q822" s="7" t="s">
        <v>60</v>
      </c>
      <c r="R822" s="7" t="s">
        <v>15</v>
      </c>
      <c r="S822" s="7" t="s">
        <v>60</v>
      </c>
      <c r="T822" s="9" t="s">
        <v>877</v>
      </c>
      <c r="U822" s="9" t="s">
        <v>204</v>
      </c>
    </row>
    <row r="823" s="34" customFormat="true" ht="15" hidden="false" customHeight="false" outlineLevel="0" collapsed="false">
      <c r="A823" s="11" t="s">
        <v>901</v>
      </c>
      <c r="B823" s="6" t="s">
        <v>14</v>
      </c>
      <c r="C823" s="10" t="s">
        <v>15</v>
      </c>
      <c r="D823" s="8" t="n">
        <v>0.007334</v>
      </c>
      <c r="E823" s="8" t="n">
        <v>0.040281</v>
      </c>
      <c r="F823" s="8" t="n">
        <v>0.02928</v>
      </c>
      <c r="G823" s="8" t="n">
        <v>0.01152</v>
      </c>
      <c r="H823" s="8" t="n">
        <v>0.065991</v>
      </c>
      <c r="I823" s="8" t="n">
        <v>0.013726</v>
      </c>
      <c r="J823" s="8" t="n">
        <v>0.356026</v>
      </c>
      <c r="K823" s="8" t="n">
        <v>0.495589</v>
      </c>
      <c r="L823" s="7" t="s">
        <v>15</v>
      </c>
      <c r="M823" s="7" t="s">
        <v>15</v>
      </c>
      <c r="N823" s="7" t="s">
        <v>15</v>
      </c>
      <c r="O823" s="7" t="s">
        <v>15</v>
      </c>
      <c r="P823" s="7" t="s">
        <v>15</v>
      </c>
      <c r="Q823" s="7" t="s">
        <v>15</v>
      </c>
      <c r="R823" s="7" t="s">
        <v>15</v>
      </c>
      <c r="S823" s="7" t="s">
        <v>15</v>
      </c>
      <c r="T823" s="9" t="s">
        <v>877</v>
      </c>
      <c r="U823" s="9" t="s">
        <v>204</v>
      </c>
    </row>
    <row r="824" s="38" customFormat="true" ht="15" hidden="false" customHeight="false" outlineLevel="0" collapsed="false">
      <c r="A824" s="35" t="s">
        <v>902</v>
      </c>
      <c r="B824" s="36" t="s">
        <v>14</v>
      </c>
      <c r="C824" s="10" t="s">
        <v>15</v>
      </c>
      <c r="D824" s="8" t="n">
        <v>0.04124</v>
      </c>
      <c r="E824" s="37" t="n">
        <v>0.577945</v>
      </c>
      <c r="F824" s="37" t="n">
        <v>0.029618</v>
      </c>
      <c r="G824" s="37" t="n">
        <v>0.03443</v>
      </c>
      <c r="H824" s="37" t="n">
        <v>0.927916</v>
      </c>
      <c r="I824" s="37" t="n">
        <v>0.021725</v>
      </c>
      <c r="J824" s="37" t="n">
        <v>0.006825</v>
      </c>
      <c r="K824" s="37" t="n">
        <v>0.497359</v>
      </c>
      <c r="L824" s="7" t="s">
        <v>60</v>
      </c>
      <c r="M824" s="7" t="s">
        <v>60</v>
      </c>
      <c r="N824" s="7" t="s">
        <v>15</v>
      </c>
      <c r="O824" s="7" t="s">
        <v>60</v>
      </c>
      <c r="P824" s="7" t="s">
        <v>60</v>
      </c>
      <c r="Q824" s="7" t="s">
        <v>60</v>
      </c>
      <c r="R824" s="7" t="s">
        <v>15</v>
      </c>
      <c r="S824" s="7" t="s">
        <v>15</v>
      </c>
      <c r="T824" s="9" t="s">
        <v>877</v>
      </c>
      <c r="U824" s="9" t="s">
        <v>204</v>
      </c>
    </row>
    <row r="825" s="34" customFormat="true" ht="15" hidden="false" customHeight="false" outlineLevel="0" collapsed="false">
      <c r="A825" s="11" t="s">
        <v>903</v>
      </c>
      <c r="B825" s="6" t="s">
        <v>14</v>
      </c>
      <c r="C825" s="10" t="s">
        <v>15</v>
      </c>
      <c r="D825" s="8" t="n">
        <v>0.01056</v>
      </c>
      <c r="E825" s="8" t="n">
        <v>0.262403</v>
      </c>
      <c r="F825" s="8" t="n">
        <v>0.029403</v>
      </c>
      <c r="G825" s="8" t="n">
        <v>0.023049</v>
      </c>
      <c r="H825" s="8" t="n">
        <v>0.275456</v>
      </c>
      <c r="I825" s="8" t="n">
        <v>0.022372</v>
      </c>
      <c r="J825" s="8" t="n">
        <v>0.115394</v>
      </c>
      <c r="K825" s="8" t="n">
        <v>0.496854</v>
      </c>
      <c r="L825" s="7" t="s">
        <v>15</v>
      </c>
      <c r="M825" s="7" t="s">
        <v>60</v>
      </c>
      <c r="N825" s="7" t="s">
        <v>15</v>
      </c>
      <c r="O825" s="7" t="s">
        <v>60</v>
      </c>
      <c r="P825" s="7" t="s">
        <v>60</v>
      </c>
      <c r="Q825" s="7" t="s">
        <v>60</v>
      </c>
      <c r="R825" s="7" t="s">
        <v>15</v>
      </c>
      <c r="S825" s="7" t="s">
        <v>15</v>
      </c>
      <c r="T825" s="9" t="s">
        <v>877</v>
      </c>
      <c r="U825" s="9" t="s">
        <v>204</v>
      </c>
    </row>
    <row r="826" s="34" customFormat="true" ht="15" hidden="false" customHeight="false" outlineLevel="0" collapsed="false">
      <c r="A826" s="11" t="s">
        <v>904</v>
      </c>
      <c r="B826" s="6" t="s">
        <v>14</v>
      </c>
      <c r="C826" s="10" t="s">
        <v>15</v>
      </c>
      <c r="D826" s="8" t="n">
        <v>0.009838</v>
      </c>
      <c r="E826" s="8" t="n">
        <v>0.168369</v>
      </c>
      <c r="F826" s="8" t="n">
        <v>0.02938</v>
      </c>
      <c r="G826" s="8" t="n">
        <v>0.016809</v>
      </c>
      <c r="H826" s="8" t="n">
        <v>0.178289</v>
      </c>
      <c r="I826" s="8" t="n">
        <v>0.020666</v>
      </c>
      <c r="J826" s="8" t="n">
        <v>0.208399</v>
      </c>
      <c r="K826" s="8" t="n">
        <v>0.503685</v>
      </c>
      <c r="L826" s="7" t="s">
        <v>15</v>
      </c>
      <c r="M826" s="7" t="s">
        <v>15</v>
      </c>
      <c r="N826" s="7" t="s">
        <v>15</v>
      </c>
      <c r="O826" s="7" t="s">
        <v>15</v>
      </c>
      <c r="P826" s="7" t="s">
        <v>15</v>
      </c>
      <c r="Q826" s="7" t="s">
        <v>60</v>
      </c>
      <c r="R826" s="7" t="s">
        <v>15</v>
      </c>
      <c r="S826" s="7" t="s">
        <v>60</v>
      </c>
      <c r="T826" s="9" t="s">
        <v>877</v>
      </c>
      <c r="U826" s="9" t="s">
        <v>204</v>
      </c>
    </row>
    <row r="827" s="34" customFormat="true" ht="15" hidden="false" customHeight="false" outlineLevel="0" collapsed="false">
      <c r="A827" s="11" t="s">
        <v>905</v>
      </c>
      <c r="B827" s="6" t="s">
        <v>14</v>
      </c>
      <c r="C827" s="10" t="s">
        <v>15</v>
      </c>
      <c r="D827" s="8" t="n">
        <v>0.01366</v>
      </c>
      <c r="E827" s="8" t="n">
        <v>0.059076</v>
      </c>
      <c r="F827" s="8" t="n">
        <v>0.029424</v>
      </c>
      <c r="G827" s="8" t="n">
        <v>0.010741</v>
      </c>
      <c r="H827" s="8" t="n">
        <v>0.065354</v>
      </c>
      <c r="I827" s="8" t="n">
        <v>0.013688</v>
      </c>
      <c r="J827" s="8" t="n">
        <v>0.331178</v>
      </c>
      <c r="K827" s="8" t="n">
        <v>0.495226</v>
      </c>
      <c r="L827" s="7" t="s">
        <v>15</v>
      </c>
      <c r="M827" s="7" t="s">
        <v>15</v>
      </c>
      <c r="N827" s="7" t="s">
        <v>15</v>
      </c>
      <c r="O827" s="7" t="s">
        <v>15</v>
      </c>
      <c r="P827" s="7" t="s">
        <v>15</v>
      </c>
      <c r="Q827" s="7" t="s">
        <v>15</v>
      </c>
      <c r="R827" s="7" t="s">
        <v>15</v>
      </c>
      <c r="S827" s="7" t="s">
        <v>15</v>
      </c>
      <c r="T827" s="9" t="s">
        <v>877</v>
      </c>
      <c r="U827" s="9" t="s">
        <v>204</v>
      </c>
    </row>
    <row r="828" s="34" customFormat="true" ht="15" hidden="false" customHeight="false" outlineLevel="0" collapsed="false">
      <c r="A828" s="11" t="s">
        <v>906</v>
      </c>
      <c r="B828" s="6" t="s">
        <v>14</v>
      </c>
      <c r="C828" s="10" t="s">
        <v>15</v>
      </c>
      <c r="D828" s="8" t="n">
        <v>0.01091</v>
      </c>
      <c r="E828" s="8" t="n">
        <v>0.122578</v>
      </c>
      <c r="F828" s="8" t="n">
        <v>0.029271</v>
      </c>
      <c r="G828" s="8" t="n">
        <v>0.014893</v>
      </c>
      <c r="H828" s="8" t="n">
        <v>0.143095</v>
      </c>
      <c r="I828" s="8" t="n">
        <v>0.018347</v>
      </c>
      <c r="J828" s="8" t="n">
        <v>0.252651</v>
      </c>
      <c r="K828" s="8" t="n">
        <v>0.503292</v>
      </c>
      <c r="L828" s="7" t="s">
        <v>15</v>
      </c>
      <c r="M828" s="7" t="s">
        <v>15</v>
      </c>
      <c r="N828" s="7" t="s">
        <v>15</v>
      </c>
      <c r="O828" s="7" t="s">
        <v>15</v>
      </c>
      <c r="P828" s="7" t="s">
        <v>15</v>
      </c>
      <c r="Q828" s="7" t="s">
        <v>15</v>
      </c>
      <c r="R828" s="7" t="s">
        <v>15</v>
      </c>
      <c r="S828" s="7" t="s">
        <v>60</v>
      </c>
      <c r="T828" s="9" t="s">
        <v>877</v>
      </c>
      <c r="U828" s="9" t="s">
        <v>204</v>
      </c>
    </row>
    <row r="829" s="34" customFormat="true" ht="15" hidden="false" customHeight="false" outlineLevel="0" collapsed="false">
      <c r="A829" s="11" t="s">
        <v>907</v>
      </c>
      <c r="B829" s="6" t="s">
        <v>14</v>
      </c>
      <c r="C829" s="10" t="s">
        <v>15</v>
      </c>
      <c r="D829" s="8" t="n">
        <v>0</v>
      </c>
      <c r="E829" s="8" t="n">
        <v>0.153856</v>
      </c>
      <c r="F829" s="8" t="n">
        <v>0.029323</v>
      </c>
      <c r="G829" s="8" t="n">
        <v>0.015229</v>
      </c>
      <c r="H829" s="8" t="n">
        <v>0.152626</v>
      </c>
      <c r="I829" s="8" t="n">
        <v>0.017804</v>
      </c>
      <c r="J829" s="8" t="n">
        <v>0.215211</v>
      </c>
      <c r="K829" s="8" t="n">
        <v>0.50037</v>
      </c>
      <c r="L829" s="7" t="s">
        <v>15</v>
      </c>
      <c r="M829" s="7" t="s">
        <v>15</v>
      </c>
      <c r="N829" s="7" t="s">
        <v>15</v>
      </c>
      <c r="O829" s="7" t="s">
        <v>15</v>
      </c>
      <c r="P829" s="7" t="s">
        <v>15</v>
      </c>
      <c r="Q829" s="7" t="s">
        <v>15</v>
      </c>
      <c r="R829" s="7" t="s">
        <v>15</v>
      </c>
      <c r="S829" s="7" t="s">
        <v>60</v>
      </c>
      <c r="T829" s="9" t="s">
        <v>877</v>
      </c>
      <c r="U829" s="9" t="s">
        <v>204</v>
      </c>
    </row>
    <row r="830" s="34" customFormat="true" ht="15" hidden="false" customHeight="false" outlineLevel="0" collapsed="false">
      <c r="A830" s="11" t="s">
        <v>908</v>
      </c>
      <c r="B830" s="6" t="s">
        <v>14</v>
      </c>
      <c r="C830" s="10" t="s">
        <v>15</v>
      </c>
      <c r="D830" s="8" t="n">
        <v>0.01087</v>
      </c>
      <c r="E830" s="8" t="n">
        <v>0.196323</v>
      </c>
      <c r="F830" s="8" t="n">
        <v>0.029324</v>
      </c>
      <c r="G830" s="8" t="n">
        <v>0.018946</v>
      </c>
      <c r="H830" s="8" t="n">
        <v>0.191756</v>
      </c>
      <c r="I830" s="8" t="n">
        <v>0.020152</v>
      </c>
      <c r="J830" s="8" t="n">
        <v>0.15315</v>
      </c>
      <c r="K830" s="8" t="n">
        <v>0.510476</v>
      </c>
      <c r="L830" s="7" t="s">
        <v>15</v>
      </c>
      <c r="M830" s="7" t="s">
        <v>15</v>
      </c>
      <c r="N830" s="7" t="s">
        <v>15</v>
      </c>
      <c r="O830" s="7" t="s">
        <v>15</v>
      </c>
      <c r="P830" s="7" t="s">
        <v>60</v>
      </c>
      <c r="Q830" s="7" t="s">
        <v>60</v>
      </c>
      <c r="R830" s="7" t="s">
        <v>15</v>
      </c>
      <c r="S830" s="7" t="s">
        <v>60</v>
      </c>
      <c r="T830" s="9" t="s">
        <v>877</v>
      </c>
      <c r="U830" s="9" t="s">
        <v>204</v>
      </c>
    </row>
    <row r="831" s="34" customFormat="true" ht="15" hidden="false" customHeight="false" outlineLevel="0" collapsed="false">
      <c r="A831" s="11" t="s">
        <v>909</v>
      </c>
      <c r="B831" s="6" t="s">
        <v>14</v>
      </c>
      <c r="C831" s="10" t="s">
        <v>15</v>
      </c>
      <c r="D831" s="8" t="n">
        <v>0.007766</v>
      </c>
      <c r="E831" s="8" t="n">
        <v>0.084622</v>
      </c>
      <c r="F831" s="8" t="n">
        <v>0.029313</v>
      </c>
      <c r="G831" s="8" t="n">
        <v>0.014706</v>
      </c>
      <c r="H831" s="8" t="n">
        <v>0.052465</v>
      </c>
      <c r="I831" s="8" t="n">
        <v>0.013798</v>
      </c>
      <c r="J831" s="8" t="n">
        <v>0.384013</v>
      </c>
      <c r="K831" s="8" t="n">
        <v>0.500395</v>
      </c>
      <c r="L831" s="7" t="s">
        <v>15</v>
      </c>
      <c r="M831" s="7" t="s">
        <v>15</v>
      </c>
      <c r="N831" s="7" t="s">
        <v>15</v>
      </c>
      <c r="O831" s="7" t="s">
        <v>15</v>
      </c>
      <c r="P831" s="7" t="s">
        <v>15</v>
      </c>
      <c r="Q831" s="7" t="s">
        <v>15</v>
      </c>
      <c r="R831" s="7" t="s">
        <v>15</v>
      </c>
      <c r="S831" s="7" t="s">
        <v>60</v>
      </c>
      <c r="T831" s="9" t="s">
        <v>877</v>
      </c>
      <c r="U831" s="9" t="s">
        <v>204</v>
      </c>
    </row>
    <row r="832" s="34" customFormat="true" ht="15" hidden="false" customHeight="false" outlineLevel="0" collapsed="false">
      <c r="A832" s="11" t="s">
        <v>910</v>
      </c>
      <c r="B832" s="6" t="s">
        <v>14</v>
      </c>
      <c r="C832" s="10" t="s">
        <v>15</v>
      </c>
      <c r="D832" s="8" t="n">
        <v>0.006144</v>
      </c>
      <c r="E832" s="8" t="n">
        <v>0.068937</v>
      </c>
      <c r="F832" s="8" t="n">
        <v>0.029363</v>
      </c>
      <c r="G832" s="8" t="n">
        <v>0.015069</v>
      </c>
      <c r="H832" s="8" t="n">
        <v>0.040654</v>
      </c>
      <c r="I832" s="8" t="n">
        <v>0.012117</v>
      </c>
      <c r="J832" s="8" t="n">
        <v>0.397129</v>
      </c>
      <c r="K832" s="8" t="n">
        <v>0.485804</v>
      </c>
      <c r="L832" s="7" t="s">
        <v>15</v>
      </c>
      <c r="M832" s="7" t="s">
        <v>15</v>
      </c>
      <c r="N832" s="7" t="s">
        <v>15</v>
      </c>
      <c r="O832" s="7" t="s">
        <v>15</v>
      </c>
      <c r="P832" s="7" t="s">
        <v>15</v>
      </c>
      <c r="Q832" s="7" t="s">
        <v>15</v>
      </c>
      <c r="R832" s="7" t="s">
        <v>15</v>
      </c>
      <c r="S832" s="7" t="s">
        <v>15</v>
      </c>
      <c r="T832" s="9" t="s">
        <v>877</v>
      </c>
      <c r="U832" s="9" t="s">
        <v>204</v>
      </c>
    </row>
    <row r="833" s="34" customFormat="true" ht="15" hidden="false" customHeight="false" outlineLevel="0" collapsed="false">
      <c r="A833" s="11" t="s">
        <v>911</v>
      </c>
      <c r="B833" s="6" t="s">
        <v>14</v>
      </c>
      <c r="C833" s="10" t="s">
        <v>15</v>
      </c>
      <c r="D833" s="8" t="n">
        <v>0.008634</v>
      </c>
      <c r="E833" s="8" t="n">
        <v>0.117669</v>
      </c>
      <c r="F833" s="8" t="n">
        <v>0.029428</v>
      </c>
      <c r="G833" s="8" t="n">
        <v>0.014783</v>
      </c>
      <c r="H833" s="8" t="n">
        <v>0.131325</v>
      </c>
      <c r="I833" s="8" t="n">
        <v>0.014898</v>
      </c>
      <c r="J833" s="8" t="n">
        <v>0.260348</v>
      </c>
      <c r="K833" s="8" t="n">
        <v>0.496449</v>
      </c>
      <c r="L833" s="7" t="s">
        <v>15</v>
      </c>
      <c r="M833" s="7" t="s">
        <v>15</v>
      </c>
      <c r="N833" s="7" t="s">
        <v>15</v>
      </c>
      <c r="O833" s="7" t="s">
        <v>15</v>
      </c>
      <c r="P833" s="7" t="s">
        <v>15</v>
      </c>
      <c r="Q833" s="7" t="s">
        <v>15</v>
      </c>
      <c r="R833" s="7" t="s">
        <v>15</v>
      </c>
      <c r="S833" s="7" t="s">
        <v>15</v>
      </c>
      <c r="T833" s="9" t="s">
        <v>877</v>
      </c>
      <c r="U833" s="9" t="s">
        <v>204</v>
      </c>
    </row>
    <row r="834" s="34" customFormat="true" ht="15" hidden="false" customHeight="false" outlineLevel="0" collapsed="false">
      <c r="A834" s="11" t="s">
        <v>912</v>
      </c>
      <c r="B834" s="6" t="s">
        <v>14</v>
      </c>
      <c r="C834" s="10" t="s">
        <v>15</v>
      </c>
      <c r="D834" s="8" t="n">
        <v>0.01373</v>
      </c>
      <c r="E834" s="8" t="n">
        <v>0.104233</v>
      </c>
      <c r="F834" s="8" t="n">
        <v>0.029372</v>
      </c>
      <c r="G834" s="8" t="n">
        <v>0.014727</v>
      </c>
      <c r="H834" s="8" t="n">
        <v>0.119832</v>
      </c>
      <c r="I834" s="8" t="n">
        <v>0.012879</v>
      </c>
      <c r="J834" s="8" t="n">
        <v>0.269655</v>
      </c>
      <c r="K834" s="8" t="n">
        <v>0.507902</v>
      </c>
      <c r="L834" s="7" t="s">
        <v>15</v>
      </c>
      <c r="M834" s="7" t="s">
        <v>15</v>
      </c>
      <c r="N834" s="7" t="s">
        <v>15</v>
      </c>
      <c r="O834" s="7" t="s">
        <v>15</v>
      </c>
      <c r="P834" s="7" t="s">
        <v>15</v>
      </c>
      <c r="Q834" s="7" t="s">
        <v>15</v>
      </c>
      <c r="R834" s="7" t="s">
        <v>15</v>
      </c>
      <c r="S834" s="7" t="s">
        <v>60</v>
      </c>
      <c r="T834" s="9" t="s">
        <v>877</v>
      </c>
      <c r="U834" s="9" t="s">
        <v>204</v>
      </c>
    </row>
    <row r="835" s="34" customFormat="true" ht="15" hidden="false" customHeight="false" outlineLevel="0" collapsed="false">
      <c r="A835" s="11" t="s">
        <v>913</v>
      </c>
      <c r="B835" s="6" t="s">
        <v>14</v>
      </c>
      <c r="C835" s="10" t="s">
        <v>15</v>
      </c>
      <c r="D835" s="8" t="n">
        <v>0.01005</v>
      </c>
      <c r="E835" s="8" t="n">
        <v>0.204748</v>
      </c>
      <c r="F835" s="8" t="n">
        <v>0.029396</v>
      </c>
      <c r="G835" s="8" t="n">
        <v>0.022816</v>
      </c>
      <c r="H835" s="8" t="n">
        <v>0.207711</v>
      </c>
      <c r="I835" s="8" t="n">
        <v>0.023869</v>
      </c>
      <c r="J835" s="8" t="n">
        <v>0.156639</v>
      </c>
      <c r="K835" s="8" t="n">
        <v>0.516822</v>
      </c>
      <c r="L835" s="7" t="s">
        <v>15</v>
      </c>
      <c r="M835" s="7" t="s">
        <v>15</v>
      </c>
      <c r="N835" s="7" t="s">
        <v>15</v>
      </c>
      <c r="O835" s="7" t="s">
        <v>60</v>
      </c>
      <c r="P835" s="7" t="s">
        <v>60</v>
      </c>
      <c r="Q835" s="7" t="s">
        <v>60</v>
      </c>
      <c r="R835" s="7" t="s">
        <v>15</v>
      </c>
      <c r="S835" s="7" t="s">
        <v>60</v>
      </c>
      <c r="T835" s="9" t="s">
        <v>914</v>
      </c>
      <c r="U835" s="9" t="s">
        <v>204</v>
      </c>
    </row>
    <row r="836" s="34" customFormat="true" ht="15" hidden="false" customHeight="false" outlineLevel="0" collapsed="false">
      <c r="A836" s="11" t="s">
        <v>915</v>
      </c>
      <c r="B836" s="6" t="s">
        <v>14</v>
      </c>
      <c r="C836" s="10" t="s">
        <v>15</v>
      </c>
      <c r="D836" s="8" t="n">
        <v>0.01409</v>
      </c>
      <c r="E836" s="8" t="n">
        <v>0.134109</v>
      </c>
      <c r="F836" s="8" t="n">
        <v>0.029492</v>
      </c>
      <c r="G836" s="8" t="n">
        <v>0.016492</v>
      </c>
      <c r="H836" s="8" t="n">
        <v>0.151927</v>
      </c>
      <c r="I836" s="8" t="n">
        <v>0.021061</v>
      </c>
      <c r="J836" s="8" t="n">
        <v>0.237171</v>
      </c>
      <c r="K836" s="8" t="n">
        <v>0.504153</v>
      </c>
      <c r="L836" s="7" t="s">
        <v>15</v>
      </c>
      <c r="M836" s="7" t="s">
        <v>15</v>
      </c>
      <c r="N836" s="7" t="s">
        <v>15</v>
      </c>
      <c r="O836" s="7" t="s">
        <v>15</v>
      </c>
      <c r="P836" s="7" t="s">
        <v>15</v>
      </c>
      <c r="Q836" s="7" t="s">
        <v>60</v>
      </c>
      <c r="R836" s="7" t="s">
        <v>15</v>
      </c>
      <c r="S836" s="7" t="s">
        <v>60</v>
      </c>
      <c r="T836" s="9" t="s">
        <v>769</v>
      </c>
      <c r="U836" s="9" t="s">
        <v>204</v>
      </c>
    </row>
    <row r="837" s="34" customFormat="true" ht="15" hidden="false" customHeight="false" outlineLevel="0" collapsed="false">
      <c r="A837" s="11" t="s">
        <v>916</v>
      </c>
      <c r="B837" s="6" t="s">
        <v>14</v>
      </c>
      <c r="C837" s="10" t="s">
        <v>15</v>
      </c>
      <c r="D837" s="8" t="n">
        <v>0.01253</v>
      </c>
      <c r="E837" s="8" t="n">
        <v>0.348824</v>
      </c>
      <c r="F837" s="8" t="n">
        <v>0.029348</v>
      </c>
      <c r="G837" s="8" t="n">
        <v>0.027904</v>
      </c>
      <c r="H837" s="8" t="n">
        <v>0.383482</v>
      </c>
      <c r="I837" s="8" t="n">
        <v>0.027397</v>
      </c>
      <c r="J837" s="8" t="n">
        <v>0.031823</v>
      </c>
      <c r="K837" s="8" t="n">
        <v>0.523046</v>
      </c>
      <c r="L837" s="7" t="s">
        <v>15</v>
      </c>
      <c r="M837" s="7" t="s">
        <v>60</v>
      </c>
      <c r="N837" s="7" t="s">
        <v>15</v>
      </c>
      <c r="O837" s="7" t="s">
        <v>60</v>
      </c>
      <c r="P837" s="7" t="s">
        <v>60</v>
      </c>
      <c r="Q837" s="7" t="s">
        <v>60</v>
      </c>
      <c r="R837" s="7" t="s">
        <v>15</v>
      </c>
      <c r="S837" s="7" t="s">
        <v>60</v>
      </c>
      <c r="T837" s="9" t="s">
        <v>914</v>
      </c>
      <c r="U837" s="9" t="s">
        <v>204</v>
      </c>
    </row>
    <row r="838" s="34" customFormat="true" ht="15" hidden="false" customHeight="false" outlineLevel="0" collapsed="false">
      <c r="A838" s="11" t="s">
        <v>917</v>
      </c>
      <c r="B838" s="6" t="s">
        <v>14</v>
      </c>
      <c r="C838" s="10" t="s">
        <v>15</v>
      </c>
      <c r="D838" s="8" t="n">
        <v>0.01134</v>
      </c>
      <c r="E838" s="8" t="n">
        <v>0.222219</v>
      </c>
      <c r="F838" s="8" t="n">
        <v>0.029517</v>
      </c>
      <c r="G838" s="8" t="n">
        <v>0.020629</v>
      </c>
      <c r="H838" s="8" t="n">
        <v>0.229536</v>
      </c>
      <c r="I838" s="8" t="n">
        <v>0.023244</v>
      </c>
      <c r="J838" s="8" t="n">
        <v>0.156168</v>
      </c>
      <c r="K838" s="8" t="n">
        <v>0.505233</v>
      </c>
      <c r="L838" s="7" t="s">
        <v>15</v>
      </c>
      <c r="M838" s="7" t="s">
        <v>15</v>
      </c>
      <c r="N838" s="7" t="s">
        <v>15</v>
      </c>
      <c r="O838" s="7" t="s">
        <v>60</v>
      </c>
      <c r="P838" s="7" t="s">
        <v>60</v>
      </c>
      <c r="Q838" s="7" t="s">
        <v>60</v>
      </c>
      <c r="R838" s="7" t="s">
        <v>15</v>
      </c>
      <c r="S838" s="7" t="s">
        <v>60</v>
      </c>
      <c r="T838" s="9" t="s">
        <v>914</v>
      </c>
      <c r="U838" s="9" t="s">
        <v>204</v>
      </c>
    </row>
    <row r="839" s="34" customFormat="true" ht="15" hidden="false" customHeight="false" outlineLevel="0" collapsed="false">
      <c r="A839" s="11" t="s">
        <v>918</v>
      </c>
      <c r="B839" s="6" t="s">
        <v>14</v>
      </c>
      <c r="C839" s="10" t="s">
        <v>15</v>
      </c>
      <c r="D839" s="8" t="n">
        <v>0.009294</v>
      </c>
      <c r="E839" s="8" t="n">
        <v>0.159412</v>
      </c>
      <c r="F839" s="8" t="n">
        <v>0.029421</v>
      </c>
      <c r="G839" s="8" t="n">
        <v>0.018906</v>
      </c>
      <c r="H839" s="8" t="n">
        <v>0.151697</v>
      </c>
      <c r="I839" s="8" t="n">
        <v>0.023871</v>
      </c>
      <c r="J839" s="8" t="n">
        <v>0.193655</v>
      </c>
      <c r="K839" s="8" t="n">
        <v>0.507728</v>
      </c>
      <c r="L839" s="7" t="s">
        <v>15</v>
      </c>
      <c r="M839" s="7" t="s">
        <v>15</v>
      </c>
      <c r="N839" s="7" t="s">
        <v>15</v>
      </c>
      <c r="O839" s="7" t="s">
        <v>15</v>
      </c>
      <c r="P839" s="7" t="s">
        <v>15</v>
      </c>
      <c r="Q839" s="7" t="s">
        <v>60</v>
      </c>
      <c r="R839" s="7" t="s">
        <v>15</v>
      </c>
      <c r="S839" s="7" t="s">
        <v>60</v>
      </c>
      <c r="T839" s="9" t="s">
        <v>914</v>
      </c>
      <c r="U839" s="9" t="s">
        <v>204</v>
      </c>
    </row>
    <row r="840" s="34" customFormat="true" ht="15" hidden="false" customHeight="false" outlineLevel="0" collapsed="false">
      <c r="A840" s="11" t="s">
        <v>919</v>
      </c>
      <c r="B840" s="6" t="s">
        <v>14</v>
      </c>
      <c r="C840" s="10" t="s">
        <v>15</v>
      </c>
      <c r="D840" s="8" t="n">
        <v>0.0102</v>
      </c>
      <c r="E840" s="8" t="n">
        <v>0.106643</v>
      </c>
      <c r="F840" s="8" t="n">
        <v>0.02949</v>
      </c>
      <c r="G840" s="8" t="n">
        <v>0.014799</v>
      </c>
      <c r="H840" s="8" t="n">
        <v>0.111145</v>
      </c>
      <c r="I840" s="8" t="n">
        <v>0.018615</v>
      </c>
      <c r="J840" s="8" t="n">
        <v>0.262741</v>
      </c>
      <c r="K840" s="8" t="n">
        <v>0.504429</v>
      </c>
      <c r="L840" s="7" t="s">
        <v>15</v>
      </c>
      <c r="M840" s="7" t="s">
        <v>15</v>
      </c>
      <c r="N840" s="7" t="s">
        <v>15</v>
      </c>
      <c r="O840" s="7" t="s">
        <v>15</v>
      </c>
      <c r="P840" s="7" t="s">
        <v>15</v>
      </c>
      <c r="Q840" s="7" t="s">
        <v>15</v>
      </c>
      <c r="R840" s="7" t="s">
        <v>15</v>
      </c>
      <c r="S840" s="7" t="s">
        <v>60</v>
      </c>
      <c r="T840" s="9" t="s">
        <v>914</v>
      </c>
      <c r="U840" s="9" t="s">
        <v>204</v>
      </c>
    </row>
    <row r="841" s="34" customFormat="true" ht="15" hidden="false" customHeight="false" outlineLevel="0" collapsed="false">
      <c r="A841" s="11" t="s">
        <v>920</v>
      </c>
      <c r="B841" s="6" t="s">
        <v>14</v>
      </c>
      <c r="C841" s="10" t="s">
        <v>15</v>
      </c>
      <c r="D841" s="8" t="n">
        <v>0.01036</v>
      </c>
      <c r="E841" s="8" t="n">
        <v>0.09439</v>
      </c>
      <c r="F841" s="8" t="n">
        <v>0.029466</v>
      </c>
      <c r="G841" s="8" t="n">
        <v>0.014894</v>
      </c>
      <c r="H841" s="8" t="n">
        <v>0.092764</v>
      </c>
      <c r="I841" s="8" t="n">
        <v>0.019882</v>
      </c>
      <c r="J841" s="8" t="n">
        <v>0.272579</v>
      </c>
      <c r="K841" s="8" t="n">
        <v>0.499155</v>
      </c>
      <c r="L841" s="7" t="s">
        <v>15</v>
      </c>
      <c r="M841" s="7" t="s">
        <v>15</v>
      </c>
      <c r="N841" s="7" t="s">
        <v>15</v>
      </c>
      <c r="O841" s="7" t="s">
        <v>15</v>
      </c>
      <c r="P841" s="7" t="s">
        <v>15</v>
      </c>
      <c r="Q841" s="7" t="s">
        <v>60</v>
      </c>
      <c r="R841" s="7" t="s">
        <v>15</v>
      </c>
      <c r="S841" s="7" t="s">
        <v>60</v>
      </c>
      <c r="T841" s="9" t="s">
        <v>914</v>
      </c>
      <c r="U841" s="9" t="s">
        <v>204</v>
      </c>
    </row>
    <row r="842" s="34" customFormat="true" ht="15" hidden="false" customHeight="false" outlineLevel="0" collapsed="false">
      <c r="A842" s="11" t="s">
        <v>921</v>
      </c>
      <c r="B842" s="6" t="s">
        <v>14</v>
      </c>
      <c r="C842" s="10" t="s">
        <v>15</v>
      </c>
      <c r="D842" s="8" t="n">
        <v>0.0066</v>
      </c>
      <c r="E842" s="8" t="n">
        <v>0.213114</v>
      </c>
      <c r="F842" s="8" t="n">
        <v>0.029391</v>
      </c>
      <c r="G842" s="8" t="n">
        <v>0.025822</v>
      </c>
      <c r="H842" s="8" t="n">
        <v>0.229498</v>
      </c>
      <c r="I842" s="8" t="n">
        <v>0.024969</v>
      </c>
      <c r="J842" s="8" t="n">
        <v>0.146542</v>
      </c>
      <c r="K842" s="8" t="n">
        <v>0.523645</v>
      </c>
      <c r="L842" s="7" t="s">
        <v>15</v>
      </c>
      <c r="M842" s="7" t="s">
        <v>15</v>
      </c>
      <c r="N842" s="7" t="s">
        <v>15</v>
      </c>
      <c r="O842" s="7" t="s">
        <v>60</v>
      </c>
      <c r="P842" s="7" t="s">
        <v>60</v>
      </c>
      <c r="Q842" s="7" t="s">
        <v>60</v>
      </c>
      <c r="R842" s="7" t="s">
        <v>15</v>
      </c>
      <c r="S842" s="7" t="s">
        <v>60</v>
      </c>
      <c r="T842" s="9" t="s">
        <v>772</v>
      </c>
      <c r="U842" s="9" t="s">
        <v>204</v>
      </c>
    </row>
    <row r="843" s="34" customFormat="true" ht="15" hidden="false" customHeight="false" outlineLevel="0" collapsed="false">
      <c r="A843" s="11" t="s">
        <v>922</v>
      </c>
      <c r="B843" s="6" t="s">
        <v>14</v>
      </c>
      <c r="C843" s="10" t="s">
        <v>15</v>
      </c>
      <c r="D843" s="8" t="n">
        <v>0.006587</v>
      </c>
      <c r="E843" s="8" t="n">
        <v>0.107</v>
      </c>
      <c r="F843" s="8" t="n">
        <v>0.0294</v>
      </c>
      <c r="G843" s="8" t="n">
        <v>0.012841</v>
      </c>
      <c r="H843" s="8" t="n">
        <v>0.092914</v>
      </c>
      <c r="I843" s="8" t="n">
        <v>0.015691</v>
      </c>
      <c r="J843" s="8" t="n">
        <v>0.271935</v>
      </c>
      <c r="K843" s="8" t="n">
        <v>0.500649</v>
      </c>
      <c r="L843" s="7" t="s">
        <v>15</v>
      </c>
      <c r="M843" s="7" t="s">
        <v>15</v>
      </c>
      <c r="N843" s="7" t="s">
        <v>15</v>
      </c>
      <c r="O843" s="7" t="s">
        <v>15</v>
      </c>
      <c r="P843" s="7" t="s">
        <v>15</v>
      </c>
      <c r="Q843" s="7" t="s">
        <v>15</v>
      </c>
      <c r="R843" s="7" t="s">
        <v>15</v>
      </c>
      <c r="S843" s="7" t="s">
        <v>60</v>
      </c>
      <c r="T843" s="9" t="s">
        <v>914</v>
      </c>
      <c r="U843" s="9" t="s">
        <v>204</v>
      </c>
    </row>
    <row r="844" s="34" customFormat="true" ht="15" hidden="false" customHeight="false" outlineLevel="0" collapsed="false">
      <c r="A844" s="11" t="s">
        <v>923</v>
      </c>
      <c r="B844" s="6" t="s">
        <v>14</v>
      </c>
      <c r="C844" s="10" t="s">
        <v>15</v>
      </c>
      <c r="D844" s="8" t="n">
        <v>0.009959</v>
      </c>
      <c r="E844" s="8" t="n">
        <v>0.090339</v>
      </c>
      <c r="F844" s="8" t="n">
        <v>0.029515</v>
      </c>
      <c r="G844" s="8" t="n">
        <v>0.014355</v>
      </c>
      <c r="H844" s="8" t="n">
        <v>0.087887</v>
      </c>
      <c r="I844" s="8" t="n">
        <v>0.017893</v>
      </c>
      <c r="J844" s="8" t="n">
        <v>0.282073</v>
      </c>
      <c r="K844" s="8" t="n">
        <v>0.495577</v>
      </c>
      <c r="L844" s="7" t="s">
        <v>15</v>
      </c>
      <c r="M844" s="7" t="s">
        <v>15</v>
      </c>
      <c r="N844" s="7" t="s">
        <v>15</v>
      </c>
      <c r="O844" s="7" t="s">
        <v>15</v>
      </c>
      <c r="P844" s="7" t="s">
        <v>15</v>
      </c>
      <c r="Q844" s="7" t="s">
        <v>15</v>
      </c>
      <c r="R844" s="7" t="s">
        <v>15</v>
      </c>
      <c r="S844" s="7" t="s">
        <v>15</v>
      </c>
      <c r="T844" s="9" t="s">
        <v>914</v>
      </c>
      <c r="U844" s="9" t="s">
        <v>204</v>
      </c>
    </row>
    <row r="845" s="34" customFormat="true" ht="15" hidden="false" customHeight="false" outlineLevel="0" collapsed="false">
      <c r="A845" s="11" t="s">
        <v>924</v>
      </c>
      <c r="B845" s="6" t="s">
        <v>14</v>
      </c>
      <c r="C845" s="10" t="s">
        <v>15</v>
      </c>
      <c r="D845" s="8" t="n">
        <v>0.01245</v>
      </c>
      <c r="E845" s="8" t="n">
        <v>0.04645</v>
      </c>
      <c r="F845" s="8" t="n">
        <v>0.029377</v>
      </c>
      <c r="G845" s="8" t="n">
        <v>0.013507</v>
      </c>
      <c r="H845" s="8" t="n">
        <v>0.065534</v>
      </c>
      <c r="I845" s="8" t="n">
        <v>0.015314</v>
      </c>
      <c r="J845" s="8" t="n">
        <v>0.344825</v>
      </c>
      <c r="K845" s="8" t="n">
        <v>0.49119</v>
      </c>
      <c r="L845" s="7" t="s">
        <v>15</v>
      </c>
      <c r="M845" s="7" t="s">
        <v>15</v>
      </c>
      <c r="N845" s="7" t="s">
        <v>15</v>
      </c>
      <c r="O845" s="7" t="s">
        <v>15</v>
      </c>
      <c r="P845" s="7" t="s">
        <v>15</v>
      </c>
      <c r="Q845" s="7" t="s">
        <v>15</v>
      </c>
      <c r="R845" s="7" t="s">
        <v>15</v>
      </c>
      <c r="S845" s="7" t="s">
        <v>15</v>
      </c>
      <c r="T845" s="9" t="s">
        <v>769</v>
      </c>
      <c r="U845" s="9" t="s">
        <v>204</v>
      </c>
    </row>
    <row r="846" s="34" customFormat="true" ht="15" hidden="false" customHeight="false" outlineLevel="0" collapsed="false">
      <c r="A846" s="11" t="s">
        <v>925</v>
      </c>
      <c r="B846" s="6" t="s">
        <v>14</v>
      </c>
      <c r="C846" s="10" t="s">
        <v>15</v>
      </c>
      <c r="D846" s="8" t="n">
        <v>0</v>
      </c>
      <c r="E846" s="8" t="n">
        <v>0.113932</v>
      </c>
      <c r="F846" s="8" t="n">
        <v>0.029473</v>
      </c>
      <c r="G846" s="8" t="n">
        <v>0.015318</v>
      </c>
      <c r="H846" s="8" t="n">
        <v>0.105009</v>
      </c>
      <c r="I846" s="8" t="n">
        <v>0.021274</v>
      </c>
      <c r="J846" s="8" t="n">
        <v>0.309622</v>
      </c>
      <c r="K846" s="8" t="n">
        <v>0.496046</v>
      </c>
      <c r="L846" s="7" t="s">
        <v>15</v>
      </c>
      <c r="M846" s="7" t="s">
        <v>15</v>
      </c>
      <c r="N846" s="7" t="s">
        <v>15</v>
      </c>
      <c r="O846" s="7" t="s">
        <v>15</v>
      </c>
      <c r="P846" s="7" t="s">
        <v>15</v>
      </c>
      <c r="Q846" s="7" t="s">
        <v>60</v>
      </c>
      <c r="R846" s="7" t="s">
        <v>15</v>
      </c>
      <c r="S846" s="7" t="s">
        <v>15</v>
      </c>
      <c r="T846" s="9" t="s">
        <v>914</v>
      </c>
      <c r="U846" s="9" t="s">
        <v>204</v>
      </c>
    </row>
    <row r="847" s="34" customFormat="true" ht="15" hidden="false" customHeight="false" outlineLevel="0" collapsed="false">
      <c r="A847" s="11" t="s">
        <v>926</v>
      </c>
      <c r="B847" s="6" t="s">
        <v>14</v>
      </c>
      <c r="C847" s="10" t="s">
        <v>15</v>
      </c>
      <c r="D847" s="8" t="n">
        <v>0.01197</v>
      </c>
      <c r="E847" s="8" t="n">
        <v>0.079238</v>
      </c>
      <c r="F847" s="8" t="n">
        <v>0.029433</v>
      </c>
      <c r="G847" s="8" t="n">
        <v>0.021281</v>
      </c>
      <c r="H847" s="8" t="n">
        <v>0.08584</v>
      </c>
      <c r="I847" s="8" t="n">
        <v>0.022194</v>
      </c>
      <c r="J847" s="8" t="n">
        <v>0.321454</v>
      </c>
      <c r="K847" s="8" t="n">
        <v>0.486742</v>
      </c>
      <c r="L847" s="7" t="s">
        <v>15</v>
      </c>
      <c r="M847" s="7" t="s">
        <v>15</v>
      </c>
      <c r="N847" s="7" t="s">
        <v>15</v>
      </c>
      <c r="O847" s="7" t="s">
        <v>60</v>
      </c>
      <c r="P847" s="7" t="s">
        <v>15</v>
      </c>
      <c r="Q847" s="7" t="s">
        <v>60</v>
      </c>
      <c r="R847" s="7" t="s">
        <v>15</v>
      </c>
      <c r="S847" s="7" t="s">
        <v>15</v>
      </c>
      <c r="T847" s="9" t="s">
        <v>914</v>
      </c>
      <c r="U847" s="9" t="s">
        <v>204</v>
      </c>
    </row>
    <row r="848" s="34" customFormat="true" ht="15" hidden="false" customHeight="false" outlineLevel="0" collapsed="false">
      <c r="A848" s="11" t="s">
        <v>927</v>
      </c>
      <c r="B848" s="6" t="s">
        <v>14</v>
      </c>
      <c r="C848" s="10" t="s">
        <v>15</v>
      </c>
      <c r="D848" s="8" t="n">
        <v>0.01088</v>
      </c>
      <c r="E848" s="8" t="n">
        <v>0.131967</v>
      </c>
      <c r="F848" s="8" t="n">
        <v>0.029481</v>
      </c>
      <c r="G848" s="8" t="n">
        <v>0.015726</v>
      </c>
      <c r="H848" s="8" t="n">
        <v>0.143433</v>
      </c>
      <c r="I848" s="8" t="n">
        <v>0.018365</v>
      </c>
      <c r="J848" s="8" t="n">
        <v>0.262529</v>
      </c>
      <c r="K848" s="8" t="n">
        <v>0.499538</v>
      </c>
      <c r="L848" s="7" t="s">
        <v>15</v>
      </c>
      <c r="M848" s="7" t="s">
        <v>15</v>
      </c>
      <c r="N848" s="7" t="s">
        <v>15</v>
      </c>
      <c r="O848" s="7" t="s">
        <v>15</v>
      </c>
      <c r="P848" s="7" t="s">
        <v>15</v>
      </c>
      <c r="Q848" s="7" t="s">
        <v>15</v>
      </c>
      <c r="R848" s="7" t="s">
        <v>15</v>
      </c>
      <c r="S848" s="7" t="s">
        <v>60</v>
      </c>
      <c r="T848" s="9" t="s">
        <v>914</v>
      </c>
      <c r="U848" s="9" t="s">
        <v>204</v>
      </c>
    </row>
    <row r="849" s="34" customFormat="true" ht="15" hidden="false" customHeight="false" outlineLevel="0" collapsed="false">
      <c r="A849" s="11" t="s">
        <v>928</v>
      </c>
      <c r="B849" s="6" t="s">
        <v>14</v>
      </c>
      <c r="C849" s="10" t="s">
        <v>15</v>
      </c>
      <c r="D849" s="8" t="n">
        <v>0.008458</v>
      </c>
      <c r="E849" s="8" t="n">
        <v>0.094011</v>
      </c>
      <c r="F849" s="8" t="n">
        <v>0.029408</v>
      </c>
      <c r="G849" s="8" t="n">
        <v>0.015602</v>
      </c>
      <c r="H849" s="8" t="n">
        <v>0.087474</v>
      </c>
      <c r="I849" s="8" t="n">
        <v>0.019812</v>
      </c>
      <c r="J849" s="8" t="n">
        <v>0.281312</v>
      </c>
      <c r="K849" s="8" t="n">
        <v>0.502863</v>
      </c>
      <c r="L849" s="7" t="s">
        <v>15</v>
      </c>
      <c r="M849" s="7" t="s">
        <v>15</v>
      </c>
      <c r="N849" s="7" t="s">
        <v>15</v>
      </c>
      <c r="O849" s="7" t="s">
        <v>15</v>
      </c>
      <c r="P849" s="7" t="s">
        <v>15</v>
      </c>
      <c r="Q849" s="7" t="s">
        <v>60</v>
      </c>
      <c r="R849" s="7" t="s">
        <v>15</v>
      </c>
      <c r="S849" s="7" t="s">
        <v>60</v>
      </c>
      <c r="T849" s="9" t="s">
        <v>914</v>
      </c>
      <c r="U849" s="9" t="s">
        <v>204</v>
      </c>
    </row>
    <row r="850" s="34" customFormat="true" ht="15" hidden="false" customHeight="false" outlineLevel="0" collapsed="false">
      <c r="A850" s="11" t="s">
        <v>929</v>
      </c>
      <c r="B850" s="6" t="s">
        <v>14</v>
      </c>
      <c r="C850" s="10" t="s">
        <v>15</v>
      </c>
      <c r="D850" s="8" t="n">
        <v>0.009699</v>
      </c>
      <c r="E850" s="8" t="n">
        <v>0.129277</v>
      </c>
      <c r="F850" s="8" t="n">
        <v>0.029548</v>
      </c>
      <c r="G850" s="8" t="n">
        <v>0.019305</v>
      </c>
      <c r="H850" s="8" t="n">
        <v>0.112055</v>
      </c>
      <c r="I850" s="8" t="n">
        <v>0.01985</v>
      </c>
      <c r="J850" s="8" t="n">
        <v>0.230146</v>
      </c>
      <c r="K850" s="8" t="n">
        <v>0.511266</v>
      </c>
      <c r="L850" s="7" t="s">
        <v>15</v>
      </c>
      <c r="M850" s="7" t="s">
        <v>15</v>
      </c>
      <c r="N850" s="7" t="s">
        <v>15</v>
      </c>
      <c r="O850" s="7" t="s">
        <v>15</v>
      </c>
      <c r="P850" s="7" t="s">
        <v>15</v>
      </c>
      <c r="Q850" s="7" t="s">
        <v>60</v>
      </c>
      <c r="R850" s="7" t="s">
        <v>15</v>
      </c>
      <c r="S850" s="7" t="s">
        <v>60</v>
      </c>
      <c r="T850" s="9" t="s">
        <v>914</v>
      </c>
      <c r="U850" s="9" t="s">
        <v>204</v>
      </c>
    </row>
    <row r="851" s="34" customFormat="true" ht="15" hidden="false" customHeight="false" outlineLevel="0" collapsed="false">
      <c r="A851" s="11" t="s">
        <v>930</v>
      </c>
      <c r="B851" s="6" t="s">
        <v>14</v>
      </c>
      <c r="C851" s="10" t="s">
        <v>15</v>
      </c>
      <c r="D851" s="8" t="n">
        <v>0.01171</v>
      </c>
      <c r="E851" s="8" t="n">
        <v>0.207739</v>
      </c>
      <c r="F851" s="8" t="n">
        <v>0.029536</v>
      </c>
      <c r="G851" s="8" t="n">
        <v>0.018804</v>
      </c>
      <c r="H851" s="8" t="n">
        <v>0.228244</v>
      </c>
      <c r="I851" s="8" t="n">
        <v>0.02181</v>
      </c>
      <c r="J851" s="8" t="n">
        <v>0.187395</v>
      </c>
      <c r="K851" s="8" t="n">
        <v>0.506815</v>
      </c>
      <c r="L851" s="7" t="s">
        <v>15</v>
      </c>
      <c r="M851" s="7" t="s">
        <v>15</v>
      </c>
      <c r="N851" s="7" t="s">
        <v>15</v>
      </c>
      <c r="O851" s="7" t="s">
        <v>15</v>
      </c>
      <c r="P851" s="7" t="s">
        <v>60</v>
      </c>
      <c r="Q851" s="7" t="s">
        <v>60</v>
      </c>
      <c r="R851" s="7" t="s">
        <v>15</v>
      </c>
      <c r="S851" s="7" t="s">
        <v>60</v>
      </c>
      <c r="T851" s="9" t="s">
        <v>914</v>
      </c>
      <c r="U851" s="9" t="s">
        <v>204</v>
      </c>
    </row>
    <row r="852" s="34" customFormat="true" ht="15" hidden="false" customHeight="false" outlineLevel="0" collapsed="false">
      <c r="A852" s="6" t="s">
        <v>931</v>
      </c>
      <c r="B852" s="6" t="s">
        <v>56</v>
      </c>
      <c r="C852" s="10" t="s">
        <v>60</v>
      </c>
      <c r="D852" s="8" t="n">
        <v>0.00977</v>
      </c>
      <c r="E852" s="8" t="n">
        <v>0.147629</v>
      </c>
      <c r="F852" s="8" t="n">
        <v>0.029499</v>
      </c>
      <c r="G852" s="8" t="n">
        <v>0.017479</v>
      </c>
      <c r="H852" s="8" t="n">
        <v>0.14638</v>
      </c>
      <c r="I852" s="8" t="n">
        <v>0.017865</v>
      </c>
      <c r="J852" s="8" t="n">
        <v>0.208608</v>
      </c>
      <c r="K852" s="8" t="n">
        <v>0.512822</v>
      </c>
      <c r="L852" s="7" t="s">
        <v>15</v>
      </c>
      <c r="M852" s="7" t="s">
        <v>15</v>
      </c>
      <c r="N852" s="7" t="s">
        <v>15</v>
      </c>
      <c r="O852" s="7" t="s">
        <v>15</v>
      </c>
      <c r="P852" s="7" t="s">
        <v>15</v>
      </c>
      <c r="Q852" s="7" t="s">
        <v>15</v>
      </c>
      <c r="R852" s="7" t="s">
        <v>15</v>
      </c>
      <c r="S852" s="7" t="s">
        <v>60</v>
      </c>
      <c r="T852" s="9" t="s">
        <v>844</v>
      </c>
      <c r="U852" s="9" t="s">
        <v>204</v>
      </c>
    </row>
    <row r="853" s="34" customFormat="true" ht="15" hidden="false" customHeight="false" outlineLevel="0" collapsed="false">
      <c r="A853" s="6" t="s">
        <v>932</v>
      </c>
      <c r="B853" s="6" t="s">
        <v>56</v>
      </c>
      <c r="C853" s="10" t="s">
        <v>60</v>
      </c>
      <c r="D853" s="8" t="n">
        <v>0.008322</v>
      </c>
      <c r="E853" s="8" t="n">
        <v>0.141517</v>
      </c>
      <c r="F853" s="8" t="n">
        <v>0.029443</v>
      </c>
      <c r="G853" s="8" t="n">
        <v>0.019003</v>
      </c>
      <c r="H853" s="8" t="n">
        <v>0.129735</v>
      </c>
      <c r="I853" s="8" t="n">
        <v>0.018473</v>
      </c>
      <c r="J853" s="8" t="n">
        <v>0.229532</v>
      </c>
      <c r="K853" s="8" t="n">
        <v>0.513126</v>
      </c>
      <c r="L853" s="7" t="s">
        <v>15</v>
      </c>
      <c r="M853" s="7" t="s">
        <v>15</v>
      </c>
      <c r="N853" s="7" t="s">
        <v>15</v>
      </c>
      <c r="O853" s="7" t="s">
        <v>15</v>
      </c>
      <c r="P853" s="7" t="s">
        <v>15</v>
      </c>
      <c r="Q853" s="7" t="s">
        <v>15</v>
      </c>
      <c r="R853" s="7" t="s">
        <v>15</v>
      </c>
      <c r="S853" s="7" t="s">
        <v>60</v>
      </c>
      <c r="T853" s="9" t="s">
        <v>471</v>
      </c>
      <c r="U853" s="9" t="s">
        <v>204</v>
      </c>
    </row>
    <row r="854" s="34" customFormat="true" ht="15" hidden="false" customHeight="false" outlineLevel="0" collapsed="false">
      <c r="A854" s="6" t="s">
        <v>933</v>
      </c>
      <c r="B854" s="6" t="s">
        <v>56</v>
      </c>
      <c r="C854" s="10" t="s">
        <v>60</v>
      </c>
      <c r="D854" s="8" t="n">
        <v>0.01189</v>
      </c>
      <c r="E854" s="8" t="n">
        <v>0.094483</v>
      </c>
      <c r="F854" s="8" t="n">
        <v>0.029528</v>
      </c>
      <c r="G854" s="8" t="n">
        <v>0.01536</v>
      </c>
      <c r="H854" s="8" t="n">
        <v>0.092652</v>
      </c>
      <c r="I854" s="8" t="n">
        <v>0.016495</v>
      </c>
      <c r="J854" s="8" t="n">
        <v>0.300088</v>
      </c>
      <c r="K854" s="8" t="n">
        <v>0.506968</v>
      </c>
      <c r="L854" s="7" t="s">
        <v>15</v>
      </c>
      <c r="M854" s="7" t="s">
        <v>15</v>
      </c>
      <c r="N854" s="7" t="s">
        <v>15</v>
      </c>
      <c r="O854" s="7" t="s">
        <v>15</v>
      </c>
      <c r="P854" s="7" t="s">
        <v>15</v>
      </c>
      <c r="Q854" s="7" t="s">
        <v>15</v>
      </c>
      <c r="R854" s="7" t="s">
        <v>15</v>
      </c>
      <c r="S854" s="7" t="s">
        <v>60</v>
      </c>
      <c r="T854" s="9" t="s">
        <v>471</v>
      </c>
      <c r="U854" s="9" t="s">
        <v>204</v>
      </c>
    </row>
    <row r="855" s="34" customFormat="true" ht="15" hidden="false" customHeight="false" outlineLevel="0" collapsed="false">
      <c r="A855" s="6" t="s">
        <v>934</v>
      </c>
      <c r="B855" s="6" t="s">
        <v>56</v>
      </c>
      <c r="C855" s="10" t="s">
        <v>60</v>
      </c>
      <c r="D855" s="8" t="n">
        <v>0.006979</v>
      </c>
      <c r="E855" s="8" t="n">
        <v>0.07577</v>
      </c>
      <c r="F855" s="8" t="n">
        <v>0.029467</v>
      </c>
      <c r="G855" s="8" t="n">
        <v>0.015171</v>
      </c>
      <c r="H855" s="8" t="n">
        <v>0.093358</v>
      </c>
      <c r="I855" s="8" t="n">
        <v>0.016568</v>
      </c>
      <c r="J855" s="8" t="n">
        <v>0.305528</v>
      </c>
      <c r="K855" s="8" t="n">
        <v>0.506649</v>
      </c>
      <c r="L855" s="7" t="s">
        <v>15</v>
      </c>
      <c r="M855" s="7" t="s">
        <v>15</v>
      </c>
      <c r="N855" s="7" t="s">
        <v>15</v>
      </c>
      <c r="O855" s="7" t="s">
        <v>15</v>
      </c>
      <c r="P855" s="7" t="s">
        <v>15</v>
      </c>
      <c r="Q855" s="7" t="s">
        <v>15</v>
      </c>
      <c r="R855" s="7" t="s">
        <v>15</v>
      </c>
      <c r="S855" s="7" t="s">
        <v>60</v>
      </c>
      <c r="T855" s="9" t="s">
        <v>471</v>
      </c>
      <c r="U855" s="9" t="s">
        <v>204</v>
      </c>
    </row>
    <row r="856" s="34" customFormat="true" ht="15" hidden="false" customHeight="false" outlineLevel="0" collapsed="false">
      <c r="A856" s="6" t="s">
        <v>935</v>
      </c>
      <c r="B856" s="6" t="s">
        <v>56</v>
      </c>
      <c r="C856" s="10" t="s">
        <v>60</v>
      </c>
      <c r="D856" s="8" t="n">
        <v>0.01074</v>
      </c>
      <c r="E856" s="8" t="n">
        <v>0.080867</v>
      </c>
      <c r="F856" s="8" t="n">
        <v>0.02952</v>
      </c>
      <c r="G856" s="8" t="n">
        <v>0.018541</v>
      </c>
      <c r="H856" s="8" t="n">
        <v>0.065432</v>
      </c>
      <c r="I856" s="8" t="n">
        <v>0.020179</v>
      </c>
      <c r="J856" s="8" t="n">
        <v>0.320426</v>
      </c>
      <c r="K856" s="8" t="n">
        <v>0.506098</v>
      </c>
      <c r="L856" s="7" t="s">
        <v>15</v>
      </c>
      <c r="M856" s="7" t="s">
        <v>15</v>
      </c>
      <c r="N856" s="7" t="s">
        <v>15</v>
      </c>
      <c r="O856" s="7" t="s">
        <v>15</v>
      </c>
      <c r="P856" s="7" t="s">
        <v>15</v>
      </c>
      <c r="Q856" s="7" t="s">
        <v>60</v>
      </c>
      <c r="R856" s="7" t="s">
        <v>15</v>
      </c>
      <c r="S856" s="7" t="s">
        <v>60</v>
      </c>
      <c r="T856" s="9" t="s">
        <v>471</v>
      </c>
      <c r="U856" s="9" t="s">
        <v>204</v>
      </c>
    </row>
    <row r="857" s="34" customFormat="true" ht="15" hidden="false" customHeight="false" outlineLevel="0" collapsed="false">
      <c r="A857" s="6" t="s">
        <v>936</v>
      </c>
      <c r="B857" s="6" t="s">
        <v>56</v>
      </c>
      <c r="C857" s="10" t="s">
        <v>60</v>
      </c>
      <c r="D857" s="8" t="n">
        <v>0.006537</v>
      </c>
      <c r="E857" s="8" t="n">
        <v>0.090998</v>
      </c>
      <c r="F857" s="8" t="n">
        <v>0.029302</v>
      </c>
      <c r="G857" s="8" t="n">
        <v>0.014332</v>
      </c>
      <c r="H857" s="8" t="n">
        <v>0.095764</v>
      </c>
      <c r="I857" s="8" t="n">
        <v>0.016316</v>
      </c>
      <c r="J857" s="8" t="n">
        <v>0.281181</v>
      </c>
      <c r="K857" s="8" t="n">
        <v>0.494959</v>
      </c>
      <c r="L857" s="7" t="s">
        <v>15</v>
      </c>
      <c r="M857" s="7" t="s">
        <v>15</v>
      </c>
      <c r="N857" s="7" t="s">
        <v>15</v>
      </c>
      <c r="O857" s="7" t="s">
        <v>15</v>
      </c>
      <c r="P857" s="7" t="s">
        <v>15</v>
      </c>
      <c r="Q857" s="7" t="s">
        <v>15</v>
      </c>
      <c r="R857" s="7" t="s">
        <v>15</v>
      </c>
      <c r="S857" s="7" t="s">
        <v>15</v>
      </c>
      <c r="T857" s="9" t="s">
        <v>798</v>
      </c>
      <c r="U857" s="9" t="s">
        <v>204</v>
      </c>
    </row>
    <row r="858" s="34" customFormat="true" ht="15" hidden="false" customHeight="false" outlineLevel="0" collapsed="false">
      <c r="A858" s="6" t="s">
        <v>937</v>
      </c>
      <c r="B858" s="6" t="s">
        <v>56</v>
      </c>
      <c r="C858" s="10" t="s">
        <v>60</v>
      </c>
      <c r="D858" s="8" t="n">
        <v>0.009994</v>
      </c>
      <c r="E858" s="8" t="n">
        <v>0.212266</v>
      </c>
      <c r="F858" s="8" t="n">
        <v>0.029354</v>
      </c>
      <c r="G858" s="8" t="n">
        <v>0.023618</v>
      </c>
      <c r="H858" s="8" t="n">
        <v>0.215829</v>
      </c>
      <c r="I858" s="8" t="n">
        <v>0.021325</v>
      </c>
      <c r="J858" s="8" t="n">
        <v>0.151519</v>
      </c>
      <c r="K858" s="8" t="n">
        <v>0.522039</v>
      </c>
      <c r="L858" s="7" t="s">
        <v>15</v>
      </c>
      <c r="M858" s="7" t="s">
        <v>15</v>
      </c>
      <c r="N858" s="7" t="s">
        <v>15</v>
      </c>
      <c r="O858" s="7" t="s">
        <v>60</v>
      </c>
      <c r="P858" s="7" t="s">
        <v>60</v>
      </c>
      <c r="Q858" s="7" t="s">
        <v>60</v>
      </c>
      <c r="R858" s="7" t="s">
        <v>15</v>
      </c>
      <c r="S858" s="7" t="s">
        <v>60</v>
      </c>
      <c r="T858" s="9" t="s">
        <v>471</v>
      </c>
      <c r="U858" s="9" t="s">
        <v>204</v>
      </c>
    </row>
    <row r="859" s="34" customFormat="true" ht="15" hidden="false" customHeight="false" outlineLevel="0" collapsed="false">
      <c r="A859" s="6" t="s">
        <v>938</v>
      </c>
      <c r="B859" s="6" t="s">
        <v>56</v>
      </c>
      <c r="C859" s="10" t="s">
        <v>60</v>
      </c>
      <c r="D859" s="8" t="n">
        <v>0.01909</v>
      </c>
      <c r="E859" s="8" t="n">
        <v>0.095845</v>
      </c>
      <c r="F859" s="8" t="n">
        <v>0.029411</v>
      </c>
      <c r="G859" s="8" t="n">
        <v>0.026427</v>
      </c>
      <c r="H859" s="8" t="n">
        <v>0.105142</v>
      </c>
      <c r="I859" s="8" t="n">
        <v>0.023258</v>
      </c>
      <c r="J859" s="8" t="n">
        <v>0.294122</v>
      </c>
      <c r="K859" s="8" t="n">
        <v>0.483915</v>
      </c>
      <c r="L859" s="7" t="s">
        <v>15</v>
      </c>
      <c r="M859" s="7" t="s">
        <v>15</v>
      </c>
      <c r="N859" s="7" t="s">
        <v>15</v>
      </c>
      <c r="O859" s="7" t="s">
        <v>60</v>
      </c>
      <c r="P859" s="7" t="s">
        <v>15</v>
      </c>
      <c r="Q859" s="7" t="s">
        <v>60</v>
      </c>
      <c r="R859" s="7" t="s">
        <v>15</v>
      </c>
      <c r="S859" s="7" t="s">
        <v>15</v>
      </c>
      <c r="T859" s="9" t="s">
        <v>471</v>
      </c>
      <c r="U859" s="9" t="s">
        <v>204</v>
      </c>
    </row>
    <row r="860" s="34" customFormat="true" ht="15" hidden="false" customHeight="false" outlineLevel="0" collapsed="false">
      <c r="A860" s="6" t="s">
        <v>939</v>
      </c>
      <c r="B860" s="6" t="s">
        <v>56</v>
      </c>
      <c r="C860" s="10" t="s">
        <v>60</v>
      </c>
      <c r="D860" s="8" t="n">
        <v>0.005469</v>
      </c>
      <c r="E860" s="8" t="n">
        <v>0.17311</v>
      </c>
      <c r="F860" s="8" t="n">
        <v>0.029389</v>
      </c>
      <c r="G860" s="8" t="n">
        <v>0.017411</v>
      </c>
      <c r="H860" s="8" t="n">
        <v>0.18647</v>
      </c>
      <c r="I860" s="8" t="n">
        <v>0.020184</v>
      </c>
      <c r="J860" s="8" t="n">
        <v>0.19951</v>
      </c>
      <c r="K860" s="8" t="n">
        <v>0.507818</v>
      </c>
      <c r="L860" s="7" t="s">
        <v>15</v>
      </c>
      <c r="M860" s="7" t="s">
        <v>15</v>
      </c>
      <c r="N860" s="7" t="s">
        <v>15</v>
      </c>
      <c r="O860" s="7" t="s">
        <v>15</v>
      </c>
      <c r="P860" s="7" t="s">
        <v>60</v>
      </c>
      <c r="Q860" s="7" t="s">
        <v>60</v>
      </c>
      <c r="R860" s="7" t="s">
        <v>15</v>
      </c>
      <c r="S860" s="7" t="s">
        <v>60</v>
      </c>
      <c r="T860" s="9" t="s">
        <v>471</v>
      </c>
      <c r="U860" s="9" t="s">
        <v>204</v>
      </c>
    </row>
    <row r="861" s="34" customFormat="true" ht="15" hidden="false" customHeight="false" outlineLevel="0" collapsed="false">
      <c r="A861" s="6" t="s">
        <v>940</v>
      </c>
      <c r="B861" s="6" t="s">
        <v>56</v>
      </c>
      <c r="C861" s="10" t="s">
        <v>60</v>
      </c>
      <c r="D861" s="8" t="n">
        <v>0.01346</v>
      </c>
      <c r="E861" s="8" t="n">
        <v>0.136916</v>
      </c>
      <c r="F861" s="8" t="n">
        <v>0.029495</v>
      </c>
      <c r="G861" s="8" t="n">
        <v>0.016771</v>
      </c>
      <c r="H861" s="8" t="n">
        <v>0.132307</v>
      </c>
      <c r="I861" s="8" t="n">
        <v>0.020921</v>
      </c>
      <c r="J861" s="8" t="n">
        <v>0.22924</v>
      </c>
      <c r="K861" s="8" t="n">
        <v>0.503832</v>
      </c>
      <c r="L861" s="7" t="s">
        <v>15</v>
      </c>
      <c r="M861" s="7" t="s">
        <v>15</v>
      </c>
      <c r="N861" s="7" t="s">
        <v>15</v>
      </c>
      <c r="O861" s="7" t="s">
        <v>15</v>
      </c>
      <c r="P861" s="7" t="s">
        <v>15</v>
      </c>
      <c r="Q861" s="7" t="s">
        <v>60</v>
      </c>
      <c r="R861" s="7" t="s">
        <v>15</v>
      </c>
      <c r="S861" s="7" t="s">
        <v>60</v>
      </c>
      <c r="T861" s="9" t="s">
        <v>471</v>
      </c>
      <c r="U861" s="9" t="s">
        <v>204</v>
      </c>
    </row>
    <row r="862" s="34" customFormat="true" ht="15" hidden="false" customHeight="false" outlineLevel="0" collapsed="false">
      <c r="A862" s="6" t="s">
        <v>941</v>
      </c>
      <c r="B862" s="6" t="s">
        <v>56</v>
      </c>
      <c r="C862" s="10" t="s">
        <v>60</v>
      </c>
      <c r="D862" s="8" t="n">
        <v>0.04213</v>
      </c>
      <c r="E862" s="8" t="n">
        <v>0.14592</v>
      </c>
      <c r="F862" s="8" t="n">
        <v>0.029538</v>
      </c>
      <c r="G862" s="8" t="n">
        <v>0.018331</v>
      </c>
      <c r="H862" s="8" t="n">
        <v>0.126051</v>
      </c>
      <c r="I862" s="8" t="n">
        <v>0.018094</v>
      </c>
      <c r="J862" s="8" t="n">
        <v>0.296291</v>
      </c>
      <c r="K862" s="8" t="n">
        <v>0.487376</v>
      </c>
      <c r="L862" s="7" t="s">
        <v>60</v>
      </c>
      <c r="M862" s="7" t="s">
        <v>15</v>
      </c>
      <c r="N862" s="7" t="s">
        <v>15</v>
      </c>
      <c r="O862" s="7" t="s">
        <v>15</v>
      </c>
      <c r="P862" s="7" t="s">
        <v>15</v>
      </c>
      <c r="Q862" s="7" t="s">
        <v>15</v>
      </c>
      <c r="R862" s="7" t="s">
        <v>15</v>
      </c>
      <c r="S862" s="7" t="s">
        <v>15</v>
      </c>
      <c r="T862" s="9" t="s">
        <v>471</v>
      </c>
      <c r="U862" s="9" t="s">
        <v>204</v>
      </c>
    </row>
    <row r="863" s="34" customFormat="true" ht="15" hidden="false" customHeight="false" outlineLevel="0" collapsed="false">
      <c r="A863" s="6" t="s">
        <v>942</v>
      </c>
      <c r="B863" s="6" t="s">
        <v>56</v>
      </c>
      <c r="C863" s="10" t="s">
        <v>60</v>
      </c>
      <c r="D863" s="8" t="n">
        <v>0.009881</v>
      </c>
      <c r="E863" s="8" t="n">
        <v>0.154348</v>
      </c>
      <c r="F863" s="8" t="n">
        <v>0.029467</v>
      </c>
      <c r="G863" s="8" t="n">
        <v>0.016062</v>
      </c>
      <c r="H863" s="8" t="n">
        <v>0.160762</v>
      </c>
      <c r="I863" s="8" t="n">
        <v>0.015862</v>
      </c>
      <c r="J863" s="8" t="n">
        <v>0.209038</v>
      </c>
      <c r="K863" s="8" t="n">
        <v>0.511848</v>
      </c>
      <c r="L863" s="7" t="s">
        <v>15</v>
      </c>
      <c r="M863" s="7" t="s">
        <v>15</v>
      </c>
      <c r="N863" s="7" t="s">
        <v>15</v>
      </c>
      <c r="O863" s="7" t="s">
        <v>15</v>
      </c>
      <c r="P863" s="7" t="s">
        <v>15</v>
      </c>
      <c r="Q863" s="7" t="s">
        <v>15</v>
      </c>
      <c r="R863" s="7" t="s">
        <v>15</v>
      </c>
      <c r="S863" s="7" t="s">
        <v>60</v>
      </c>
      <c r="T863" s="9" t="s">
        <v>798</v>
      </c>
      <c r="U863" s="9" t="s">
        <v>204</v>
      </c>
    </row>
    <row r="864" s="34" customFormat="true" ht="15" hidden="false" customHeight="false" outlineLevel="0" collapsed="false">
      <c r="A864" s="6" t="s">
        <v>943</v>
      </c>
      <c r="B864" s="6" t="s">
        <v>56</v>
      </c>
      <c r="C864" s="10" t="s">
        <v>60</v>
      </c>
      <c r="D864" s="8" t="n">
        <v>0.005567</v>
      </c>
      <c r="E864" s="8" t="n">
        <v>0.199314</v>
      </c>
      <c r="F864" s="8" t="n">
        <v>0.029535</v>
      </c>
      <c r="G864" s="8" t="n">
        <v>0.018034</v>
      </c>
      <c r="H864" s="8" t="n">
        <v>0.192706</v>
      </c>
      <c r="I864" s="8" t="n">
        <v>0.017003</v>
      </c>
      <c r="J864" s="8" t="n">
        <v>0.149826</v>
      </c>
      <c r="K864" s="8" t="n">
        <v>0.513475</v>
      </c>
      <c r="L864" s="7" t="s">
        <v>15</v>
      </c>
      <c r="M864" s="7" t="s">
        <v>15</v>
      </c>
      <c r="N864" s="7" t="s">
        <v>15</v>
      </c>
      <c r="O864" s="7" t="s">
        <v>15</v>
      </c>
      <c r="P864" s="7" t="s">
        <v>60</v>
      </c>
      <c r="Q864" s="7" t="s">
        <v>15</v>
      </c>
      <c r="R864" s="7" t="s">
        <v>15</v>
      </c>
      <c r="S864" s="7" t="s">
        <v>60</v>
      </c>
      <c r="T864" s="9" t="s">
        <v>877</v>
      </c>
      <c r="U864" s="9" t="s">
        <v>204</v>
      </c>
    </row>
    <row r="865" s="34" customFormat="true" ht="15" hidden="false" customHeight="false" outlineLevel="0" collapsed="false">
      <c r="A865" s="6" t="s">
        <v>944</v>
      </c>
      <c r="B865" s="6" t="s">
        <v>56</v>
      </c>
      <c r="C865" s="10" t="s">
        <v>60</v>
      </c>
      <c r="D865" s="8" t="n">
        <v>0.008531</v>
      </c>
      <c r="E865" s="8" t="n">
        <v>0.146869</v>
      </c>
      <c r="F865" s="8" t="n">
        <v>0.029513</v>
      </c>
      <c r="G865" s="8" t="n">
        <v>0.03275</v>
      </c>
      <c r="H865" s="8" t="n">
        <v>0.130719</v>
      </c>
      <c r="I865" s="8" t="n">
        <v>0.032009</v>
      </c>
      <c r="J865" s="8" t="n">
        <v>0.224803</v>
      </c>
      <c r="K865" s="8" t="n">
        <v>0.481476</v>
      </c>
      <c r="L865" s="7" t="s">
        <v>15</v>
      </c>
      <c r="M865" s="7" t="s">
        <v>15</v>
      </c>
      <c r="N865" s="7" t="s">
        <v>15</v>
      </c>
      <c r="O865" s="7" t="s">
        <v>60</v>
      </c>
      <c r="P865" s="7" t="s">
        <v>15</v>
      </c>
      <c r="Q865" s="7" t="s">
        <v>60</v>
      </c>
      <c r="R865" s="7" t="s">
        <v>15</v>
      </c>
      <c r="S865" s="7" t="s">
        <v>15</v>
      </c>
      <c r="T865" s="9" t="s">
        <v>846</v>
      </c>
      <c r="U865" s="9" t="s">
        <v>204</v>
      </c>
    </row>
    <row r="866" s="34" customFormat="true" ht="15" hidden="false" customHeight="false" outlineLevel="0" collapsed="false">
      <c r="A866" s="6" t="s">
        <v>945</v>
      </c>
      <c r="B866" s="6" t="s">
        <v>56</v>
      </c>
      <c r="C866" s="10" t="s">
        <v>60</v>
      </c>
      <c r="D866" s="8" t="n">
        <v>0.01124</v>
      </c>
      <c r="E866" s="8" t="n">
        <v>0.081568</v>
      </c>
      <c r="F866" s="8" t="n">
        <v>0.029464</v>
      </c>
      <c r="G866" s="8" t="n">
        <v>0.01254</v>
      </c>
      <c r="H866" s="8" t="n">
        <v>0.102102</v>
      </c>
      <c r="I866" s="8" t="n">
        <v>0.01669</v>
      </c>
      <c r="J866" s="8" t="n">
        <v>0.301639</v>
      </c>
      <c r="K866" s="8" t="n">
        <v>0.500988</v>
      </c>
      <c r="L866" s="7" t="s">
        <v>15</v>
      </c>
      <c r="M866" s="7" t="s">
        <v>15</v>
      </c>
      <c r="N866" s="7" t="s">
        <v>15</v>
      </c>
      <c r="O866" s="7" t="s">
        <v>15</v>
      </c>
      <c r="P866" s="7" t="s">
        <v>15</v>
      </c>
      <c r="Q866" s="7" t="s">
        <v>15</v>
      </c>
      <c r="R866" s="7" t="s">
        <v>15</v>
      </c>
      <c r="S866" s="7" t="s">
        <v>60</v>
      </c>
      <c r="T866" s="9" t="s">
        <v>877</v>
      </c>
      <c r="U866" s="9" t="s">
        <v>204</v>
      </c>
    </row>
    <row r="867" s="34" customFormat="true" ht="15" hidden="false" customHeight="false" outlineLevel="0" collapsed="false">
      <c r="A867" s="6" t="s">
        <v>946</v>
      </c>
      <c r="B867" s="6" t="s">
        <v>56</v>
      </c>
      <c r="C867" s="10" t="s">
        <v>60</v>
      </c>
      <c r="D867" s="8" t="n">
        <v>0</v>
      </c>
      <c r="E867" s="8" t="n">
        <v>0.248198</v>
      </c>
      <c r="F867" s="8" t="n">
        <v>0.029431</v>
      </c>
      <c r="G867" s="8" t="n">
        <v>0.02203</v>
      </c>
      <c r="H867" s="8" t="n">
        <v>0.294142</v>
      </c>
      <c r="I867" s="8" t="n">
        <v>0.022345</v>
      </c>
      <c r="J867" s="8" t="n">
        <v>0.14636</v>
      </c>
      <c r="K867" s="8" t="n">
        <v>0.499836</v>
      </c>
      <c r="L867" s="7" t="s">
        <v>15</v>
      </c>
      <c r="M867" s="7" t="s">
        <v>60</v>
      </c>
      <c r="N867" s="7" t="s">
        <v>15</v>
      </c>
      <c r="O867" s="7" t="s">
        <v>60</v>
      </c>
      <c r="P867" s="7" t="s">
        <v>60</v>
      </c>
      <c r="Q867" s="7" t="s">
        <v>60</v>
      </c>
      <c r="R867" s="7" t="s">
        <v>15</v>
      </c>
      <c r="S867" s="7" t="s">
        <v>60</v>
      </c>
      <c r="T867" s="9" t="s">
        <v>877</v>
      </c>
      <c r="U867" s="9" t="s">
        <v>204</v>
      </c>
    </row>
    <row r="868" s="34" customFormat="true" ht="15" hidden="false" customHeight="false" outlineLevel="0" collapsed="false">
      <c r="A868" s="6" t="s">
        <v>947</v>
      </c>
      <c r="B868" s="6" t="s">
        <v>56</v>
      </c>
      <c r="C868" s="10" t="s">
        <v>60</v>
      </c>
      <c r="D868" s="8" t="n">
        <v>0.007962</v>
      </c>
      <c r="E868" s="8" t="n">
        <v>0.133717</v>
      </c>
      <c r="F868" s="8" t="n">
        <v>0.029483</v>
      </c>
      <c r="G868" s="8" t="n">
        <v>0.014093</v>
      </c>
      <c r="H868" s="8" t="n">
        <v>0.15125</v>
      </c>
      <c r="I868" s="8" t="n">
        <v>0.014104</v>
      </c>
      <c r="J868" s="8" t="n">
        <v>0.250309</v>
      </c>
      <c r="K868" s="8" t="n">
        <v>0.496064</v>
      </c>
      <c r="L868" s="7" t="s">
        <v>15</v>
      </c>
      <c r="M868" s="7" t="s">
        <v>15</v>
      </c>
      <c r="N868" s="7" t="s">
        <v>15</v>
      </c>
      <c r="O868" s="7" t="s">
        <v>15</v>
      </c>
      <c r="P868" s="7" t="s">
        <v>15</v>
      </c>
      <c r="Q868" s="7" t="s">
        <v>15</v>
      </c>
      <c r="R868" s="7" t="s">
        <v>15</v>
      </c>
      <c r="S868" s="7" t="s">
        <v>15</v>
      </c>
      <c r="T868" s="9" t="s">
        <v>877</v>
      </c>
      <c r="U868" s="9" t="s">
        <v>204</v>
      </c>
    </row>
    <row r="869" s="34" customFormat="true" ht="15" hidden="false" customHeight="false" outlineLevel="0" collapsed="false">
      <c r="A869" s="6" t="s">
        <v>948</v>
      </c>
      <c r="B869" s="6" t="s">
        <v>56</v>
      </c>
      <c r="C869" s="10" t="s">
        <v>60</v>
      </c>
      <c r="D869" s="8" t="n">
        <v>0.01647</v>
      </c>
      <c r="E869" s="8" t="n">
        <v>0.13407</v>
      </c>
      <c r="F869" s="8" t="n">
        <v>0.029462</v>
      </c>
      <c r="G869" s="8" t="n">
        <v>0.015012</v>
      </c>
      <c r="H869" s="8" t="n">
        <v>0.154993</v>
      </c>
      <c r="I869" s="8" t="n">
        <v>0.016359</v>
      </c>
      <c r="J869" s="8" t="n">
        <v>0.240365</v>
      </c>
      <c r="K869" s="8" t="n">
        <v>0.507348</v>
      </c>
      <c r="L869" s="7" t="s">
        <v>15</v>
      </c>
      <c r="M869" s="7" t="s">
        <v>15</v>
      </c>
      <c r="N869" s="7" t="s">
        <v>15</v>
      </c>
      <c r="O869" s="7" t="s">
        <v>15</v>
      </c>
      <c r="P869" s="7" t="s">
        <v>15</v>
      </c>
      <c r="Q869" s="7" t="s">
        <v>15</v>
      </c>
      <c r="R869" s="7" t="s">
        <v>15</v>
      </c>
      <c r="S869" s="7" t="s">
        <v>60</v>
      </c>
      <c r="T869" s="9" t="s">
        <v>877</v>
      </c>
      <c r="U869" s="9" t="s">
        <v>204</v>
      </c>
    </row>
    <row r="870" s="34" customFormat="true" ht="15" hidden="false" customHeight="false" outlineLevel="0" collapsed="false">
      <c r="A870" s="6" t="s">
        <v>949</v>
      </c>
      <c r="B870" s="6" t="s">
        <v>56</v>
      </c>
      <c r="C870" s="10" t="s">
        <v>60</v>
      </c>
      <c r="D870" s="8" t="n">
        <v>0.005416</v>
      </c>
      <c r="E870" s="8" t="n">
        <v>0.174511</v>
      </c>
      <c r="F870" s="8" t="n">
        <v>0.02939</v>
      </c>
      <c r="G870" s="8" t="n">
        <v>0.015267</v>
      </c>
      <c r="H870" s="8" t="n">
        <v>0.216046</v>
      </c>
      <c r="I870" s="8" t="n">
        <v>0.016535</v>
      </c>
      <c r="J870" s="8" t="n">
        <v>0.210387</v>
      </c>
      <c r="K870" s="8" t="n">
        <v>0.504498</v>
      </c>
      <c r="L870" s="7" t="s">
        <v>15</v>
      </c>
      <c r="M870" s="7" t="s">
        <v>15</v>
      </c>
      <c r="N870" s="7" t="s">
        <v>15</v>
      </c>
      <c r="O870" s="7" t="s">
        <v>15</v>
      </c>
      <c r="P870" s="7" t="s">
        <v>60</v>
      </c>
      <c r="Q870" s="7" t="s">
        <v>15</v>
      </c>
      <c r="R870" s="7" t="s">
        <v>15</v>
      </c>
      <c r="S870" s="7" t="s">
        <v>60</v>
      </c>
      <c r="T870" s="9" t="s">
        <v>877</v>
      </c>
      <c r="U870" s="9" t="s">
        <v>204</v>
      </c>
    </row>
    <row r="871" s="34" customFormat="true" ht="15" hidden="false" customHeight="false" outlineLevel="0" collapsed="false">
      <c r="A871" s="6" t="s">
        <v>950</v>
      </c>
      <c r="B871" s="6" t="s">
        <v>56</v>
      </c>
      <c r="C871" s="10" t="s">
        <v>60</v>
      </c>
      <c r="D871" s="8" t="n">
        <v>0.01325</v>
      </c>
      <c r="E871" s="8" t="n">
        <v>0.070696</v>
      </c>
      <c r="F871" s="8" t="n">
        <v>0.029423</v>
      </c>
      <c r="G871" s="8" t="n">
        <v>0.011307</v>
      </c>
      <c r="H871" s="8" t="n">
        <v>0.092051</v>
      </c>
      <c r="I871" s="8" t="n">
        <v>0.012765</v>
      </c>
      <c r="J871" s="8" t="n">
        <v>0.317277</v>
      </c>
      <c r="K871" s="8" t="n">
        <v>0.493846</v>
      </c>
      <c r="L871" s="7" t="s">
        <v>15</v>
      </c>
      <c r="M871" s="7" t="s">
        <v>15</v>
      </c>
      <c r="N871" s="7" t="s">
        <v>15</v>
      </c>
      <c r="O871" s="7" t="s">
        <v>15</v>
      </c>
      <c r="P871" s="7" t="s">
        <v>15</v>
      </c>
      <c r="Q871" s="7" t="s">
        <v>15</v>
      </c>
      <c r="R871" s="7" t="s">
        <v>15</v>
      </c>
      <c r="S871" s="7" t="s">
        <v>15</v>
      </c>
      <c r="T871" s="9" t="s">
        <v>914</v>
      </c>
      <c r="U871" s="9" t="s">
        <v>204</v>
      </c>
    </row>
    <row r="872" s="34" customFormat="true" ht="15" hidden="false" customHeight="false" outlineLevel="0" collapsed="false">
      <c r="A872" s="6" t="s">
        <v>951</v>
      </c>
      <c r="B872" s="6" t="s">
        <v>56</v>
      </c>
      <c r="C872" s="10" t="s">
        <v>60</v>
      </c>
      <c r="D872" s="8" t="n">
        <v>0.009763</v>
      </c>
      <c r="E872" s="8" t="n">
        <v>0.105899</v>
      </c>
      <c r="F872" s="8" t="n">
        <v>0.029371</v>
      </c>
      <c r="G872" s="8" t="n">
        <v>0.013742</v>
      </c>
      <c r="H872" s="8" t="n">
        <v>0.114418</v>
      </c>
      <c r="I872" s="8" t="n">
        <v>0.014016</v>
      </c>
      <c r="J872" s="8" t="n">
        <v>0.275256</v>
      </c>
      <c r="K872" s="8" t="n">
        <v>0.49239</v>
      </c>
      <c r="L872" s="7" t="s">
        <v>15</v>
      </c>
      <c r="M872" s="7" t="s">
        <v>15</v>
      </c>
      <c r="N872" s="7" t="s">
        <v>15</v>
      </c>
      <c r="O872" s="7" t="s">
        <v>15</v>
      </c>
      <c r="P872" s="7" t="s">
        <v>15</v>
      </c>
      <c r="Q872" s="7" t="s">
        <v>15</v>
      </c>
      <c r="R872" s="7" t="s">
        <v>15</v>
      </c>
      <c r="S872" s="7" t="s">
        <v>15</v>
      </c>
      <c r="T872" s="9" t="s">
        <v>914</v>
      </c>
      <c r="U872" s="9" t="s">
        <v>204</v>
      </c>
    </row>
    <row r="873" s="34" customFormat="true" ht="15" hidden="false" customHeight="false" outlineLevel="0" collapsed="false">
      <c r="A873" s="6" t="s">
        <v>952</v>
      </c>
      <c r="B873" s="6" t="s">
        <v>56</v>
      </c>
      <c r="C873" s="10" t="s">
        <v>60</v>
      </c>
      <c r="D873" s="8" t="n">
        <v>0</v>
      </c>
      <c r="E873" s="8" t="n">
        <v>0.185012</v>
      </c>
      <c r="F873" s="8" t="n">
        <v>0.029429</v>
      </c>
      <c r="G873" s="8" t="n">
        <v>0.01988</v>
      </c>
      <c r="H873" s="8" t="n">
        <v>0.187719</v>
      </c>
      <c r="I873" s="8" t="n">
        <v>0.017839</v>
      </c>
      <c r="J873" s="8" t="n">
        <v>0.176679</v>
      </c>
      <c r="K873" s="8" t="n">
        <v>0.514042</v>
      </c>
      <c r="L873" s="7" t="s">
        <v>15</v>
      </c>
      <c r="M873" s="7" t="s">
        <v>15</v>
      </c>
      <c r="N873" s="7" t="s">
        <v>15</v>
      </c>
      <c r="O873" s="7" t="s">
        <v>60</v>
      </c>
      <c r="P873" s="7" t="s">
        <v>60</v>
      </c>
      <c r="Q873" s="7" t="s">
        <v>15</v>
      </c>
      <c r="R873" s="7" t="s">
        <v>15</v>
      </c>
      <c r="S873" s="7" t="s">
        <v>60</v>
      </c>
      <c r="T873" s="9" t="s">
        <v>914</v>
      </c>
      <c r="U873" s="9" t="s">
        <v>204</v>
      </c>
    </row>
    <row r="874" s="34" customFormat="true" ht="15" hidden="false" customHeight="false" outlineLevel="0" collapsed="false">
      <c r="A874" s="6" t="s">
        <v>953</v>
      </c>
      <c r="B874" s="6" t="s">
        <v>56</v>
      </c>
      <c r="C874" s="10" t="s">
        <v>60</v>
      </c>
      <c r="D874" s="8" t="n">
        <v>0.008647</v>
      </c>
      <c r="E874" s="8" t="n">
        <v>0.187822</v>
      </c>
      <c r="F874" s="8" t="n">
        <v>0.029372</v>
      </c>
      <c r="G874" s="8" t="n">
        <v>0.021928</v>
      </c>
      <c r="H874" s="8" t="n">
        <v>0.195803</v>
      </c>
      <c r="I874" s="8" t="n">
        <v>0.019155</v>
      </c>
      <c r="J874" s="8" t="n">
        <v>0.168184</v>
      </c>
      <c r="K874" s="8" t="n">
        <v>0.517534</v>
      </c>
      <c r="L874" s="7" t="s">
        <v>15</v>
      </c>
      <c r="M874" s="7" t="s">
        <v>15</v>
      </c>
      <c r="N874" s="7" t="s">
        <v>15</v>
      </c>
      <c r="O874" s="7" t="s">
        <v>60</v>
      </c>
      <c r="P874" s="7" t="s">
        <v>60</v>
      </c>
      <c r="Q874" s="7" t="s">
        <v>15</v>
      </c>
      <c r="R874" s="7" t="s">
        <v>15</v>
      </c>
      <c r="S874" s="7" t="s">
        <v>60</v>
      </c>
      <c r="T874" s="9" t="s">
        <v>914</v>
      </c>
      <c r="U874" s="9" t="s">
        <v>204</v>
      </c>
    </row>
    <row r="875" s="34" customFormat="true" ht="15" hidden="false" customHeight="false" outlineLevel="0" collapsed="false">
      <c r="A875" s="6" t="s">
        <v>954</v>
      </c>
      <c r="B875" s="6" t="s">
        <v>56</v>
      </c>
      <c r="C875" s="10" t="s">
        <v>60</v>
      </c>
      <c r="D875" s="8" t="n">
        <v>0.007299</v>
      </c>
      <c r="E875" s="8" t="n">
        <v>0.220435</v>
      </c>
      <c r="F875" s="8" t="n">
        <v>0.029434</v>
      </c>
      <c r="G875" s="8" t="n">
        <v>0.024528</v>
      </c>
      <c r="H875" s="8" t="n">
        <v>0.217136</v>
      </c>
      <c r="I875" s="8" t="n">
        <v>0.022421</v>
      </c>
      <c r="J875" s="8" t="n">
        <v>0.124933</v>
      </c>
      <c r="K875" s="8" t="n">
        <v>0.521531</v>
      </c>
      <c r="L875" s="7" t="s">
        <v>15</v>
      </c>
      <c r="M875" s="7" t="s">
        <v>15</v>
      </c>
      <c r="N875" s="7" t="s">
        <v>15</v>
      </c>
      <c r="O875" s="7" t="s">
        <v>60</v>
      </c>
      <c r="P875" s="7" t="s">
        <v>60</v>
      </c>
      <c r="Q875" s="7" t="s">
        <v>60</v>
      </c>
      <c r="R875" s="7" t="s">
        <v>15</v>
      </c>
      <c r="S875" s="7" t="s">
        <v>60</v>
      </c>
      <c r="T875" s="9" t="s">
        <v>914</v>
      </c>
      <c r="U875" s="9" t="s">
        <v>204</v>
      </c>
    </row>
    <row r="876" s="34" customFormat="true" ht="15" hidden="false" customHeight="false" outlineLevel="0" collapsed="false">
      <c r="A876" s="6" t="s">
        <v>955</v>
      </c>
      <c r="B876" s="6" t="s">
        <v>956</v>
      </c>
      <c r="C876" s="10" t="s">
        <v>60</v>
      </c>
      <c r="D876" s="8" t="n">
        <v>0.007793</v>
      </c>
      <c r="E876" s="8" t="n">
        <v>0.098411</v>
      </c>
      <c r="F876" s="8" t="n">
        <v>0.029491</v>
      </c>
      <c r="G876" s="8" t="n">
        <v>0.012461</v>
      </c>
      <c r="H876" s="8" t="n">
        <v>0.09039</v>
      </c>
      <c r="I876" s="8" t="n">
        <v>0.015223</v>
      </c>
      <c r="J876" s="8" t="n">
        <v>0.284261</v>
      </c>
      <c r="K876" s="8" t="n">
        <v>0.501868</v>
      </c>
      <c r="L876" s="7" t="s">
        <v>15</v>
      </c>
      <c r="M876" s="7" t="s">
        <v>15</v>
      </c>
      <c r="N876" s="7" t="s">
        <v>15</v>
      </c>
      <c r="O876" s="7" t="s">
        <v>15</v>
      </c>
      <c r="P876" s="7" t="s">
        <v>15</v>
      </c>
      <c r="Q876" s="7" t="s">
        <v>15</v>
      </c>
      <c r="R876" s="7" t="s">
        <v>15</v>
      </c>
      <c r="S876" s="7" t="s">
        <v>60</v>
      </c>
      <c r="T876" s="9" t="s">
        <v>471</v>
      </c>
      <c r="U876" s="9" t="s">
        <v>204</v>
      </c>
    </row>
    <row r="877" s="34" customFormat="true" ht="15" hidden="false" customHeight="false" outlineLevel="0" collapsed="false">
      <c r="A877" s="6" t="s">
        <v>957</v>
      </c>
      <c r="B877" s="6" t="s">
        <v>956</v>
      </c>
      <c r="C877" s="10" t="s">
        <v>60</v>
      </c>
      <c r="D877" s="8" t="n">
        <v>0.01113</v>
      </c>
      <c r="E877" s="8" t="n">
        <v>0.113383</v>
      </c>
      <c r="F877" s="8" t="n">
        <v>0.029388</v>
      </c>
      <c r="G877" s="8" t="n">
        <v>0.016098</v>
      </c>
      <c r="H877" s="8" t="n">
        <v>0.078963</v>
      </c>
      <c r="I877" s="8" t="n">
        <v>0.014562</v>
      </c>
      <c r="J877" s="8" t="n">
        <v>0.302038</v>
      </c>
      <c r="K877" s="8" t="n">
        <v>0.505022</v>
      </c>
      <c r="L877" s="7" t="s">
        <v>15</v>
      </c>
      <c r="M877" s="7" t="s">
        <v>15</v>
      </c>
      <c r="N877" s="7" t="s">
        <v>15</v>
      </c>
      <c r="O877" s="7" t="s">
        <v>15</v>
      </c>
      <c r="P877" s="7" t="s">
        <v>15</v>
      </c>
      <c r="Q877" s="7" t="s">
        <v>15</v>
      </c>
      <c r="R877" s="7" t="s">
        <v>15</v>
      </c>
      <c r="S877" s="7" t="s">
        <v>60</v>
      </c>
      <c r="T877" s="9" t="s">
        <v>877</v>
      </c>
      <c r="U877" s="9" t="s">
        <v>204</v>
      </c>
    </row>
    <row r="878" s="34" customFormat="true" ht="15" hidden="false" customHeight="false" outlineLevel="0" collapsed="false">
      <c r="A878" s="6" t="s">
        <v>958</v>
      </c>
      <c r="B878" s="6" t="s">
        <v>956</v>
      </c>
      <c r="C878" s="10" t="s">
        <v>60</v>
      </c>
      <c r="D878" s="8" t="n">
        <v>0.007368</v>
      </c>
      <c r="E878" s="8" t="n">
        <v>0.171326</v>
      </c>
      <c r="F878" s="8" t="n">
        <v>0.029445</v>
      </c>
      <c r="G878" s="8" t="n">
        <v>0.018779</v>
      </c>
      <c r="H878" s="8" t="n">
        <v>0.171907</v>
      </c>
      <c r="I878" s="8" t="n">
        <v>0.022416</v>
      </c>
      <c r="J878" s="8" t="n">
        <v>0.183425</v>
      </c>
      <c r="K878" s="8" t="n">
        <v>0.510387</v>
      </c>
      <c r="L878" s="7" t="s">
        <v>15</v>
      </c>
      <c r="M878" s="7" t="s">
        <v>15</v>
      </c>
      <c r="N878" s="7" t="s">
        <v>15</v>
      </c>
      <c r="O878" s="7" t="s">
        <v>15</v>
      </c>
      <c r="P878" s="7" t="s">
        <v>15</v>
      </c>
      <c r="Q878" s="7" t="s">
        <v>60</v>
      </c>
      <c r="R878" s="7" t="s">
        <v>15</v>
      </c>
      <c r="S878" s="7" t="s">
        <v>60</v>
      </c>
      <c r="T878" s="9" t="s">
        <v>798</v>
      </c>
      <c r="U878" s="9" t="s">
        <v>204</v>
      </c>
    </row>
    <row r="879" s="34" customFormat="true" ht="15" hidden="false" customHeight="false" outlineLevel="0" collapsed="false">
      <c r="A879" s="6" t="s">
        <v>959</v>
      </c>
      <c r="B879" s="6" t="s">
        <v>956</v>
      </c>
      <c r="C879" s="10" t="s">
        <v>60</v>
      </c>
      <c r="D879" s="8" t="n">
        <v>0.01137</v>
      </c>
      <c r="E879" s="8" t="n">
        <v>0.24507</v>
      </c>
      <c r="F879" s="8" t="n">
        <v>0.029363</v>
      </c>
      <c r="G879" s="8" t="n">
        <v>0.023479</v>
      </c>
      <c r="H879" s="8" t="n">
        <v>0.228267</v>
      </c>
      <c r="I879" s="8" t="n">
        <v>0.022286</v>
      </c>
      <c r="J879" s="8" t="n">
        <v>0.088229</v>
      </c>
      <c r="K879" s="8" t="n">
        <v>0.520131</v>
      </c>
      <c r="L879" s="7" t="s">
        <v>15</v>
      </c>
      <c r="M879" s="7" t="s">
        <v>60</v>
      </c>
      <c r="N879" s="7" t="s">
        <v>15</v>
      </c>
      <c r="O879" s="7" t="s">
        <v>60</v>
      </c>
      <c r="P879" s="7" t="s">
        <v>60</v>
      </c>
      <c r="Q879" s="7" t="s">
        <v>60</v>
      </c>
      <c r="R879" s="7" t="s">
        <v>15</v>
      </c>
      <c r="S879" s="7" t="s">
        <v>60</v>
      </c>
      <c r="T879" s="9" t="s">
        <v>471</v>
      </c>
      <c r="U879" s="9" t="s">
        <v>204</v>
      </c>
    </row>
    <row r="880" s="34" customFormat="true" ht="15" hidden="false" customHeight="false" outlineLevel="0" collapsed="false">
      <c r="A880" s="6" t="s">
        <v>960</v>
      </c>
      <c r="B880" s="6" t="s">
        <v>956</v>
      </c>
      <c r="C880" s="10" t="s">
        <v>60</v>
      </c>
      <c r="D880" s="8" t="n">
        <v>0.0137</v>
      </c>
      <c r="E880" s="8" t="n">
        <v>0.293736</v>
      </c>
      <c r="F880" s="8" t="n">
        <v>0.029439</v>
      </c>
      <c r="G880" s="8" t="n">
        <v>0.025266</v>
      </c>
      <c r="H880" s="8" t="n">
        <v>0.287515</v>
      </c>
      <c r="I880" s="8" t="n">
        <v>0.025438</v>
      </c>
      <c r="J880" s="8" t="n">
        <v>0.053063</v>
      </c>
      <c r="K880" s="8" t="n">
        <v>0.5189</v>
      </c>
      <c r="L880" s="7" t="s">
        <v>15</v>
      </c>
      <c r="M880" s="7" t="s">
        <v>60</v>
      </c>
      <c r="N880" s="7" t="s">
        <v>15</v>
      </c>
      <c r="O880" s="7" t="s">
        <v>60</v>
      </c>
      <c r="P880" s="7" t="s">
        <v>60</v>
      </c>
      <c r="Q880" s="7" t="s">
        <v>60</v>
      </c>
      <c r="R880" s="7" t="s">
        <v>15</v>
      </c>
      <c r="S880" s="7" t="s">
        <v>60</v>
      </c>
      <c r="T880" s="9" t="s">
        <v>471</v>
      </c>
      <c r="U880" s="9" t="s">
        <v>204</v>
      </c>
    </row>
    <row r="881" s="34" customFormat="true" ht="15" hidden="false" customHeight="false" outlineLevel="0" collapsed="false">
      <c r="A881" s="6" t="s">
        <v>961</v>
      </c>
      <c r="B881" s="6" t="s">
        <v>956</v>
      </c>
      <c r="C881" s="10" t="s">
        <v>60</v>
      </c>
      <c r="D881" s="8" t="n">
        <v>0.006052</v>
      </c>
      <c r="E881" s="8" t="n">
        <v>0.188926</v>
      </c>
      <c r="F881" s="8" t="n">
        <v>0.029374</v>
      </c>
      <c r="G881" s="8" t="n">
        <v>0.028118</v>
      </c>
      <c r="H881" s="8" t="n">
        <v>0.11146</v>
      </c>
      <c r="I881" s="8" t="n">
        <v>0.01741</v>
      </c>
      <c r="J881" s="8" t="n">
        <v>0.57059</v>
      </c>
      <c r="K881" s="8" t="n">
        <v>0.465092</v>
      </c>
      <c r="L881" s="7" t="s">
        <v>15</v>
      </c>
      <c r="M881" s="7" t="s">
        <v>15</v>
      </c>
      <c r="N881" s="7" t="s">
        <v>15</v>
      </c>
      <c r="O881" s="7" t="s">
        <v>60</v>
      </c>
      <c r="P881" s="7" t="s">
        <v>15</v>
      </c>
      <c r="Q881" s="7" t="s">
        <v>15</v>
      </c>
      <c r="R881" s="7" t="s">
        <v>60</v>
      </c>
      <c r="S881" s="7" t="s">
        <v>15</v>
      </c>
      <c r="T881" s="9" t="s">
        <v>877</v>
      </c>
      <c r="U881" s="9" t="s">
        <v>204</v>
      </c>
    </row>
    <row r="882" s="34" customFormat="true" ht="15" hidden="false" customHeight="false" outlineLevel="0" collapsed="false">
      <c r="A882" s="6" t="s">
        <v>962</v>
      </c>
      <c r="B882" s="6" t="s">
        <v>956</v>
      </c>
      <c r="C882" s="10" t="s">
        <v>60</v>
      </c>
      <c r="D882" s="8" t="n">
        <v>0.01361</v>
      </c>
      <c r="E882" s="8" t="n">
        <v>0.207509</v>
      </c>
      <c r="F882" s="8" t="n">
        <v>0.02944</v>
      </c>
      <c r="G882" s="8" t="n">
        <v>0.020764</v>
      </c>
      <c r="H882" s="8" t="n">
        <v>0.214532</v>
      </c>
      <c r="I882" s="8" t="n">
        <v>0.02041</v>
      </c>
      <c r="J882" s="8" t="n">
        <v>0.145674</v>
      </c>
      <c r="K882" s="8" t="n">
        <v>0.514835</v>
      </c>
      <c r="L882" s="7" t="s">
        <v>15</v>
      </c>
      <c r="M882" s="7" t="s">
        <v>15</v>
      </c>
      <c r="N882" s="7" t="s">
        <v>15</v>
      </c>
      <c r="O882" s="7" t="s">
        <v>60</v>
      </c>
      <c r="P882" s="7" t="s">
        <v>60</v>
      </c>
      <c r="Q882" s="7" t="s">
        <v>60</v>
      </c>
      <c r="R882" s="7" t="s">
        <v>15</v>
      </c>
      <c r="S882" s="7" t="s">
        <v>60</v>
      </c>
      <c r="T882" s="9" t="s">
        <v>877</v>
      </c>
      <c r="U882" s="9" t="s">
        <v>204</v>
      </c>
    </row>
    <row r="883" s="34" customFormat="true" ht="15" hidden="false" customHeight="false" outlineLevel="0" collapsed="false">
      <c r="A883" s="6" t="s">
        <v>963</v>
      </c>
      <c r="B883" s="6" t="s">
        <v>956</v>
      </c>
      <c r="C883" s="10" t="s">
        <v>60</v>
      </c>
      <c r="D883" s="8" t="n">
        <v>0.01231</v>
      </c>
      <c r="E883" s="8" t="n">
        <v>0.141719</v>
      </c>
      <c r="F883" s="8" t="n">
        <v>0.02952</v>
      </c>
      <c r="G883" s="8" t="n">
        <v>0.016275</v>
      </c>
      <c r="H883" s="8" t="n">
        <v>0.148289</v>
      </c>
      <c r="I883" s="8" t="n">
        <v>0.017875</v>
      </c>
      <c r="J883" s="8" t="n">
        <v>0.221834</v>
      </c>
      <c r="K883" s="8" t="n">
        <v>0.509744</v>
      </c>
      <c r="L883" s="7" t="s">
        <v>15</v>
      </c>
      <c r="M883" s="7" t="s">
        <v>15</v>
      </c>
      <c r="N883" s="7" t="s">
        <v>15</v>
      </c>
      <c r="O883" s="7" t="s">
        <v>15</v>
      </c>
      <c r="P883" s="7" t="s">
        <v>15</v>
      </c>
      <c r="Q883" s="7" t="s">
        <v>15</v>
      </c>
      <c r="R883" s="7" t="s">
        <v>15</v>
      </c>
      <c r="S883" s="7" t="s">
        <v>60</v>
      </c>
      <c r="T883" s="9" t="s">
        <v>798</v>
      </c>
      <c r="U883" s="9" t="s">
        <v>204</v>
      </c>
    </row>
    <row r="884" s="34" customFormat="true" ht="15" hidden="false" customHeight="false" outlineLevel="0" collapsed="false">
      <c r="A884" s="6" t="s">
        <v>964</v>
      </c>
      <c r="B884" s="6" t="s">
        <v>956</v>
      </c>
      <c r="C884" s="10" t="s">
        <v>60</v>
      </c>
      <c r="D884" s="8" t="n">
        <v>0.01484</v>
      </c>
      <c r="E884" s="8" t="n">
        <v>0.10306</v>
      </c>
      <c r="F884" s="8" t="n">
        <v>0.029387</v>
      </c>
      <c r="G884" s="8" t="n">
        <v>0.016303</v>
      </c>
      <c r="H884" s="8" t="n">
        <v>0.118943</v>
      </c>
      <c r="I884" s="8" t="n">
        <v>0.015188</v>
      </c>
      <c r="J884" s="8" t="n">
        <v>0.274067</v>
      </c>
      <c r="K884" s="8" t="n">
        <v>0.50999</v>
      </c>
      <c r="L884" s="7" t="s">
        <v>15</v>
      </c>
      <c r="M884" s="7" t="s">
        <v>15</v>
      </c>
      <c r="N884" s="7" t="s">
        <v>15</v>
      </c>
      <c r="O884" s="7" t="s">
        <v>15</v>
      </c>
      <c r="P884" s="7" t="s">
        <v>15</v>
      </c>
      <c r="Q884" s="7" t="s">
        <v>15</v>
      </c>
      <c r="R884" s="7" t="s">
        <v>15</v>
      </c>
      <c r="S884" s="7" t="s">
        <v>60</v>
      </c>
      <c r="T884" s="9" t="s">
        <v>471</v>
      </c>
      <c r="U884" s="9" t="s">
        <v>204</v>
      </c>
    </row>
    <row r="885" s="34" customFormat="true" ht="15" hidden="false" customHeight="false" outlineLevel="0" collapsed="false">
      <c r="A885" s="6" t="s">
        <v>965</v>
      </c>
      <c r="B885" s="6" t="s">
        <v>956</v>
      </c>
      <c r="C885" s="10" t="s">
        <v>60</v>
      </c>
      <c r="D885" s="8" t="n">
        <v>0.009628</v>
      </c>
      <c r="E885" s="8" t="n">
        <v>0.078067</v>
      </c>
      <c r="F885" s="8" t="n">
        <v>0.029534</v>
      </c>
      <c r="G885" s="8" t="n">
        <v>0.011946</v>
      </c>
      <c r="H885" s="8" t="n">
        <v>0.09257</v>
      </c>
      <c r="I885" s="8" t="n">
        <v>0.014952</v>
      </c>
      <c r="J885" s="8" t="n">
        <v>0.306061</v>
      </c>
      <c r="K885" s="8" t="n">
        <v>0.496761</v>
      </c>
      <c r="L885" s="7" t="s">
        <v>15</v>
      </c>
      <c r="M885" s="7" t="s">
        <v>15</v>
      </c>
      <c r="N885" s="7" t="s">
        <v>15</v>
      </c>
      <c r="O885" s="7" t="s">
        <v>15</v>
      </c>
      <c r="P885" s="7" t="s">
        <v>15</v>
      </c>
      <c r="Q885" s="7" t="s">
        <v>15</v>
      </c>
      <c r="R885" s="7" t="s">
        <v>15</v>
      </c>
      <c r="S885" s="7" t="s">
        <v>15</v>
      </c>
      <c r="T885" s="9" t="s">
        <v>798</v>
      </c>
      <c r="U885" s="9" t="s">
        <v>204</v>
      </c>
    </row>
    <row r="886" s="34" customFormat="true" ht="15" hidden="false" customHeight="false" outlineLevel="0" collapsed="false">
      <c r="A886" s="6" t="s">
        <v>966</v>
      </c>
      <c r="B886" s="6" t="s">
        <v>956</v>
      </c>
      <c r="C886" s="10" t="s">
        <v>60</v>
      </c>
      <c r="D886" s="8" t="n">
        <v>0</v>
      </c>
      <c r="E886" s="8" t="n">
        <v>0.273064</v>
      </c>
      <c r="F886" s="8" t="n">
        <v>0.02942</v>
      </c>
      <c r="G886" s="8" t="n">
        <v>0.024058</v>
      </c>
      <c r="H886" s="8" t="n">
        <v>0.28998</v>
      </c>
      <c r="I886" s="8" t="n">
        <v>0.023859</v>
      </c>
      <c r="J886" s="8" t="n">
        <v>0.090459</v>
      </c>
      <c r="K886" s="8" t="n">
        <v>0.518879</v>
      </c>
      <c r="L886" s="7" t="s">
        <v>15</v>
      </c>
      <c r="M886" s="7" t="s">
        <v>60</v>
      </c>
      <c r="N886" s="7" t="s">
        <v>15</v>
      </c>
      <c r="O886" s="7" t="s">
        <v>60</v>
      </c>
      <c r="P886" s="7" t="s">
        <v>60</v>
      </c>
      <c r="Q886" s="7" t="s">
        <v>60</v>
      </c>
      <c r="R886" s="7" t="s">
        <v>15</v>
      </c>
      <c r="S886" s="7" t="s">
        <v>60</v>
      </c>
      <c r="T886" s="9" t="s">
        <v>471</v>
      </c>
      <c r="U886" s="9" t="s">
        <v>204</v>
      </c>
    </row>
    <row r="887" s="34" customFormat="true" ht="15" hidden="false" customHeight="false" outlineLevel="0" collapsed="false">
      <c r="A887" s="6" t="s">
        <v>967</v>
      </c>
      <c r="B887" s="6" t="s">
        <v>956</v>
      </c>
      <c r="C887" s="10" t="s">
        <v>60</v>
      </c>
      <c r="D887" s="8" t="n">
        <v>0.01054</v>
      </c>
      <c r="E887" s="8" t="n">
        <v>0.127536</v>
      </c>
      <c r="F887" s="8" t="n">
        <v>0.029476</v>
      </c>
      <c r="G887" s="8" t="n">
        <v>0.015316</v>
      </c>
      <c r="H887" s="8" t="n">
        <v>0.162484</v>
      </c>
      <c r="I887" s="8" t="n">
        <v>0.017229</v>
      </c>
      <c r="J887" s="8" t="n">
        <v>0.259944</v>
      </c>
      <c r="K887" s="8" t="n">
        <v>0.505722</v>
      </c>
      <c r="L887" s="7" t="s">
        <v>15</v>
      </c>
      <c r="M887" s="7" t="s">
        <v>15</v>
      </c>
      <c r="N887" s="7" t="s">
        <v>15</v>
      </c>
      <c r="O887" s="7" t="s">
        <v>15</v>
      </c>
      <c r="P887" s="7" t="s">
        <v>15</v>
      </c>
      <c r="Q887" s="7" t="s">
        <v>15</v>
      </c>
      <c r="R887" s="7" t="s">
        <v>15</v>
      </c>
      <c r="S887" s="7" t="s">
        <v>60</v>
      </c>
      <c r="T887" s="9" t="s">
        <v>471</v>
      </c>
      <c r="U887" s="9" t="s">
        <v>204</v>
      </c>
    </row>
    <row r="888" s="34" customFormat="true" ht="15" hidden="false" customHeight="false" outlineLevel="0" collapsed="false">
      <c r="A888" s="6" t="s">
        <v>968</v>
      </c>
      <c r="B888" s="6" t="s">
        <v>956</v>
      </c>
      <c r="C888" s="10" t="s">
        <v>60</v>
      </c>
      <c r="D888" s="8" t="n">
        <v>0.005071</v>
      </c>
      <c r="E888" s="8" t="n">
        <v>0.169092</v>
      </c>
      <c r="F888" s="8" t="n">
        <v>0.029462</v>
      </c>
      <c r="G888" s="8" t="n">
        <v>0.016754</v>
      </c>
      <c r="H888" s="8" t="n">
        <v>0.175954</v>
      </c>
      <c r="I888" s="8" t="n">
        <v>0.0177</v>
      </c>
      <c r="J888" s="8" t="n">
        <v>0.199003</v>
      </c>
      <c r="K888" s="8" t="n">
        <v>0.507876</v>
      </c>
      <c r="L888" s="7" t="s">
        <v>15</v>
      </c>
      <c r="M888" s="7" t="s">
        <v>15</v>
      </c>
      <c r="N888" s="7" t="s">
        <v>15</v>
      </c>
      <c r="O888" s="7" t="s">
        <v>15</v>
      </c>
      <c r="P888" s="7" t="s">
        <v>15</v>
      </c>
      <c r="Q888" s="7" t="s">
        <v>15</v>
      </c>
      <c r="R888" s="7" t="s">
        <v>15</v>
      </c>
      <c r="S888" s="7" t="s">
        <v>60</v>
      </c>
      <c r="T888" s="9" t="s">
        <v>471</v>
      </c>
      <c r="U888" s="9" t="s">
        <v>204</v>
      </c>
    </row>
    <row r="889" s="34" customFormat="true" ht="15" hidden="false" customHeight="false" outlineLevel="0" collapsed="false">
      <c r="A889" s="6" t="s">
        <v>969</v>
      </c>
      <c r="B889" s="6" t="s">
        <v>956</v>
      </c>
      <c r="C889" s="10" t="s">
        <v>60</v>
      </c>
      <c r="D889" s="8" t="n">
        <v>0.01182</v>
      </c>
      <c r="E889" s="8" t="n">
        <v>0.189493</v>
      </c>
      <c r="F889" s="8" t="n">
        <v>0.029384</v>
      </c>
      <c r="G889" s="8" t="n">
        <v>0.023232</v>
      </c>
      <c r="H889" s="8" t="n">
        <v>0.197663</v>
      </c>
      <c r="I889" s="8" t="n">
        <v>0.0188</v>
      </c>
      <c r="J889" s="8" t="n">
        <v>0.175372</v>
      </c>
      <c r="K889" s="8" t="n">
        <v>0.521955</v>
      </c>
      <c r="L889" s="7" t="s">
        <v>15</v>
      </c>
      <c r="M889" s="7" t="s">
        <v>15</v>
      </c>
      <c r="N889" s="7" t="s">
        <v>15</v>
      </c>
      <c r="O889" s="7" t="s">
        <v>60</v>
      </c>
      <c r="P889" s="7" t="s">
        <v>60</v>
      </c>
      <c r="Q889" s="7" t="s">
        <v>15</v>
      </c>
      <c r="R889" s="7" t="s">
        <v>15</v>
      </c>
      <c r="S889" s="7" t="s">
        <v>60</v>
      </c>
      <c r="T889" s="9" t="s">
        <v>471</v>
      </c>
      <c r="U889" s="9" t="s">
        <v>204</v>
      </c>
    </row>
    <row r="890" s="34" customFormat="true" ht="15" hidden="false" customHeight="false" outlineLevel="0" collapsed="false">
      <c r="A890" s="6" t="s">
        <v>970</v>
      </c>
      <c r="B890" s="6" t="s">
        <v>956</v>
      </c>
      <c r="C890" s="10" t="s">
        <v>60</v>
      </c>
      <c r="D890" s="8" t="n">
        <v>0.01018</v>
      </c>
      <c r="E890" s="8" t="n">
        <v>0.162598</v>
      </c>
      <c r="F890" s="8" t="n">
        <v>0.029529</v>
      </c>
      <c r="G890" s="8" t="n">
        <v>0.020871</v>
      </c>
      <c r="H890" s="8" t="n">
        <v>0.145782</v>
      </c>
      <c r="I890" s="8" t="n">
        <v>0.0211</v>
      </c>
      <c r="J890" s="8" t="n">
        <v>0.202868</v>
      </c>
      <c r="K890" s="8" t="n">
        <v>0.494831</v>
      </c>
      <c r="L890" s="7" t="s">
        <v>15</v>
      </c>
      <c r="M890" s="7" t="s">
        <v>15</v>
      </c>
      <c r="N890" s="7" t="s">
        <v>15</v>
      </c>
      <c r="O890" s="7" t="s">
        <v>60</v>
      </c>
      <c r="P890" s="7" t="s">
        <v>15</v>
      </c>
      <c r="Q890" s="7" t="s">
        <v>60</v>
      </c>
      <c r="R890" s="7" t="s">
        <v>15</v>
      </c>
      <c r="S890" s="7" t="s">
        <v>15</v>
      </c>
      <c r="T890" s="9" t="s">
        <v>471</v>
      </c>
      <c r="U890" s="9" t="s">
        <v>204</v>
      </c>
    </row>
    <row r="891" s="34" customFormat="true" ht="15" hidden="false" customHeight="false" outlineLevel="0" collapsed="false">
      <c r="A891" s="6" t="s">
        <v>971</v>
      </c>
      <c r="B891" s="6" t="s">
        <v>956</v>
      </c>
      <c r="C891" s="10" t="s">
        <v>60</v>
      </c>
      <c r="D891" s="8" t="n">
        <v>0.008837</v>
      </c>
      <c r="E891" s="8" t="n">
        <v>0.11709</v>
      </c>
      <c r="F891" s="8" t="n">
        <v>0.029494</v>
      </c>
      <c r="G891" s="8" t="n">
        <v>0.012489</v>
      </c>
      <c r="H891" s="8" t="n">
        <v>0.101842</v>
      </c>
      <c r="I891" s="8" t="n">
        <v>0.013856</v>
      </c>
      <c r="J891" s="8" t="n">
        <v>0.262837</v>
      </c>
      <c r="K891" s="8" t="n">
        <v>0.49643</v>
      </c>
      <c r="L891" s="7" t="s">
        <v>15</v>
      </c>
      <c r="M891" s="7" t="s">
        <v>15</v>
      </c>
      <c r="N891" s="7" t="s">
        <v>15</v>
      </c>
      <c r="O891" s="7" t="s">
        <v>15</v>
      </c>
      <c r="P891" s="7" t="s">
        <v>15</v>
      </c>
      <c r="Q891" s="7" t="s">
        <v>15</v>
      </c>
      <c r="R891" s="7" t="s">
        <v>15</v>
      </c>
      <c r="S891" s="7" t="s">
        <v>15</v>
      </c>
      <c r="T891" s="9" t="s">
        <v>877</v>
      </c>
      <c r="U891" s="9" t="s">
        <v>204</v>
      </c>
    </row>
    <row r="892" s="34" customFormat="true" ht="15" hidden="false" customHeight="false" outlineLevel="0" collapsed="false">
      <c r="A892" s="6" t="s">
        <v>972</v>
      </c>
      <c r="B892" s="6" t="s">
        <v>956</v>
      </c>
      <c r="C892" s="10" t="s">
        <v>60</v>
      </c>
      <c r="D892" s="8" t="n">
        <v>0.01137</v>
      </c>
      <c r="E892" s="8" t="n">
        <v>0.158881</v>
      </c>
      <c r="F892" s="8" t="n">
        <v>0.029486</v>
      </c>
      <c r="G892" s="8" t="n">
        <v>0.01861</v>
      </c>
      <c r="H892" s="8" t="n">
        <v>0.152265</v>
      </c>
      <c r="I892" s="8" t="n">
        <v>0.021579</v>
      </c>
      <c r="J892" s="8" t="n">
        <v>0.196314</v>
      </c>
      <c r="K892" s="8" t="n">
        <v>0.510026</v>
      </c>
      <c r="L892" s="7" t="s">
        <v>15</v>
      </c>
      <c r="M892" s="7" t="s">
        <v>15</v>
      </c>
      <c r="N892" s="7" t="s">
        <v>15</v>
      </c>
      <c r="O892" s="7" t="s">
        <v>15</v>
      </c>
      <c r="P892" s="7" t="s">
        <v>15</v>
      </c>
      <c r="Q892" s="7" t="s">
        <v>60</v>
      </c>
      <c r="R892" s="7" t="s">
        <v>15</v>
      </c>
      <c r="S892" s="7" t="s">
        <v>60</v>
      </c>
      <c r="T892" s="9" t="s">
        <v>471</v>
      </c>
      <c r="U892" s="9" t="s">
        <v>204</v>
      </c>
    </row>
    <row r="893" s="34" customFormat="true" ht="15" hidden="false" customHeight="false" outlineLevel="0" collapsed="false">
      <c r="A893" s="6" t="s">
        <v>973</v>
      </c>
      <c r="B893" s="6" t="s">
        <v>956</v>
      </c>
      <c r="C893" s="10" t="s">
        <v>60</v>
      </c>
      <c r="D893" s="8" t="n">
        <v>0.01151</v>
      </c>
      <c r="E893" s="8" t="n">
        <v>0.1216</v>
      </c>
      <c r="F893" s="8" t="n">
        <v>0.029507</v>
      </c>
      <c r="G893" s="8" t="n">
        <v>0.012894</v>
      </c>
      <c r="H893" s="8" t="n">
        <v>0.100599</v>
      </c>
      <c r="I893" s="8" t="n">
        <v>0.01603</v>
      </c>
      <c r="J893" s="8" t="n">
        <v>0.257269</v>
      </c>
      <c r="K893" s="8" t="n">
        <v>0.501639</v>
      </c>
      <c r="L893" s="7" t="s">
        <v>15</v>
      </c>
      <c r="M893" s="7" t="s">
        <v>15</v>
      </c>
      <c r="N893" s="7" t="s">
        <v>15</v>
      </c>
      <c r="O893" s="7" t="s">
        <v>15</v>
      </c>
      <c r="P893" s="7" t="s">
        <v>15</v>
      </c>
      <c r="Q893" s="7" t="s">
        <v>15</v>
      </c>
      <c r="R893" s="7" t="s">
        <v>15</v>
      </c>
      <c r="S893" s="7" t="s">
        <v>60</v>
      </c>
      <c r="T893" s="9" t="s">
        <v>471</v>
      </c>
      <c r="U893" s="9" t="s">
        <v>204</v>
      </c>
    </row>
    <row r="894" s="34" customFormat="true" ht="15" hidden="false" customHeight="false" outlineLevel="0" collapsed="false">
      <c r="A894" s="6" t="s">
        <v>974</v>
      </c>
      <c r="B894" s="6" t="s">
        <v>95</v>
      </c>
      <c r="C894" s="10" t="s">
        <v>60</v>
      </c>
      <c r="D894" s="8" t="n">
        <v>0.00917</v>
      </c>
      <c r="E894" s="8" t="n">
        <v>0.15612</v>
      </c>
      <c r="F894" s="8" t="n">
        <v>0.029453</v>
      </c>
      <c r="G894" s="8" t="n">
        <v>0.018193</v>
      </c>
      <c r="H894" s="8" t="n">
        <v>0.156651</v>
      </c>
      <c r="I894" s="8" t="n">
        <v>0.019369</v>
      </c>
      <c r="J894" s="8" t="n">
        <v>0.199108</v>
      </c>
      <c r="K894" s="8" t="n">
        <v>0.497912</v>
      </c>
      <c r="L894" s="7" t="s">
        <v>15</v>
      </c>
      <c r="M894" s="7" t="s">
        <v>15</v>
      </c>
      <c r="N894" s="7" t="s">
        <v>15</v>
      </c>
      <c r="O894" s="7" t="s">
        <v>15</v>
      </c>
      <c r="P894" s="7" t="s">
        <v>15</v>
      </c>
      <c r="Q894" s="7" t="s">
        <v>15</v>
      </c>
      <c r="R894" s="7" t="s">
        <v>15</v>
      </c>
      <c r="S894" s="7" t="s">
        <v>15</v>
      </c>
      <c r="T894" s="9" t="s">
        <v>798</v>
      </c>
      <c r="U894" s="9" t="s">
        <v>204</v>
      </c>
    </row>
    <row r="895" s="34" customFormat="true" ht="15" hidden="false" customHeight="false" outlineLevel="0" collapsed="false">
      <c r="A895" s="6" t="s">
        <v>975</v>
      </c>
      <c r="B895" s="6" t="s">
        <v>95</v>
      </c>
      <c r="C895" s="10" t="s">
        <v>60</v>
      </c>
      <c r="D895" s="8" t="n">
        <v>0.005164</v>
      </c>
      <c r="E895" s="8" t="n">
        <v>0.086357</v>
      </c>
      <c r="F895" s="8" t="n">
        <v>0.029517</v>
      </c>
      <c r="G895" s="8" t="n">
        <v>0.012249</v>
      </c>
      <c r="H895" s="8" t="n">
        <v>0.053235</v>
      </c>
      <c r="I895" s="8" t="n">
        <v>0.012414</v>
      </c>
      <c r="J895" s="8" t="n">
        <v>0.382721</v>
      </c>
      <c r="K895" s="8" t="n">
        <v>0.487982</v>
      </c>
      <c r="L895" s="7" t="s">
        <v>15</v>
      </c>
      <c r="M895" s="7" t="s">
        <v>15</v>
      </c>
      <c r="N895" s="7" t="s">
        <v>15</v>
      </c>
      <c r="O895" s="7" t="s">
        <v>15</v>
      </c>
      <c r="P895" s="7" t="s">
        <v>15</v>
      </c>
      <c r="Q895" s="7" t="s">
        <v>15</v>
      </c>
      <c r="R895" s="7" t="s">
        <v>15</v>
      </c>
      <c r="S895" s="7" t="s">
        <v>15</v>
      </c>
      <c r="T895" s="9" t="s">
        <v>798</v>
      </c>
      <c r="U895" s="9" t="s">
        <v>204</v>
      </c>
    </row>
    <row r="896" s="34" customFormat="true" ht="15" hidden="false" customHeight="false" outlineLevel="0" collapsed="false">
      <c r="A896" s="6" t="s">
        <v>976</v>
      </c>
      <c r="B896" s="6" t="s">
        <v>95</v>
      </c>
      <c r="C896" s="10" t="s">
        <v>60</v>
      </c>
      <c r="D896" s="8" t="n">
        <v>0.006349</v>
      </c>
      <c r="E896" s="8" t="n">
        <v>0.071205</v>
      </c>
      <c r="F896" s="8" t="n">
        <v>0.029437</v>
      </c>
      <c r="G896" s="8" t="n">
        <v>0.011763</v>
      </c>
      <c r="H896" s="8" t="n">
        <v>0.099431</v>
      </c>
      <c r="I896" s="8" t="n">
        <v>0.015853</v>
      </c>
      <c r="J896" s="8" t="n">
        <v>0.315279</v>
      </c>
      <c r="K896" s="8" t="n">
        <v>0.497631</v>
      </c>
      <c r="L896" s="7" t="s">
        <v>15</v>
      </c>
      <c r="M896" s="7" t="s">
        <v>15</v>
      </c>
      <c r="N896" s="7" t="s">
        <v>15</v>
      </c>
      <c r="O896" s="7" t="s">
        <v>15</v>
      </c>
      <c r="P896" s="7" t="s">
        <v>15</v>
      </c>
      <c r="Q896" s="7" t="s">
        <v>15</v>
      </c>
      <c r="R896" s="7" t="s">
        <v>15</v>
      </c>
      <c r="S896" s="7" t="s">
        <v>15</v>
      </c>
      <c r="T896" s="9" t="s">
        <v>798</v>
      </c>
      <c r="U896" s="9" t="s">
        <v>204</v>
      </c>
    </row>
    <row r="897" s="34" customFormat="true" ht="15" hidden="false" customHeight="false" outlineLevel="0" collapsed="false">
      <c r="A897" s="6" t="s">
        <v>977</v>
      </c>
      <c r="B897" s="6" t="s">
        <v>95</v>
      </c>
      <c r="C897" s="10" t="s">
        <v>60</v>
      </c>
      <c r="D897" s="8" t="n">
        <v>0.01044</v>
      </c>
      <c r="E897" s="8" t="n">
        <v>0.130055</v>
      </c>
      <c r="F897" s="8" t="n">
        <v>0.029356</v>
      </c>
      <c r="G897" s="8" t="n">
        <v>0.015743</v>
      </c>
      <c r="H897" s="8" t="n">
        <v>0.109207</v>
      </c>
      <c r="I897" s="8" t="n">
        <v>0.018069</v>
      </c>
      <c r="J897" s="8" t="n">
        <v>0.283734</v>
      </c>
      <c r="K897" s="8" t="n">
        <v>0.501487</v>
      </c>
      <c r="L897" s="7" t="s">
        <v>15</v>
      </c>
      <c r="M897" s="7" t="s">
        <v>15</v>
      </c>
      <c r="N897" s="7" t="s">
        <v>15</v>
      </c>
      <c r="O897" s="7" t="s">
        <v>15</v>
      </c>
      <c r="P897" s="7" t="s">
        <v>15</v>
      </c>
      <c r="Q897" s="7" t="s">
        <v>15</v>
      </c>
      <c r="R897" s="7" t="s">
        <v>15</v>
      </c>
      <c r="S897" s="7" t="s">
        <v>60</v>
      </c>
      <c r="T897" s="9" t="s">
        <v>798</v>
      </c>
      <c r="U897" s="9" t="s">
        <v>204</v>
      </c>
    </row>
    <row r="898" s="34" customFormat="true" ht="15" hidden="false" customHeight="false" outlineLevel="0" collapsed="false">
      <c r="A898" s="6" t="s">
        <v>978</v>
      </c>
      <c r="B898" s="6" t="s">
        <v>95</v>
      </c>
      <c r="C898" s="10" t="s">
        <v>60</v>
      </c>
      <c r="D898" s="8" t="n">
        <v>0.01436</v>
      </c>
      <c r="E898" s="8" t="n">
        <v>0.117496</v>
      </c>
      <c r="F898" s="8" t="n">
        <v>0.029496</v>
      </c>
      <c r="G898" s="8" t="n">
        <v>0.013949</v>
      </c>
      <c r="H898" s="8" t="n">
        <v>0.063303</v>
      </c>
      <c r="I898" s="8" t="n">
        <v>0.013796</v>
      </c>
      <c r="J898" s="8" t="n">
        <v>0.405938</v>
      </c>
      <c r="K898" s="8" t="n">
        <v>0.490393</v>
      </c>
      <c r="L898" s="7" t="s">
        <v>15</v>
      </c>
      <c r="M898" s="7" t="s">
        <v>15</v>
      </c>
      <c r="N898" s="7" t="s">
        <v>15</v>
      </c>
      <c r="O898" s="7" t="s">
        <v>15</v>
      </c>
      <c r="P898" s="7" t="s">
        <v>15</v>
      </c>
      <c r="Q898" s="7" t="s">
        <v>15</v>
      </c>
      <c r="R898" s="7" t="s">
        <v>15</v>
      </c>
      <c r="S898" s="7" t="s">
        <v>15</v>
      </c>
      <c r="T898" s="9" t="s">
        <v>798</v>
      </c>
      <c r="U898" s="9" t="s">
        <v>204</v>
      </c>
    </row>
    <row r="899" s="34" customFormat="true" ht="15" hidden="false" customHeight="false" outlineLevel="0" collapsed="false">
      <c r="A899" s="6" t="s">
        <v>979</v>
      </c>
      <c r="B899" s="6" t="s">
        <v>95</v>
      </c>
      <c r="C899" s="10" t="s">
        <v>60</v>
      </c>
      <c r="D899" s="8" t="n">
        <v>0.003932</v>
      </c>
      <c r="E899" s="8" t="n">
        <v>0.053836</v>
      </c>
      <c r="F899" s="8" t="n">
        <v>0.029439</v>
      </c>
      <c r="G899" s="8" t="n">
        <v>0.012032</v>
      </c>
      <c r="H899" s="8" t="n">
        <v>0.07176</v>
      </c>
      <c r="I899" s="8" t="n">
        <v>0.014966</v>
      </c>
      <c r="J899" s="8" t="n">
        <v>0.331824</v>
      </c>
      <c r="K899" s="8" t="n">
        <v>0.49443</v>
      </c>
      <c r="L899" s="7" t="s">
        <v>15</v>
      </c>
      <c r="M899" s="7" t="s">
        <v>15</v>
      </c>
      <c r="N899" s="7" t="s">
        <v>15</v>
      </c>
      <c r="O899" s="7" t="s">
        <v>15</v>
      </c>
      <c r="P899" s="7" t="s">
        <v>15</v>
      </c>
      <c r="Q899" s="7" t="s">
        <v>15</v>
      </c>
      <c r="R899" s="7" t="s">
        <v>15</v>
      </c>
      <c r="S899" s="7" t="s">
        <v>15</v>
      </c>
      <c r="T899" s="9" t="s">
        <v>798</v>
      </c>
      <c r="U899" s="9" t="s">
        <v>204</v>
      </c>
    </row>
    <row r="900" s="34" customFormat="true" ht="15" hidden="false" customHeight="false" outlineLevel="0" collapsed="false">
      <c r="A900" s="6" t="s">
        <v>980</v>
      </c>
      <c r="B900" s="6" t="s">
        <v>95</v>
      </c>
      <c r="C900" s="10" t="s">
        <v>60</v>
      </c>
      <c r="D900" s="8" t="n">
        <v>0</v>
      </c>
      <c r="E900" s="8" t="n">
        <v>0.052317</v>
      </c>
      <c r="F900" s="8" t="n">
        <v>0.029485</v>
      </c>
      <c r="G900" s="8" t="n">
        <v>0.014124</v>
      </c>
      <c r="H900" s="8" t="n">
        <v>0.033467</v>
      </c>
      <c r="I900" s="8" t="n">
        <v>0.014888</v>
      </c>
      <c r="J900" s="8" t="n">
        <v>0.374373</v>
      </c>
      <c r="K900" s="8" t="n">
        <v>0.496063</v>
      </c>
      <c r="L900" s="7" t="s">
        <v>15</v>
      </c>
      <c r="M900" s="7" t="s">
        <v>15</v>
      </c>
      <c r="N900" s="7" t="s">
        <v>15</v>
      </c>
      <c r="O900" s="7" t="s">
        <v>15</v>
      </c>
      <c r="P900" s="7" t="s">
        <v>15</v>
      </c>
      <c r="Q900" s="7" t="s">
        <v>15</v>
      </c>
      <c r="R900" s="7" t="s">
        <v>15</v>
      </c>
      <c r="S900" s="7" t="s">
        <v>15</v>
      </c>
      <c r="T900" s="9" t="s">
        <v>798</v>
      </c>
      <c r="U900" s="9" t="s">
        <v>204</v>
      </c>
    </row>
    <row r="901" s="34" customFormat="true" ht="15" hidden="false" customHeight="false" outlineLevel="0" collapsed="false">
      <c r="A901" s="6" t="s">
        <v>981</v>
      </c>
      <c r="B901" s="6" t="s">
        <v>95</v>
      </c>
      <c r="C901" s="10" t="s">
        <v>60</v>
      </c>
      <c r="D901" s="8" t="n">
        <v>0.01713</v>
      </c>
      <c r="E901" s="8" t="n">
        <v>0.107886</v>
      </c>
      <c r="F901" s="8" t="n">
        <v>0.029355</v>
      </c>
      <c r="G901" s="8" t="n">
        <v>0.014262</v>
      </c>
      <c r="H901" s="8" t="n">
        <v>0.11116</v>
      </c>
      <c r="I901" s="8" t="n">
        <v>0.015826</v>
      </c>
      <c r="J901" s="8" t="n">
        <v>0.26379</v>
      </c>
      <c r="K901" s="8" t="n">
        <v>0.497697</v>
      </c>
      <c r="L901" s="7" t="s">
        <v>15</v>
      </c>
      <c r="M901" s="7" t="s">
        <v>15</v>
      </c>
      <c r="N901" s="7" t="s">
        <v>15</v>
      </c>
      <c r="O901" s="7" t="s">
        <v>15</v>
      </c>
      <c r="P901" s="7" t="s">
        <v>15</v>
      </c>
      <c r="Q901" s="7" t="s">
        <v>15</v>
      </c>
      <c r="R901" s="7" t="s">
        <v>15</v>
      </c>
      <c r="S901" s="7" t="s">
        <v>15</v>
      </c>
      <c r="T901" s="9" t="s">
        <v>798</v>
      </c>
      <c r="U901" s="9" t="s">
        <v>204</v>
      </c>
    </row>
    <row r="902" s="34" customFormat="true" ht="15" hidden="false" customHeight="false" outlineLevel="0" collapsed="false">
      <c r="A902" s="6" t="s">
        <v>982</v>
      </c>
      <c r="B902" s="6" t="s">
        <v>95</v>
      </c>
      <c r="C902" s="10" t="s">
        <v>60</v>
      </c>
      <c r="D902" s="8" t="n">
        <v>0.005696</v>
      </c>
      <c r="E902" s="8" t="n">
        <v>0.123401</v>
      </c>
      <c r="F902" s="8" t="n">
        <v>0.02938</v>
      </c>
      <c r="G902" s="8" t="n">
        <v>0.015308</v>
      </c>
      <c r="H902" s="8" t="n">
        <v>0.102661</v>
      </c>
      <c r="I902" s="8" t="n">
        <v>0.015094</v>
      </c>
      <c r="J902" s="8" t="n">
        <v>0.245419</v>
      </c>
      <c r="K902" s="8" t="n">
        <v>0.506785</v>
      </c>
      <c r="L902" s="7" t="s">
        <v>15</v>
      </c>
      <c r="M902" s="7" t="s">
        <v>15</v>
      </c>
      <c r="N902" s="7" t="s">
        <v>15</v>
      </c>
      <c r="O902" s="7" t="s">
        <v>15</v>
      </c>
      <c r="P902" s="7" t="s">
        <v>15</v>
      </c>
      <c r="Q902" s="7" t="s">
        <v>15</v>
      </c>
      <c r="R902" s="7" t="s">
        <v>15</v>
      </c>
      <c r="S902" s="7" t="s">
        <v>60</v>
      </c>
      <c r="T902" s="9" t="s">
        <v>844</v>
      </c>
      <c r="U902" s="9" t="s">
        <v>204</v>
      </c>
    </row>
    <row r="903" s="34" customFormat="true" ht="15" hidden="false" customHeight="false" outlineLevel="0" collapsed="false">
      <c r="A903" s="6" t="s">
        <v>983</v>
      </c>
      <c r="B903" s="6" t="s">
        <v>95</v>
      </c>
      <c r="C903" s="10" t="s">
        <v>60</v>
      </c>
      <c r="D903" s="8" t="n">
        <v>0.01323</v>
      </c>
      <c r="E903" s="8" t="n">
        <v>0.060455</v>
      </c>
      <c r="F903" s="8" t="n">
        <v>0.029414</v>
      </c>
      <c r="G903" s="8" t="n">
        <v>0.014622</v>
      </c>
      <c r="H903" s="8" t="n">
        <v>0.031143</v>
      </c>
      <c r="I903" s="8" t="n">
        <v>0.014024</v>
      </c>
      <c r="J903" s="8" t="n">
        <v>0.404916</v>
      </c>
      <c r="K903" s="8" t="n">
        <v>0.496547</v>
      </c>
      <c r="L903" s="7" t="s">
        <v>15</v>
      </c>
      <c r="M903" s="7" t="s">
        <v>15</v>
      </c>
      <c r="N903" s="7" t="s">
        <v>15</v>
      </c>
      <c r="O903" s="7" t="s">
        <v>15</v>
      </c>
      <c r="P903" s="7" t="s">
        <v>15</v>
      </c>
      <c r="Q903" s="7" t="s">
        <v>15</v>
      </c>
      <c r="R903" s="7" t="s">
        <v>15</v>
      </c>
      <c r="S903" s="7" t="s">
        <v>15</v>
      </c>
      <c r="T903" s="9" t="s">
        <v>844</v>
      </c>
      <c r="U903" s="9" t="s">
        <v>204</v>
      </c>
    </row>
    <row r="904" s="34" customFormat="true" ht="15" hidden="false" customHeight="false" outlineLevel="0" collapsed="false">
      <c r="A904" s="6" t="s">
        <v>984</v>
      </c>
      <c r="B904" s="6" t="s">
        <v>95</v>
      </c>
      <c r="C904" s="10" t="s">
        <v>60</v>
      </c>
      <c r="D904" s="8" t="n">
        <v>0.004628</v>
      </c>
      <c r="E904" s="8" t="n">
        <v>0.082573</v>
      </c>
      <c r="F904" s="8" t="n">
        <v>0.029523</v>
      </c>
      <c r="G904" s="8" t="n">
        <v>0.017346</v>
      </c>
      <c r="H904" s="8" t="n">
        <v>0.071506</v>
      </c>
      <c r="I904" s="8" t="n">
        <v>0.017536</v>
      </c>
      <c r="J904" s="8" t="n">
        <v>0.316342</v>
      </c>
      <c r="K904" s="8" t="n">
        <v>0.508094</v>
      </c>
      <c r="L904" s="7" t="s">
        <v>15</v>
      </c>
      <c r="M904" s="7" t="s">
        <v>15</v>
      </c>
      <c r="N904" s="7" t="s">
        <v>15</v>
      </c>
      <c r="O904" s="7" t="s">
        <v>15</v>
      </c>
      <c r="P904" s="7" t="s">
        <v>15</v>
      </c>
      <c r="Q904" s="7" t="s">
        <v>15</v>
      </c>
      <c r="R904" s="7" t="s">
        <v>15</v>
      </c>
      <c r="S904" s="7" t="s">
        <v>60</v>
      </c>
      <c r="T904" s="9" t="s">
        <v>481</v>
      </c>
      <c r="U904" s="9" t="s">
        <v>204</v>
      </c>
    </row>
    <row r="905" s="34" customFormat="true" ht="15" hidden="false" customHeight="false" outlineLevel="0" collapsed="false">
      <c r="A905" s="6" t="s">
        <v>985</v>
      </c>
      <c r="B905" s="6" t="s">
        <v>95</v>
      </c>
      <c r="C905" s="10" t="s">
        <v>60</v>
      </c>
      <c r="D905" s="8" t="n">
        <v>0.02069</v>
      </c>
      <c r="E905" s="8" t="n">
        <v>0.067279</v>
      </c>
      <c r="F905" s="8" t="n">
        <v>0.029355</v>
      </c>
      <c r="G905" s="8" t="n">
        <v>0.012615</v>
      </c>
      <c r="H905" s="8" t="n">
        <v>0.07751</v>
      </c>
      <c r="I905" s="8" t="n">
        <v>0.015631</v>
      </c>
      <c r="J905" s="8" t="n">
        <v>0.312577</v>
      </c>
      <c r="K905" s="8" t="n">
        <v>0.497191</v>
      </c>
      <c r="L905" s="7" t="s">
        <v>60</v>
      </c>
      <c r="M905" s="7" t="s">
        <v>15</v>
      </c>
      <c r="N905" s="7" t="s">
        <v>15</v>
      </c>
      <c r="O905" s="7" t="s">
        <v>15</v>
      </c>
      <c r="P905" s="7" t="s">
        <v>15</v>
      </c>
      <c r="Q905" s="7" t="s">
        <v>15</v>
      </c>
      <c r="R905" s="7" t="s">
        <v>15</v>
      </c>
      <c r="S905" s="7" t="s">
        <v>15</v>
      </c>
      <c r="T905" s="9" t="s">
        <v>471</v>
      </c>
      <c r="U905" s="9" t="s">
        <v>204</v>
      </c>
    </row>
    <row r="906" s="34" customFormat="true" ht="15" hidden="false" customHeight="false" outlineLevel="0" collapsed="false">
      <c r="A906" s="6" t="s">
        <v>986</v>
      </c>
      <c r="B906" s="6" t="s">
        <v>95</v>
      </c>
      <c r="C906" s="10" t="s">
        <v>60</v>
      </c>
      <c r="D906" s="8" t="n">
        <v>0</v>
      </c>
      <c r="E906" s="8" t="n">
        <v>0.0918</v>
      </c>
      <c r="F906" s="8" t="n">
        <v>0.029428</v>
      </c>
      <c r="G906" s="8" t="n">
        <v>0.01245</v>
      </c>
      <c r="H906" s="8" t="n">
        <v>0.062555</v>
      </c>
      <c r="I906" s="8" t="n">
        <v>0.013688</v>
      </c>
      <c r="J906" s="8" t="n">
        <v>0.35836</v>
      </c>
      <c r="K906" s="8" t="n">
        <v>0.495194</v>
      </c>
      <c r="L906" s="7" t="s">
        <v>15</v>
      </c>
      <c r="M906" s="7" t="s">
        <v>15</v>
      </c>
      <c r="N906" s="7" t="s">
        <v>15</v>
      </c>
      <c r="O906" s="7" t="s">
        <v>15</v>
      </c>
      <c r="P906" s="7" t="s">
        <v>15</v>
      </c>
      <c r="Q906" s="7" t="s">
        <v>15</v>
      </c>
      <c r="R906" s="7" t="s">
        <v>15</v>
      </c>
      <c r="S906" s="7" t="s">
        <v>15</v>
      </c>
      <c r="T906" s="9" t="s">
        <v>471</v>
      </c>
      <c r="U906" s="9" t="s">
        <v>204</v>
      </c>
    </row>
    <row r="907" s="34" customFormat="true" ht="15" hidden="false" customHeight="false" outlineLevel="0" collapsed="false">
      <c r="A907" s="6" t="s">
        <v>987</v>
      </c>
      <c r="B907" s="6" t="s">
        <v>95</v>
      </c>
      <c r="C907" s="10" t="s">
        <v>60</v>
      </c>
      <c r="D907" s="8" t="n">
        <v>0.06024</v>
      </c>
      <c r="E907" s="8" t="n">
        <v>0.099023</v>
      </c>
      <c r="F907" s="8" t="n">
        <v>0.02955</v>
      </c>
      <c r="G907" s="8" t="n">
        <v>0.01423</v>
      </c>
      <c r="H907" s="8" t="n">
        <v>0.062543</v>
      </c>
      <c r="I907" s="8" t="n">
        <v>0.016304</v>
      </c>
      <c r="J907" s="8" t="n">
        <v>0.326441</v>
      </c>
      <c r="K907" s="8" t="n">
        <v>0.491404</v>
      </c>
      <c r="L907" s="7" t="s">
        <v>60</v>
      </c>
      <c r="M907" s="7" t="s">
        <v>15</v>
      </c>
      <c r="N907" s="7" t="s">
        <v>15</v>
      </c>
      <c r="O907" s="7" t="s">
        <v>15</v>
      </c>
      <c r="P907" s="7" t="s">
        <v>15</v>
      </c>
      <c r="Q907" s="7" t="s">
        <v>15</v>
      </c>
      <c r="R907" s="7" t="s">
        <v>15</v>
      </c>
      <c r="S907" s="7" t="s">
        <v>15</v>
      </c>
      <c r="T907" s="9" t="s">
        <v>471</v>
      </c>
      <c r="U907" s="9" t="s">
        <v>204</v>
      </c>
    </row>
    <row r="908" s="34" customFormat="true" ht="15" hidden="false" customHeight="false" outlineLevel="0" collapsed="false">
      <c r="A908" s="6" t="s">
        <v>988</v>
      </c>
      <c r="B908" s="6" t="s">
        <v>95</v>
      </c>
      <c r="C908" s="10" t="s">
        <v>60</v>
      </c>
      <c r="D908" s="8" t="n">
        <v>0.04162</v>
      </c>
      <c r="E908" s="8" t="n">
        <v>0.149977</v>
      </c>
      <c r="F908" s="8" t="n">
        <v>0.029371</v>
      </c>
      <c r="G908" s="8" t="n">
        <v>0.029965</v>
      </c>
      <c r="H908" s="8" t="n">
        <v>0.150098</v>
      </c>
      <c r="I908" s="8" t="n">
        <v>0.023513</v>
      </c>
      <c r="J908" s="8" t="n">
        <v>0.217624</v>
      </c>
      <c r="K908" s="8" t="n">
        <v>0.485147</v>
      </c>
      <c r="L908" s="7" t="s">
        <v>60</v>
      </c>
      <c r="M908" s="7" t="s">
        <v>15</v>
      </c>
      <c r="N908" s="7" t="s">
        <v>15</v>
      </c>
      <c r="O908" s="7" t="s">
        <v>60</v>
      </c>
      <c r="P908" s="7" t="s">
        <v>15</v>
      </c>
      <c r="Q908" s="7" t="s">
        <v>60</v>
      </c>
      <c r="R908" s="7" t="s">
        <v>15</v>
      </c>
      <c r="S908" s="7" t="s">
        <v>15</v>
      </c>
      <c r="T908" s="9" t="s">
        <v>877</v>
      </c>
      <c r="U908" s="9" t="s">
        <v>204</v>
      </c>
    </row>
    <row r="909" s="34" customFormat="true" ht="15" hidden="false" customHeight="false" outlineLevel="0" collapsed="false">
      <c r="A909" s="6" t="s">
        <v>989</v>
      </c>
      <c r="B909" s="6" t="s">
        <v>95</v>
      </c>
      <c r="C909" s="10" t="s">
        <v>60</v>
      </c>
      <c r="D909" s="8" t="n">
        <v>0.03272</v>
      </c>
      <c r="E909" s="8" t="n">
        <v>0.122624</v>
      </c>
      <c r="F909" s="8" t="n">
        <v>0.029363</v>
      </c>
      <c r="G909" s="8" t="n">
        <v>0.040868</v>
      </c>
      <c r="H909" s="8" t="n">
        <v>0.169611</v>
      </c>
      <c r="I909" s="8" t="n">
        <v>0.012308</v>
      </c>
      <c r="J909" s="8" t="n">
        <v>0.270038</v>
      </c>
      <c r="K909" s="8" t="n">
        <v>0.501308</v>
      </c>
      <c r="L909" s="7" t="s">
        <v>60</v>
      </c>
      <c r="M909" s="7" t="s">
        <v>15</v>
      </c>
      <c r="N909" s="7" t="s">
        <v>15</v>
      </c>
      <c r="O909" s="7" t="s">
        <v>60</v>
      </c>
      <c r="P909" s="7" t="s">
        <v>15</v>
      </c>
      <c r="Q909" s="7" t="s">
        <v>15</v>
      </c>
      <c r="R909" s="7" t="s">
        <v>15</v>
      </c>
      <c r="S909" s="7" t="s">
        <v>60</v>
      </c>
      <c r="T909" s="9" t="s">
        <v>877</v>
      </c>
      <c r="U909" s="9" t="s">
        <v>204</v>
      </c>
    </row>
    <row r="910" s="34" customFormat="true" ht="15" hidden="false" customHeight="false" outlineLevel="0" collapsed="false">
      <c r="A910" s="6" t="s">
        <v>990</v>
      </c>
      <c r="B910" s="6" t="s">
        <v>95</v>
      </c>
      <c r="C910" s="10" t="s">
        <v>60</v>
      </c>
      <c r="D910" s="8" t="n">
        <v>0.01916</v>
      </c>
      <c r="E910" s="8" t="n">
        <v>0.157675</v>
      </c>
      <c r="F910" s="8" t="n">
        <v>0.029607</v>
      </c>
      <c r="G910" s="8" t="n">
        <v>0.019978</v>
      </c>
      <c r="H910" s="8" t="n">
        <v>0.087961</v>
      </c>
      <c r="I910" s="8" t="n">
        <v>0.01426</v>
      </c>
      <c r="J910" s="8" t="n">
        <v>0.50502</v>
      </c>
      <c r="K910" s="8" t="n">
        <v>0.471635</v>
      </c>
      <c r="L910" s="7" t="s">
        <v>15</v>
      </c>
      <c r="M910" s="7" t="s">
        <v>15</v>
      </c>
      <c r="N910" s="7" t="s">
        <v>15</v>
      </c>
      <c r="O910" s="7" t="s">
        <v>60</v>
      </c>
      <c r="P910" s="7" t="s">
        <v>15</v>
      </c>
      <c r="Q910" s="7" t="s">
        <v>15</v>
      </c>
      <c r="R910" s="7" t="s">
        <v>15</v>
      </c>
      <c r="S910" s="7" t="s">
        <v>15</v>
      </c>
      <c r="T910" s="9" t="s">
        <v>481</v>
      </c>
      <c r="U910" s="9" t="s">
        <v>204</v>
      </c>
    </row>
    <row r="911" s="34" customFormat="true" ht="15" hidden="false" customHeight="false" outlineLevel="0" collapsed="false">
      <c r="A911" s="6" t="s">
        <v>991</v>
      </c>
      <c r="B911" s="6" t="s">
        <v>95</v>
      </c>
      <c r="C911" s="10" t="s">
        <v>60</v>
      </c>
      <c r="D911" s="8" t="n">
        <v>0.009769</v>
      </c>
      <c r="E911" s="8" t="n">
        <v>0.209587</v>
      </c>
      <c r="F911" s="8" t="n">
        <v>0.029362</v>
      </c>
      <c r="G911" s="8" t="n">
        <v>0.020344</v>
      </c>
      <c r="H911" s="8" t="n">
        <v>0.24171</v>
      </c>
      <c r="I911" s="8" t="n">
        <v>0.019875</v>
      </c>
      <c r="J911" s="8" t="n">
        <v>0.158903</v>
      </c>
      <c r="K911" s="8" t="n">
        <v>0.514922</v>
      </c>
      <c r="L911" s="7" t="s">
        <v>15</v>
      </c>
      <c r="M911" s="7" t="s">
        <v>15</v>
      </c>
      <c r="N911" s="7" t="s">
        <v>15</v>
      </c>
      <c r="O911" s="7" t="s">
        <v>60</v>
      </c>
      <c r="P911" s="7" t="s">
        <v>60</v>
      </c>
      <c r="Q911" s="7" t="s">
        <v>60</v>
      </c>
      <c r="R911" s="7" t="s">
        <v>15</v>
      </c>
      <c r="S911" s="7" t="s">
        <v>60</v>
      </c>
      <c r="T911" s="9" t="s">
        <v>877</v>
      </c>
      <c r="U911" s="9" t="s">
        <v>204</v>
      </c>
    </row>
    <row r="912" s="34" customFormat="true" ht="15" hidden="false" customHeight="false" outlineLevel="0" collapsed="false">
      <c r="A912" s="6" t="s">
        <v>992</v>
      </c>
      <c r="B912" s="6" t="s">
        <v>95</v>
      </c>
      <c r="C912" s="10" t="s">
        <v>60</v>
      </c>
      <c r="D912" s="8" t="n">
        <v>0.01128</v>
      </c>
      <c r="E912" s="8" t="n">
        <v>0.230086</v>
      </c>
      <c r="F912" s="8" t="n">
        <v>0.029377</v>
      </c>
      <c r="G912" s="8" t="n">
        <v>0.019453</v>
      </c>
      <c r="H912" s="8" t="n">
        <v>0.251533</v>
      </c>
      <c r="I912" s="8" t="n">
        <v>0.019686</v>
      </c>
      <c r="J912" s="8" t="n">
        <v>0.14098</v>
      </c>
      <c r="K912" s="8" t="n">
        <v>0.512279</v>
      </c>
      <c r="L912" s="7" t="s">
        <v>15</v>
      </c>
      <c r="M912" s="7" t="s">
        <v>60</v>
      </c>
      <c r="N912" s="7" t="s">
        <v>15</v>
      </c>
      <c r="O912" s="7" t="s">
        <v>15</v>
      </c>
      <c r="P912" s="7" t="s">
        <v>60</v>
      </c>
      <c r="Q912" s="7" t="s">
        <v>60</v>
      </c>
      <c r="R912" s="7" t="s">
        <v>15</v>
      </c>
      <c r="S912" s="7" t="s">
        <v>60</v>
      </c>
      <c r="T912" s="9" t="s">
        <v>914</v>
      </c>
      <c r="U912" s="9" t="s">
        <v>204</v>
      </c>
    </row>
    <row r="913" s="34" customFormat="true" ht="15" hidden="false" customHeight="false" outlineLevel="0" collapsed="false">
      <c r="A913" s="6" t="s">
        <v>993</v>
      </c>
      <c r="B913" s="6" t="s">
        <v>95</v>
      </c>
      <c r="C913" s="10" t="s">
        <v>60</v>
      </c>
      <c r="D913" s="8" t="n">
        <v>0.01043</v>
      </c>
      <c r="E913" s="8" t="n">
        <v>0.187491</v>
      </c>
      <c r="F913" s="8" t="n">
        <v>0.029405</v>
      </c>
      <c r="G913" s="8" t="n">
        <v>0.016849</v>
      </c>
      <c r="H913" s="8" t="n">
        <v>0.22094</v>
      </c>
      <c r="I913" s="8" t="n">
        <v>0.019059</v>
      </c>
      <c r="J913" s="8" t="n">
        <v>0.198888</v>
      </c>
      <c r="K913" s="8" t="n">
        <v>0.503861</v>
      </c>
      <c r="L913" s="7" t="s">
        <v>15</v>
      </c>
      <c r="M913" s="7" t="s">
        <v>15</v>
      </c>
      <c r="N913" s="7" t="s">
        <v>15</v>
      </c>
      <c r="O913" s="7" t="s">
        <v>15</v>
      </c>
      <c r="P913" s="7" t="s">
        <v>60</v>
      </c>
      <c r="Q913" s="7" t="s">
        <v>15</v>
      </c>
      <c r="R913" s="7" t="s">
        <v>15</v>
      </c>
      <c r="S913" s="7" t="s">
        <v>60</v>
      </c>
      <c r="T913" s="9" t="s">
        <v>914</v>
      </c>
      <c r="U913" s="9" t="s">
        <v>204</v>
      </c>
    </row>
    <row r="914" s="34" customFormat="true" ht="15" hidden="false" customHeight="false" outlineLevel="0" collapsed="false">
      <c r="A914" s="6" t="s">
        <v>994</v>
      </c>
      <c r="B914" s="6" t="s">
        <v>95</v>
      </c>
      <c r="C914" s="10" t="s">
        <v>60</v>
      </c>
      <c r="D914" s="8" t="n">
        <v>0.01578</v>
      </c>
      <c r="E914" s="8" t="n">
        <v>0.096336</v>
      </c>
      <c r="F914" s="8" t="n">
        <v>0.029447</v>
      </c>
      <c r="G914" s="8" t="n">
        <v>0.016985</v>
      </c>
      <c r="H914" s="8" t="n">
        <v>0.064242</v>
      </c>
      <c r="I914" s="8" t="n">
        <v>0.016242</v>
      </c>
      <c r="J914" s="8" t="n">
        <v>0.329402</v>
      </c>
      <c r="K914" s="8" t="n">
        <v>0.502654</v>
      </c>
      <c r="L914" s="7" t="s">
        <v>15</v>
      </c>
      <c r="M914" s="7" t="s">
        <v>15</v>
      </c>
      <c r="N914" s="7" t="s">
        <v>15</v>
      </c>
      <c r="O914" s="7" t="s">
        <v>15</v>
      </c>
      <c r="P914" s="7" t="s">
        <v>15</v>
      </c>
      <c r="Q914" s="7" t="s">
        <v>15</v>
      </c>
      <c r="R914" s="7" t="s">
        <v>15</v>
      </c>
      <c r="S914" s="7" t="s">
        <v>60</v>
      </c>
      <c r="T914" s="9" t="s">
        <v>914</v>
      </c>
      <c r="U914" s="9" t="s">
        <v>204</v>
      </c>
    </row>
    <row r="915" s="34" customFormat="true" ht="15" hidden="false" customHeight="false" outlineLevel="0" collapsed="false">
      <c r="A915" s="6" t="s">
        <v>995</v>
      </c>
      <c r="B915" s="6" t="s">
        <v>95</v>
      </c>
      <c r="C915" s="10" t="s">
        <v>60</v>
      </c>
      <c r="D915" s="8" t="n">
        <v>0.01045</v>
      </c>
      <c r="E915" s="8" t="n">
        <v>0.089746</v>
      </c>
      <c r="F915" s="8" t="n">
        <v>0.029312</v>
      </c>
      <c r="G915" s="8" t="n">
        <v>0.011722</v>
      </c>
      <c r="H915" s="8" t="n">
        <v>0.106829</v>
      </c>
      <c r="I915" s="8" t="n">
        <v>0.014411</v>
      </c>
      <c r="J915" s="8" t="n">
        <v>0.287713</v>
      </c>
      <c r="K915" s="8" t="n">
        <v>0.500865</v>
      </c>
      <c r="L915" s="7" t="s">
        <v>15</v>
      </c>
      <c r="M915" s="7" t="s">
        <v>15</v>
      </c>
      <c r="N915" s="7" t="s">
        <v>15</v>
      </c>
      <c r="O915" s="7" t="s">
        <v>15</v>
      </c>
      <c r="P915" s="7" t="s">
        <v>15</v>
      </c>
      <c r="Q915" s="7" t="s">
        <v>15</v>
      </c>
      <c r="R915" s="7" t="s">
        <v>15</v>
      </c>
      <c r="S915" s="7" t="s">
        <v>60</v>
      </c>
      <c r="T915" s="9" t="s">
        <v>914</v>
      </c>
      <c r="U915" s="9" t="s">
        <v>204</v>
      </c>
    </row>
    <row r="916" s="34" customFormat="true" ht="15" hidden="false" customHeight="false" outlineLevel="0" collapsed="false">
      <c r="A916" s="6" t="s">
        <v>996</v>
      </c>
      <c r="B916" s="6" t="s">
        <v>997</v>
      </c>
      <c r="C916" s="10" t="s">
        <v>60</v>
      </c>
      <c r="D916" s="8" t="n">
        <v>0.1417</v>
      </c>
      <c r="E916" s="8" t="n">
        <v>0.078697</v>
      </c>
      <c r="F916" s="8" t="n">
        <v>0.029562</v>
      </c>
      <c r="G916" s="8" t="n">
        <v>0.013938</v>
      </c>
      <c r="H916" s="8" t="n">
        <v>0.053859</v>
      </c>
      <c r="I916" s="8" t="n">
        <v>0.009718</v>
      </c>
      <c r="J916" s="8" t="n">
        <v>0.436413</v>
      </c>
      <c r="K916" s="8" t="n">
        <v>0.482771</v>
      </c>
      <c r="L916" s="7" t="s">
        <v>60</v>
      </c>
      <c r="M916" s="7" t="s">
        <v>15</v>
      </c>
      <c r="N916" s="7" t="s">
        <v>15</v>
      </c>
      <c r="O916" s="7" t="s">
        <v>15</v>
      </c>
      <c r="P916" s="7" t="s">
        <v>15</v>
      </c>
      <c r="Q916" s="7" t="s">
        <v>15</v>
      </c>
      <c r="R916" s="7" t="s">
        <v>15</v>
      </c>
      <c r="S916" s="7" t="s">
        <v>15</v>
      </c>
      <c r="T916" s="9" t="s">
        <v>877</v>
      </c>
      <c r="U916" s="9" t="s">
        <v>204</v>
      </c>
    </row>
    <row r="917" s="34" customFormat="true" ht="15" hidden="false" customHeight="false" outlineLevel="0" collapsed="false">
      <c r="A917" s="6" t="s">
        <v>998</v>
      </c>
      <c r="B917" s="6" t="s">
        <v>997</v>
      </c>
      <c r="C917" s="10" t="s">
        <v>60</v>
      </c>
      <c r="D917" s="8" t="n">
        <v>0.007037</v>
      </c>
      <c r="E917" s="8" t="n">
        <v>0.075551</v>
      </c>
      <c r="F917" s="8" t="n">
        <v>0.029487</v>
      </c>
      <c r="G917" s="8" t="n">
        <v>0.020184</v>
      </c>
      <c r="H917" s="8" t="n">
        <v>0.086253</v>
      </c>
      <c r="I917" s="8" t="n">
        <v>0.016797</v>
      </c>
      <c r="J917" s="8" t="n">
        <v>0.308224</v>
      </c>
      <c r="K917" s="8" t="n">
        <v>0.484959</v>
      </c>
      <c r="L917" s="7" t="s">
        <v>15</v>
      </c>
      <c r="M917" s="7" t="s">
        <v>15</v>
      </c>
      <c r="N917" s="7" t="s">
        <v>15</v>
      </c>
      <c r="O917" s="7" t="s">
        <v>60</v>
      </c>
      <c r="P917" s="7" t="s">
        <v>15</v>
      </c>
      <c r="Q917" s="7" t="s">
        <v>15</v>
      </c>
      <c r="R917" s="7" t="s">
        <v>15</v>
      </c>
      <c r="S917" s="7" t="s">
        <v>15</v>
      </c>
      <c r="T917" s="9" t="s">
        <v>877</v>
      </c>
      <c r="U917" s="9" t="s">
        <v>204</v>
      </c>
    </row>
    <row r="918" s="34" customFormat="true" ht="15" hidden="false" customHeight="false" outlineLevel="0" collapsed="false">
      <c r="A918" s="6" t="s">
        <v>999</v>
      </c>
      <c r="B918" s="6" t="s">
        <v>997</v>
      </c>
      <c r="C918" s="10" t="s">
        <v>59</v>
      </c>
      <c r="D918" s="8" t="n">
        <v>0.0103</v>
      </c>
      <c r="E918" s="8" t="n">
        <v>0.03599</v>
      </c>
      <c r="F918" s="8" t="n">
        <v>0.02953</v>
      </c>
      <c r="G918" s="8" t="n">
        <v>0.024341</v>
      </c>
      <c r="H918" s="8" t="n">
        <v>0.042271</v>
      </c>
      <c r="I918" s="8" t="n">
        <v>0.021339</v>
      </c>
      <c r="J918" s="8" t="n">
        <v>0.366587</v>
      </c>
      <c r="K918" s="8" t="n">
        <v>0.477831</v>
      </c>
      <c r="L918" s="7" t="s">
        <v>15</v>
      </c>
      <c r="M918" s="7" t="s">
        <v>15</v>
      </c>
      <c r="N918" s="7" t="s">
        <v>15</v>
      </c>
      <c r="O918" s="7" t="s">
        <v>60</v>
      </c>
      <c r="P918" s="7" t="s">
        <v>15</v>
      </c>
      <c r="Q918" s="7" t="s">
        <v>60</v>
      </c>
      <c r="R918" s="7" t="s">
        <v>15</v>
      </c>
      <c r="S918" s="7" t="s">
        <v>15</v>
      </c>
      <c r="T918" s="9" t="s">
        <v>846</v>
      </c>
      <c r="U918" s="9" t="s">
        <v>204</v>
      </c>
    </row>
    <row r="919" s="34" customFormat="true" ht="15" hidden="false" customHeight="false" outlineLevel="0" collapsed="false">
      <c r="A919" s="6" t="s">
        <v>1000</v>
      </c>
      <c r="B919" s="6" t="s">
        <v>997</v>
      </c>
      <c r="C919" s="10" t="s">
        <v>59</v>
      </c>
      <c r="D919" s="8" t="n">
        <v>0.01185</v>
      </c>
      <c r="E919" s="8" t="n">
        <v>0.150657</v>
      </c>
      <c r="F919" s="8" t="n">
        <v>0.029409</v>
      </c>
      <c r="G919" s="8" t="n">
        <v>0.017983</v>
      </c>
      <c r="H919" s="8" t="n">
        <v>0.161092</v>
      </c>
      <c r="I919" s="8" t="n">
        <v>0.01739</v>
      </c>
      <c r="J919" s="8" t="n">
        <v>0.227336</v>
      </c>
      <c r="K919" s="8" t="n">
        <v>0.494993</v>
      </c>
      <c r="L919" s="7" t="s">
        <v>15</v>
      </c>
      <c r="M919" s="7" t="s">
        <v>15</v>
      </c>
      <c r="N919" s="7" t="s">
        <v>15</v>
      </c>
      <c r="O919" s="7" t="s">
        <v>15</v>
      </c>
      <c r="P919" s="7" t="s">
        <v>15</v>
      </c>
      <c r="Q919" s="7" t="s">
        <v>15</v>
      </c>
      <c r="R919" s="7" t="s">
        <v>15</v>
      </c>
      <c r="S919" s="7" t="s">
        <v>15</v>
      </c>
      <c r="T919" s="9" t="s">
        <v>798</v>
      </c>
      <c r="U919" s="9" t="s">
        <v>204</v>
      </c>
    </row>
    <row r="920" s="34" customFormat="true" ht="15" hidden="false" customHeight="false" outlineLevel="0" collapsed="false">
      <c r="A920" s="6" t="s">
        <v>1001</v>
      </c>
      <c r="B920" s="6" t="s">
        <v>997</v>
      </c>
      <c r="C920" s="10" t="s">
        <v>60</v>
      </c>
      <c r="D920" s="8" t="n">
        <v>0.01065</v>
      </c>
      <c r="E920" s="8" t="n">
        <v>0.195848</v>
      </c>
      <c r="F920" s="8" t="n">
        <v>0.02945</v>
      </c>
      <c r="G920" s="8" t="n">
        <v>0.018055</v>
      </c>
      <c r="H920" s="8" t="n">
        <v>0.185006</v>
      </c>
      <c r="I920" s="8" t="n">
        <v>0.018266</v>
      </c>
      <c r="J920" s="8" t="n">
        <v>0.149886</v>
      </c>
      <c r="K920" s="8" t="n">
        <v>0.510141</v>
      </c>
      <c r="L920" s="7" t="s">
        <v>15</v>
      </c>
      <c r="M920" s="7" t="s">
        <v>15</v>
      </c>
      <c r="N920" s="7" t="s">
        <v>15</v>
      </c>
      <c r="O920" s="7" t="s">
        <v>15</v>
      </c>
      <c r="P920" s="7" t="s">
        <v>60</v>
      </c>
      <c r="Q920" s="7" t="s">
        <v>15</v>
      </c>
      <c r="R920" s="7" t="s">
        <v>15</v>
      </c>
      <c r="S920" s="7" t="s">
        <v>60</v>
      </c>
      <c r="T920" s="9" t="s">
        <v>798</v>
      </c>
      <c r="U920" s="9" t="s">
        <v>204</v>
      </c>
    </row>
    <row r="921" s="34" customFormat="true" ht="15" hidden="false" customHeight="false" outlineLevel="0" collapsed="false">
      <c r="A921" s="6" t="s">
        <v>1002</v>
      </c>
      <c r="B921" s="6" t="s">
        <v>997</v>
      </c>
      <c r="C921" s="10" t="s">
        <v>60</v>
      </c>
      <c r="D921" s="8" t="n">
        <v>0.01096</v>
      </c>
      <c r="E921" s="8" t="n">
        <v>0.092443</v>
      </c>
      <c r="F921" s="8" t="n">
        <v>0.029511</v>
      </c>
      <c r="G921" s="8" t="n">
        <v>0.012824</v>
      </c>
      <c r="H921" s="8" t="n">
        <v>0.087102</v>
      </c>
      <c r="I921" s="8" t="n">
        <v>0.015732</v>
      </c>
      <c r="J921" s="8" t="n">
        <v>0.296002</v>
      </c>
      <c r="K921" s="8" t="n">
        <v>0.497478</v>
      </c>
      <c r="L921" s="7" t="s">
        <v>15</v>
      </c>
      <c r="M921" s="7" t="s">
        <v>15</v>
      </c>
      <c r="N921" s="7" t="s">
        <v>15</v>
      </c>
      <c r="O921" s="7" t="s">
        <v>15</v>
      </c>
      <c r="P921" s="7" t="s">
        <v>15</v>
      </c>
      <c r="Q921" s="7" t="s">
        <v>15</v>
      </c>
      <c r="R921" s="7" t="s">
        <v>15</v>
      </c>
      <c r="S921" s="7" t="s">
        <v>15</v>
      </c>
      <c r="T921" s="9" t="s">
        <v>877</v>
      </c>
      <c r="U921" s="9" t="s">
        <v>204</v>
      </c>
    </row>
    <row r="922" s="34" customFormat="true" ht="15" hidden="false" customHeight="false" outlineLevel="0" collapsed="false">
      <c r="A922" s="6" t="s">
        <v>1003</v>
      </c>
      <c r="B922" s="6" t="s">
        <v>1004</v>
      </c>
      <c r="C922" s="10" t="s">
        <v>60</v>
      </c>
      <c r="D922" s="8" t="n">
        <v>0.08234</v>
      </c>
      <c r="E922" s="8" t="n">
        <v>0.11954</v>
      </c>
      <c r="F922" s="8" t="n">
        <v>0.029468</v>
      </c>
      <c r="G922" s="8" t="n">
        <v>0.0143</v>
      </c>
      <c r="H922" s="8" t="n">
        <v>0.13294</v>
      </c>
      <c r="I922" s="8" t="n">
        <v>0.015554</v>
      </c>
      <c r="J922" s="8" t="n">
        <v>0.258104</v>
      </c>
      <c r="K922" s="8" t="n">
        <v>0.50354</v>
      </c>
      <c r="L922" s="7" t="s">
        <v>60</v>
      </c>
      <c r="M922" s="7" t="s">
        <v>15</v>
      </c>
      <c r="N922" s="7" t="s">
        <v>15</v>
      </c>
      <c r="O922" s="7" t="s">
        <v>15</v>
      </c>
      <c r="P922" s="7" t="s">
        <v>15</v>
      </c>
      <c r="Q922" s="7" t="s">
        <v>15</v>
      </c>
      <c r="R922" s="7" t="s">
        <v>15</v>
      </c>
      <c r="S922" s="7" t="s">
        <v>60</v>
      </c>
      <c r="T922" s="9" t="s">
        <v>877</v>
      </c>
      <c r="U922" s="9" t="s">
        <v>204</v>
      </c>
    </row>
    <row r="923" s="34" customFormat="true" ht="15" hidden="false" customHeight="false" outlineLevel="0" collapsed="false">
      <c r="A923" s="6" t="s">
        <v>1005</v>
      </c>
      <c r="B923" s="6" t="s">
        <v>1004</v>
      </c>
      <c r="C923" s="10" t="s">
        <v>60</v>
      </c>
      <c r="D923" s="8" t="n">
        <v>0.01937</v>
      </c>
      <c r="E923" s="8" t="n">
        <v>0.142833</v>
      </c>
      <c r="F923" s="8" t="n">
        <v>0.029409</v>
      </c>
      <c r="G923" s="8" t="n">
        <v>0.014036</v>
      </c>
      <c r="H923" s="8" t="n">
        <v>0.085115</v>
      </c>
      <c r="I923" s="8" t="n">
        <v>0.012281</v>
      </c>
      <c r="J923" s="8" t="n">
        <v>0.326415</v>
      </c>
      <c r="K923" s="8" t="n">
        <v>0.492339</v>
      </c>
      <c r="L923" s="7" t="s">
        <v>15</v>
      </c>
      <c r="M923" s="7" t="s">
        <v>15</v>
      </c>
      <c r="N923" s="7" t="s">
        <v>15</v>
      </c>
      <c r="O923" s="7" t="s">
        <v>15</v>
      </c>
      <c r="P923" s="7" t="s">
        <v>15</v>
      </c>
      <c r="Q923" s="7" t="s">
        <v>15</v>
      </c>
      <c r="R923" s="7" t="s">
        <v>15</v>
      </c>
      <c r="S923" s="7" t="s">
        <v>15</v>
      </c>
      <c r="T923" s="9" t="s">
        <v>798</v>
      </c>
      <c r="U923" s="9" t="s">
        <v>204</v>
      </c>
    </row>
    <row r="924" s="34" customFormat="true" ht="15" hidden="false" customHeight="false" outlineLevel="0" collapsed="false">
      <c r="A924" s="6" t="s">
        <v>1006</v>
      </c>
      <c r="B924" s="6" t="s">
        <v>1004</v>
      </c>
      <c r="C924" s="10" t="s">
        <v>60</v>
      </c>
      <c r="D924" s="8" t="n">
        <v>0.04228</v>
      </c>
      <c r="E924" s="8" t="n">
        <v>0.131763</v>
      </c>
      <c r="F924" s="8" t="n">
        <v>0.029462</v>
      </c>
      <c r="G924" s="8" t="n">
        <v>0.028748</v>
      </c>
      <c r="H924" s="8" t="n">
        <v>0.083557</v>
      </c>
      <c r="I924" s="8" t="n">
        <v>0.017025</v>
      </c>
      <c r="J924" s="8" t="n">
        <v>0.514094</v>
      </c>
      <c r="K924" s="8" t="n">
        <v>0.458753</v>
      </c>
      <c r="L924" s="7" t="s">
        <v>60</v>
      </c>
      <c r="M924" s="7" t="s">
        <v>15</v>
      </c>
      <c r="N924" s="7" t="s">
        <v>15</v>
      </c>
      <c r="O924" s="7" t="s">
        <v>60</v>
      </c>
      <c r="P924" s="7" t="s">
        <v>15</v>
      </c>
      <c r="Q924" s="7" t="s">
        <v>15</v>
      </c>
      <c r="R924" s="7" t="s">
        <v>60</v>
      </c>
      <c r="S924" s="7" t="s">
        <v>15</v>
      </c>
      <c r="T924" s="9" t="s">
        <v>798</v>
      </c>
      <c r="U924" s="9" t="s">
        <v>204</v>
      </c>
    </row>
    <row r="925" s="34" customFormat="true" ht="15" hidden="false" customHeight="false" outlineLevel="0" collapsed="false">
      <c r="A925" s="6" t="s">
        <v>1007</v>
      </c>
      <c r="B925" s="6" t="s">
        <v>1008</v>
      </c>
      <c r="C925" s="10" t="s">
        <v>60</v>
      </c>
      <c r="D925" s="8" t="n">
        <v>0.06266</v>
      </c>
      <c r="E925" s="8" t="n">
        <v>0.091525</v>
      </c>
      <c r="F925" s="8" t="n">
        <v>0.029507</v>
      </c>
      <c r="G925" s="8" t="n">
        <v>0.026908</v>
      </c>
      <c r="H925" s="8" t="n">
        <v>0.042997</v>
      </c>
      <c r="I925" s="8" t="n">
        <v>0.01882</v>
      </c>
      <c r="J925" s="8" t="n">
        <v>0.439568</v>
      </c>
      <c r="K925" s="8" t="n">
        <v>0.467533</v>
      </c>
      <c r="L925" s="7" t="s">
        <v>60</v>
      </c>
      <c r="M925" s="7" t="s">
        <v>15</v>
      </c>
      <c r="N925" s="7" t="s">
        <v>15</v>
      </c>
      <c r="O925" s="7" t="s">
        <v>60</v>
      </c>
      <c r="P925" s="7" t="s">
        <v>15</v>
      </c>
      <c r="Q925" s="7" t="s">
        <v>15</v>
      </c>
      <c r="R925" s="7" t="s">
        <v>15</v>
      </c>
      <c r="S925" s="7" t="s">
        <v>15</v>
      </c>
      <c r="T925" s="9" t="s">
        <v>798</v>
      </c>
      <c r="U925" s="9" t="s">
        <v>204</v>
      </c>
    </row>
    <row r="926" s="34" customFormat="true" ht="15" hidden="false" customHeight="false" outlineLevel="0" collapsed="false">
      <c r="A926" s="6" t="s">
        <v>1009</v>
      </c>
      <c r="B926" s="6" t="s">
        <v>1008</v>
      </c>
      <c r="C926" s="10" t="s">
        <v>60</v>
      </c>
      <c r="D926" s="8" t="n">
        <v>0.007215</v>
      </c>
      <c r="E926" s="8" t="n">
        <v>0.080204</v>
      </c>
      <c r="F926" s="8" t="n">
        <v>0.029457</v>
      </c>
      <c r="G926" s="8" t="n">
        <v>0.028348</v>
      </c>
      <c r="H926" s="8" t="n">
        <v>0.053334</v>
      </c>
      <c r="I926" s="8" t="n">
        <v>0.020206</v>
      </c>
      <c r="J926" s="8" t="n">
        <v>0.36259</v>
      </c>
      <c r="K926" s="8" t="n">
        <v>0.472576</v>
      </c>
      <c r="L926" s="7" t="s">
        <v>15</v>
      </c>
      <c r="M926" s="7" t="s">
        <v>15</v>
      </c>
      <c r="N926" s="7" t="s">
        <v>15</v>
      </c>
      <c r="O926" s="7" t="s">
        <v>60</v>
      </c>
      <c r="P926" s="7" t="s">
        <v>15</v>
      </c>
      <c r="Q926" s="7" t="s">
        <v>60</v>
      </c>
      <c r="R926" s="7" t="s">
        <v>15</v>
      </c>
      <c r="S926" s="7" t="s">
        <v>15</v>
      </c>
      <c r="T926" s="9" t="s">
        <v>798</v>
      </c>
      <c r="U926" s="9" t="s">
        <v>204</v>
      </c>
    </row>
    <row r="927" s="34" customFormat="true" ht="15" hidden="false" customHeight="false" outlineLevel="0" collapsed="false">
      <c r="A927" s="6" t="s">
        <v>1010</v>
      </c>
      <c r="B927" s="6" t="s">
        <v>146</v>
      </c>
      <c r="C927" s="10" t="s">
        <v>60</v>
      </c>
      <c r="D927" s="8" t="n">
        <v>0.01014</v>
      </c>
      <c r="E927" s="8" t="n">
        <v>0.03104</v>
      </c>
      <c r="F927" s="8" t="n">
        <v>0.029584</v>
      </c>
      <c r="G927" s="8" t="n">
        <v>0.011663</v>
      </c>
      <c r="H927" s="8" t="n">
        <v>0.034317</v>
      </c>
      <c r="I927" s="8" t="n">
        <v>0.011119</v>
      </c>
      <c r="J927" s="8" t="n">
        <v>0.35775</v>
      </c>
      <c r="K927" s="8" t="n">
        <v>0.487656</v>
      </c>
      <c r="L927" s="7" t="s">
        <v>15</v>
      </c>
      <c r="M927" s="7" t="s">
        <v>15</v>
      </c>
      <c r="N927" s="7" t="s">
        <v>15</v>
      </c>
      <c r="O927" s="7" t="s">
        <v>15</v>
      </c>
      <c r="P927" s="7" t="s">
        <v>15</v>
      </c>
      <c r="Q927" s="7" t="s">
        <v>15</v>
      </c>
      <c r="R927" s="7" t="s">
        <v>15</v>
      </c>
      <c r="S927" s="7" t="s">
        <v>15</v>
      </c>
      <c r="T927" s="9" t="s">
        <v>798</v>
      </c>
      <c r="U927" s="9" t="s">
        <v>204</v>
      </c>
    </row>
    <row r="928" s="34" customFormat="true" ht="15" hidden="false" customHeight="false" outlineLevel="0" collapsed="false">
      <c r="A928" s="6" t="s">
        <v>1011</v>
      </c>
      <c r="B928" s="6" t="s">
        <v>146</v>
      </c>
      <c r="C928" s="10" t="s">
        <v>60</v>
      </c>
      <c r="D928" s="8" t="n">
        <v>0.01022</v>
      </c>
      <c r="E928" s="8" t="n">
        <v>0.193061</v>
      </c>
      <c r="F928" s="8" t="n">
        <v>0.029444</v>
      </c>
      <c r="G928" s="8" t="n">
        <v>0.018347</v>
      </c>
      <c r="H928" s="8" t="n">
        <v>0.195506</v>
      </c>
      <c r="I928" s="8" t="n">
        <v>0.020307</v>
      </c>
      <c r="J928" s="8" t="n">
        <v>0.161154</v>
      </c>
      <c r="K928" s="8" t="n">
        <v>0.506453</v>
      </c>
      <c r="L928" s="7" t="s">
        <v>15</v>
      </c>
      <c r="M928" s="7" t="s">
        <v>15</v>
      </c>
      <c r="N928" s="7" t="s">
        <v>15</v>
      </c>
      <c r="O928" s="7" t="s">
        <v>15</v>
      </c>
      <c r="P928" s="7" t="s">
        <v>60</v>
      </c>
      <c r="Q928" s="7" t="s">
        <v>60</v>
      </c>
      <c r="R928" s="7" t="s">
        <v>15</v>
      </c>
      <c r="S928" s="7" t="s">
        <v>60</v>
      </c>
      <c r="T928" s="9" t="s">
        <v>471</v>
      </c>
      <c r="U928" s="9" t="s">
        <v>204</v>
      </c>
    </row>
    <row r="929" s="34" customFormat="true" ht="15" hidden="false" customHeight="false" outlineLevel="0" collapsed="false">
      <c r="A929" s="6" t="s">
        <v>1012</v>
      </c>
      <c r="B929" s="6" t="s">
        <v>146</v>
      </c>
      <c r="C929" s="10" t="s">
        <v>60</v>
      </c>
      <c r="D929" s="8" t="n">
        <v>0.01264</v>
      </c>
      <c r="E929" s="8" t="n">
        <v>0.100978</v>
      </c>
      <c r="F929" s="8" t="n">
        <v>0.029622</v>
      </c>
      <c r="G929" s="8" t="n">
        <v>0.015737</v>
      </c>
      <c r="H929" s="8" t="n">
        <v>0.055332</v>
      </c>
      <c r="I929" s="8" t="n">
        <v>0.015988</v>
      </c>
      <c r="J929" s="8" t="n">
        <v>0.398559</v>
      </c>
      <c r="K929" s="8" t="n">
        <v>0.497189</v>
      </c>
      <c r="L929" s="7" t="s">
        <v>15</v>
      </c>
      <c r="M929" s="7" t="s">
        <v>15</v>
      </c>
      <c r="N929" s="7" t="s">
        <v>15</v>
      </c>
      <c r="O929" s="7" t="s">
        <v>15</v>
      </c>
      <c r="P929" s="7" t="s">
        <v>15</v>
      </c>
      <c r="Q929" s="7" t="s">
        <v>15</v>
      </c>
      <c r="R929" s="7" t="s">
        <v>15</v>
      </c>
      <c r="S929" s="7" t="s">
        <v>15</v>
      </c>
      <c r="T929" s="9" t="s">
        <v>846</v>
      </c>
      <c r="U929" s="9" t="s">
        <v>204</v>
      </c>
    </row>
    <row r="930" s="34" customFormat="true" ht="15" hidden="false" customHeight="false" outlineLevel="0" collapsed="false">
      <c r="A930" s="6" t="s">
        <v>1013</v>
      </c>
      <c r="B930" s="6" t="s">
        <v>146</v>
      </c>
      <c r="C930" s="10" t="s">
        <v>60</v>
      </c>
      <c r="D930" s="8" t="n">
        <v>0.005796</v>
      </c>
      <c r="E930" s="8" t="n">
        <v>0.149158</v>
      </c>
      <c r="F930" s="8" t="n">
        <v>0.029559</v>
      </c>
      <c r="G930" s="8" t="n">
        <v>0.011854</v>
      </c>
      <c r="H930" s="8" t="n">
        <v>0.087476</v>
      </c>
      <c r="I930" s="8" t="n">
        <v>0.011529</v>
      </c>
      <c r="J930" s="8" t="n">
        <v>0.455973</v>
      </c>
      <c r="K930" s="8" t="n">
        <v>0.485789</v>
      </c>
      <c r="L930" s="7" t="s">
        <v>15</v>
      </c>
      <c r="M930" s="7" t="s">
        <v>15</v>
      </c>
      <c r="N930" s="7" t="s">
        <v>15</v>
      </c>
      <c r="O930" s="7" t="s">
        <v>15</v>
      </c>
      <c r="P930" s="7" t="s">
        <v>15</v>
      </c>
      <c r="Q930" s="7" t="s">
        <v>15</v>
      </c>
      <c r="R930" s="7" t="s">
        <v>15</v>
      </c>
      <c r="S930" s="7" t="s">
        <v>15</v>
      </c>
      <c r="T930" s="9" t="s">
        <v>844</v>
      </c>
      <c r="U930" s="9" t="s">
        <v>204</v>
      </c>
    </row>
    <row r="931" s="34" customFormat="true" ht="15" hidden="false" customHeight="false" outlineLevel="0" collapsed="false">
      <c r="A931" s="6" t="s">
        <v>1014</v>
      </c>
      <c r="B931" s="6" t="s">
        <v>146</v>
      </c>
      <c r="C931" s="10" t="s">
        <v>60</v>
      </c>
      <c r="D931" s="8" t="n">
        <v>0.005604</v>
      </c>
      <c r="E931" s="8" t="n">
        <v>0.158065</v>
      </c>
      <c r="F931" s="8" t="n">
        <v>0.029527</v>
      </c>
      <c r="G931" s="8" t="n">
        <v>0.018232</v>
      </c>
      <c r="H931" s="8" t="n">
        <v>0.140644</v>
      </c>
      <c r="I931" s="8" t="n">
        <v>0.017332</v>
      </c>
      <c r="J931" s="8" t="n">
        <v>0.20578</v>
      </c>
      <c r="K931" s="8" t="n">
        <v>0.512208</v>
      </c>
      <c r="L931" s="7" t="s">
        <v>15</v>
      </c>
      <c r="M931" s="7" t="s">
        <v>15</v>
      </c>
      <c r="N931" s="7" t="s">
        <v>15</v>
      </c>
      <c r="O931" s="7" t="s">
        <v>15</v>
      </c>
      <c r="P931" s="7" t="s">
        <v>15</v>
      </c>
      <c r="Q931" s="7" t="s">
        <v>15</v>
      </c>
      <c r="R931" s="7" t="s">
        <v>15</v>
      </c>
      <c r="S931" s="7" t="s">
        <v>60</v>
      </c>
      <c r="T931" s="9" t="s">
        <v>846</v>
      </c>
      <c r="U931" s="9" t="s">
        <v>204</v>
      </c>
    </row>
    <row r="932" s="34" customFormat="true" ht="15" hidden="false" customHeight="false" outlineLevel="0" collapsed="false">
      <c r="A932" s="6" t="s">
        <v>1015</v>
      </c>
      <c r="B932" s="6" t="s">
        <v>146</v>
      </c>
      <c r="C932" s="10" t="s">
        <v>60</v>
      </c>
      <c r="D932" s="8" t="n">
        <v>0.009511</v>
      </c>
      <c r="E932" s="8" t="n">
        <v>0.095869</v>
      </c>
      <c r="F932" s="8" t="n">
        <v>0.02959</v>
      </c>
      <c r="G932" s="8" t="n">
        <v>0.018588</v>
      </c>
      <c r="H932" s="8" t="n">
        <v>0.108748</v>
      </c>
      <c r="I932" s="8" t="n">
        <v>0.019728</v>
      </c>
      <c r="J932" s="8" t="n">
        <v>0.295836</v>
      </c>
      <c r="K932" s="8" t="n">
        <v>0.507516</v>
      </c>
      <c r="L932" s="7" t="s">
        <v>15</v>
      </c>
      <c r="M932" s="7" t="s">
        <v>15</v>
      </c>
      <c r="N932" s="7" t="s">
        <v>15</v>
      </c>
      <c r="O932" s="7" t="s">
        <v>15</v>
      </c>
      <c r="P932" s="7" t="s">
        <v>15</v>
      </c>
      <c r="Q932" s="7" t="s">
        <v>60</v>
      </c>
      <c r="R932" s="7" t="s">
        <v>15</v>
      </c>
      <c r="S932" s="7" t="s">
        <v>60</v>
      </c>
      <c r="T932" s="9" t="s">
        <v>846</v>
      </c>
      <c r="U932" s="9" t="s">
        <v>204</v>
      </c>
    </row>
    <row r="933" s="34" customFormat="true" ht="15" hidden="false" customHeight="false" outlineLevel="0" collapsed="false">
      <c r="A933" s="6" t="s">
        <v>1016</v>
      </c>
      <c r="B933" s="6" t="s">
        <v>146</v>
      </c>
      <c r="C933" s="10" t="s">
        <v>60</v>
      </c>
      <c r="D933" s="8" t="n">
        <v>0.008984</v>
      </c>
      <c r="E933" s="8" t="n">
        <v>0.060932</v>
      </c>
      <c r="F933" s="8" t="n">
        <v>0.02941</v>
      </c>
      <c r="G933" s="8" t="n">
        <v>0.012786</v>
      </c>
      <c r="H933" s="8" t="n">
        <v>0.043934</v>
      </c>
      <c r="I933" s="8" t="n">
        <v>0.014459</v>
      </c>
      <c r="J933" s="8" t="n">
        <v>0.373835</v>
      </c>
      <c r="K933" s="8" t="n">
        <v>0.496547</v>
      </c>
      <c r="L933" s="7" t="s">
        <v>15</v>
      </c>
      <c r="M933" s="7" t="s">
        <v>15</v>
      </c>
      <c r="N933" s="7" t="s">
        <v>15</v>
      </c>
      <c r="O933" s="7" t="s">
        <v>15</v>
      </c>
      <c r="P933" s="7" t="s">
        <v>15</v>
      </c>
      <c r="Q933" s="7" t="s">
        <v>15</v>
      </c>
      <c r="R933" s="7" t="s">
        <v>15</v>
      </c>
      <c r="S933" s="7" t="s">
        <v>15</v>
      </c>
      <c r="T933" s="9" t="s">
        <v>471</v>
      </c>
      <c r="U933" s="9" t="s">
        <v>204</v>
      </c>
    </row>
    <row r="934" s="34" customFormat="true" ht="15" hidden="false" customHeight="false" outlineLevel="0" collapsed="false">
      <c r="A934" s="6" t="s">
        <v>1017</v>
      </c>
      <c r="B934" s="6" t="s">
        <v>146</v>
      </c>
      <c r="C934" s="10" t="s">
        <v>60</v>
      </c>
      <c r="D934" s="8" t="n">
        <v>0.01176</v>
      </c>
      <c r="E934" s="8" t="n">
        <v>0.140582</v>
      </c>
      <c r="F934" s="8" t="n">
        <v>0.029491</v>
      </c>
      <c r="G934" s="8" t="n">
        <v>0.025549</v>
      </c>
      <c r="H934" s="8" t="n">
        <v>0.094914</v>
      </c>
      <c r="I934" s="8" t="n">
        <v>0.023236</v>
      </c>
      <c r="J934" s="8" t="n">
        <v>0.26971</v>
      </c>
      <c r="K934" s="8" t="n">
        <v>0.513809</v>
      </c>
      <c r="L934" s="7" t="s">
        <v>15</v>
      </c>
      <c r="M934" s="7" t="s">
        <v>15</v>
      </c>
      <c r="N934" s="7" t="s">
        <v>15</v>
      </c>
      <c r="O934" s="7" t="s">
        <v>60</v>
      </c>
      <c r="P934" s="7" t="s">
        <v>15</v>
      </c>
      <c r="Q934" s="7" t="s">
        <v>60</v>
      </c>
      <c r="R934" s="7" t="s">
        <v>15</v>
      </c>
      <c r="S934" s="7" t="s">
        <v>60</v>
      </c>
      <c r="T934" s="9" t="s">
        <v>877</v>
      </c>
      <c r="U934" s="9" t="s">
        <v>204</v>
      </c>
    </row>
    <row r="935" s="34" customFormat="true" ht="15" hidden="false" customHeight="false" outlineLevel="0" collapsed="false">
      <c r="A935" s="6" t="s">
        <v>1018</v>
      </c>
      <c r="B935" s="6" t="s">
        <v>146</v>
      </c>
      <c r="C935" s="10" t="s">
        <v>60</v>
      </c>
      <c r="D935" s="8" t="n">
        <v>0</v>
      </c>
      <c r="E935" s="8" t="n">
        <v>0.084911</v>
      </c>
      <c r="F935" s="8" t="n">
        <v>0.029542</v>
      </c>
      <c r="G935" s="8" t="n">
        <v>0.013571</v>
      </c>
      <c r="H935" s="8" t="n">
        <v>0.068523</v>
      </c>
      <c r="I935" s="8" t="n">
        <v>0.016171</v>
      </c>
      <c r="J935" s="8" t="n">
        <v>0.315648</v>
      </c>
      <c r="K935" s="8" t="n">
        <v>0.49429</v>
      </c>
      <c r="L935" s="7" t="s">
        <v>15</v>
      </c>
      <c r="M935" s="7" t="s">
        <v>15</v>
      </c>
      <c r="N935" s="7" t="s">
        <v>15</v>
      </c>
      <c r="O935" s="7" t="s">
        <v>15</v>
      </c>
      <c r="P935" s="7" t="s">
        <v>15</v>
      </c>
      <c r="Q935" s="7" t="s">
        <v>15</v>
      </c>
      <c r="R935" s="7" t="s">
        <v>15</v>
      </c>
      <c r="S935" s="7" t="s">
        <v>15</v>
      </c>
      <c r="T935" s="9" t="s">
        <v>846</v>
      </c>
      <c r="U935" s="9" t="s">
        <v>204</v>
      </c>
    </row>
    <row r="936" s="34" customFormat="true" ht="15" hidden="false" customHeight="false" outlineLevel="0" collapsed="false">
      <c r="A936" s="6" t="s">
        <v>1019</v>
      </c>
      <c r="B936" s="6" t="s">
        <v>146</v>
      </c>
      <c r="C936" s="10" t="s">
        <v>60</v>
      </c>
      <c r="D936" s="8" t="n">
        <v>0.01213</v>
      </c>
      <c r="E936" s="8" t="n">
        <v>0.251283</v>
      </c>
      <c r="F936" s="8" t="n">
        <v>0.029464</v>
      </c>
      <c r="G936" s="8" t="n">
        <v>0.022615</v>
      </c>
      <c r="H936" s="8" t="n">
        <v>0.263932</v>
      </c>
      <c r="I936" s="8" t="n">
        <v>0.023322</v>
      </c>
      <c r="J936" s="8" t="n">
        <v>0.116996</v>
      </c>
      <c r="K936" s="8" t="n">
        <v>0.517809</v>
      </c>
      <c r="L936" s="7" t="s">
        <v>15</v>
      </c>
      <c r="M936" s="7" t="s">
        <v>60</v>
      </c>
      <c r="N936" s="7" t="s">
        <v>15</v>
      </c>
      <c r="O936" s="7" t="s">
        <v>60</v>
      </c>
      <c r="P936" s="7" t="s">
        <v>60</v>
      </c>
      <c r="Q936" s="7" t="s">
        <v>60</v>
      </c>
      <c r="R936" s="7" t="s">
        <v>15</v>
      </c>
      <c r="S936" s="7" t="s">
        <v>60</v>
      </c>
      <c r="T936" s="9" t="s">
        <v>481</v>
      </c>
      <c r="U936" s="9" t="s">
        <v>204</v>
      </c>
    </row>
    <row r="937" s="34" customFormat="true" ht="15" hidden="false" customHeight="false" outlineLevel="0" collapsed="false">
      <c r="A937" s="6" t="s">
        <v>1020</v>
      </c>
      <c r="B937" s="6" t="s">
        <v>146</v>
      </c>
      <c r="C937" s="10" t="s">
        <v>60</v>
      </c>
      <c r="D937" s="8" t="n">
        <v>0.01415</v>
      </c>
      <c r="E937" s="8" t="n">
        <v>0.107654</v>
      </c>
      <c r="F937" s="8" t="n">
        <v>0.029528</v>
      </c>
      <c r="G937" s="8" t="n">
        <v>0.016711</v>
      </c>
      <c r="H937" s="8" t="n">
        <v>0.126546</v>
      </c>
      <c r="I937" s="8" t="n">
        <v>0.018666</v>
      </c>
      <c r="J937" s="8" t="n">
        <v>0.272191</v>
      </c>
      <c r="K937" s="8" t="n">
        <v>0.494961</v>
      </c>
      <c r="L937" s="7" t="s">
        <v>15</v>
      </c>
      <c r="M937" s="7" t="s">
        <v>15</v>
      </c>
      <c r="N937" s="7" t="s">
        <v>15</v>
      </c>
      <c r="O937" s="7" t="s">
        <v>15</v>
      </c>
      <c r="P937" s="7" t="s">
        <v>15</v>
      </c>
      <c r="Q937" s="7" t="s">
        <v>15</v>
      </c>
      <c r="R937" s="7" t="s">
        <v>15</v>
      </c>
      <c r="S937" s="7" t="s">
        <v>15</v>
      </c>
      <c r="T937" s="9" t="s">
        <v>481</v>
      </c>
      <c r="U937" s="9" t="s">
        <v>204</v>
      </c>
    </row>
    <row r="938" s="34" customFormat="true" ht="15" hidden="false" customHeight="false" outlineLevel="0" collapsed="false">
      <c r="A938" s="6" t="s">
        <v>1021</v>
      </c>
      <c r="B938" s="6" t="s">
        <v>146</v>
      </c>
      <c r="C938" s="10" t="s">
        <v>60</v>
      </c>
      <c r="D938" s="8" t="n">
        <v>0.01479</v>
      </c>
      <c r="E938" s="8" t="n">
        <v>0.077273</v>
      </c>
      <c r="F938" s="8" t="n">
        <v>0.029422</v>
      </c>
      <c r="G938" s="8" t="n">
        <v>0.016203</v>
      </c>
      <c r="H938" s="8" t="n">
        <v>0.081955</v>
      </c>
      <c r="I938" s="8" t="n">
        <v>0.012877</v>
      </c>
      <c r="J938" s="8" t="n">
        <v>0.345612</v>
      </c>
      <c r="K938" s="8" t="n">
        <v>0.487872</v>
      </c>
      <c r="L938" s="7" t="s">
        <v>15</v>
      </c>
      <c r="M938" s="7" t="s">
        <v>15</v>
      </c>
      <c r="N938" s="7" t="s">
        <v>15</v>
      </c>
      <c r="O938" s="7" t="s">
        <v>15</v>
      </c>
      <c r="P938" s="7" t="s">
        <v>15</v>
      </c>
      <c r="Q938" s="7" t="s">
        <v>15</v>
      </c>
      <c r="R938" s="7" t="s">
        <v>15</v>
      </c>
      <c r="S938" s="7" t="s">
        <v>15</v>
      </c>
      <c r="T938" s="9" t="s">
        <v>877</v>
      </c>
      <c r="U938" s="9" t="s">
        <v>204</v>
      </c>
    </row>
    <row r="939" s="34" customFormat="true" ht="15" hidden="false" customHeight="false" outlineLevel="0" collapsed="false">
      <c r="A939" s="6" t="s">
        <v>1022</v>
      </c>
      <c r="B939" s="6" t="s">
        <v>146</v>
      </c>
      <c r="C939" s="10" t="s">
        <v>60</v>
      </c>
      <c r="D939" s="8" t="n">
        <v>0.01012</v>
      </c>
      <c r="E939" s="8" t="n">
        <v>0.203511</v>
      </c>
      <c r="F939" s="8" t="n">
        <v>0.029414</v>
      </c>
      <c r="G939" s="8" t="n">
        <v>0.018965</v>
      </c>
      <c r="H939" s="8" t="n">
        <v>0.212141</v>
      </c>
      <c r="I939" s="8" t="n">
        <v>0.021165</v>
      </c>
      <c r="J939" s="8" t="n">
        <v>0.152437</v>
      </c>
      <c r="K939" s="8" t="n">
        <v>0.508278</v>
      </c>
      <c r="L939" s="7" t="s">
        <v>15</v>
      </c>
      <c r="M939" s="7" t="s">
        <v>15</v>
      </c>
      <c r="N939" s="7" t="s">
        <v>15</v>
      </c>
      <c r="O939" s="7" t="s">
        <v>15</v>
      </c>
      <c r="P939" s="7" t="s">
        <v>60</v>
      </c>
      <c r="Q939" s="7" t="s">
        <v>60</v>
      </c>
      <c r="R939" s="7" t="s">
        <v>15</v>
      </c>
      <c r="S939" s="7" t="s">
        <v>60</v>
      </c>
      <c r="T939" s="9" t="s">
        <v>877</v>
      </c>
      <c r="U939" s="9" t="s">
        <v>204</v>
      </c>
    </row>
    <row r="940" s="34" customFormat="true" ht="15" hidden="false" customHeight="false" outlineLevel="0" collapsed="false">
      <c r="A940" s="6" t="s">
        <v>1023</v>
      </c>
      <c r="B940" s="6" t="s">
        <v>146</v>
      </c>
      <c r="C940" s="10" t="s">
        <v>60</v>
      </c>
      <c r="D940" s="8" t="n">
        <v>0.01064</v>
      </c>
      <c r="E940" s="8" t="n">
        <v>0.115475</v>
      </c>
      <c r="F940" s="8" t="n">
        <v>0.029417</v>
      </c>
      <c r="G940" s="8" t="n">
        <v>0.027139</v>
      </c>
      <c r="H940" s="8" t="n">
        <v>0.11585</v>
      </c>
      <c r="I940" s="8" t="n">
        <v>0.018753</v>
      </c>
      <c r="J940" s="8" t="n">
        <v>0.289944</v>
      </c>
      <c r="K940" s="8" t="n">
        <v>0.480273</v>
      </c>
      <c r="L940" s="7" t="s">
        <v>15</v>
      </c>
      <c r="M940" s="7" t="s">
        <v>15</v>
      </c>
      <c r="N940" s="7" t="s">
        <v>15</v>
      </c>
      <c r="O940" s="7" t="s">
        <v>60</v>
      </c>
      <c r="P940" s="7" t="s">
        <v>15</v>
      </c>
      <c r="Q940" s="7" t="s">
        <v>15</v>
      </c>
      <c r="R940" s="7" t="s">
        <v>15</v>
      </c>
      <c r="S940" s="7" t="s">
        <v>15</v>
      </c>
      <c r="T940" s="9" t="s">
        <v>846</v>
      </c>
      <c r="U940" s="9" t="s">
        <v>204</v>
      </c>
    </row>
    <row r="941" s="34" customFormat="true" ht="15" hidden="false" customHeight="false" outlineLevel="0" collapsed="false">
      <c r="A941" s="6" t="s">
        <v>1024</v>
      </c>
      <c r="B941" s="6" t="s">
        <v>146</v>
      </c>
      <c r="C941" s="10" t="s">
        <v>60</v>
      </c>
      <c r="D941" s="8" t="n">
        <v>0.01165</v>
      </c>
      <c r="E941" s="8" t="n">
        <v>0.112303</v>
      </c>
      <c r="F941" s="8" t="n">
        <v>0.029403</v>
      </c>
      <c r="G941" s="8" t="n">
        <v>0.012785</v>
      </c>
      <c r="H941" s="8" t="n">
        <v>0.11811</v>
      </c>
      <c r="I941" s="8" t="n">
        <v>0.015098</v>
      </c>
      <c r="J941" s="8" t="n">
        <v>0.259144</v>
      </c>
      <c r="K941" s="8" t="n">
        <v>0.501847</v>
      </c>
      <c r="L941" s="7" t="s">
        <v>15</v>
      </c>
      <c r="M941" s="7" t="s">
        <v>15</v>
      </c>
      <c r="N941" s="7" t="s">
        <v>15</v>
      </c>
      <c r="O941" s="7" t="s">
        <v>15</v>
      </c>
      <c r="P941" s="7" t="s">
        <v>15</v>
      </c>
      <c r="Q941" s="7" t="s">
        <v>15</v>
      </c>
      <c r="R941" s="7" t="s">
        <v>15</v>
      </c>
      <c r="S941" s="7" t="s">
        <v>60</v>
      </c>
      <c r="T941" s="9" t="s">
        <v>914</v>
      </c>
      <c r="U941" s="9" t="s">
        <v>204</v>
      </c>
    </row>
    <row r="942" s="34" customFormat="true" ht="15" hidden="false" customHeight="false" outlineLevel="0" collapsed="false">
      <c r="A942" s="6" t="s">
        <v>1025</v>
      </c>
      <c r="B942" s="6" t="s">
        <v>1026</v>
      </c>
      <c r="C942" s="10" t="s">
        <v>60</v>
      </c>
      <c r="D942" s="8" t="n">
        <v>0.01134</v>
      </c>
      <c r="E942" s="8" t="n">
        <v>0.142471</v>
      </c>
      <c r="F942" s="8" t="n">
        <v>0.029448</v>
      </c>
      <c r="G942" s="8" t="n">
        <v>0.016215</v>
      </c>
      <c r="H942" s="8" t="n">
        <v>0.073266</v>
      </c>
      <c r="I942" s="8" t="n">
        <v>0.016298</v>
      </c>
      <c r="J942" s="8" t="n">
        <v>0.509318</v>
      </c>
      <c r="K942" s="8" t="n">
        <v>0.482516</v>
      </c>
      <c r="L942" s="7" t="s">
        <v>15</v>
      </c>
      <c r="M942" s="7" t="s">
        <v>15</v>
      </c>
      <c r="N942" s="7" t="s">
        <v>15</v>
      </c>
      <c r="O942" s="7" t="s">
        <v>15</v>
      </c>
      <c r="P942" s="7" t="s">
        <v>15</v>
      </c>
      <c r="Q942" s="7" t="s">
        <v>15</v>
      </c>
      <c r="R942" s="7" t="s">
        <v>15</v>
      </c>
      <c r="S942" s="7" t="s">
        <v>15</v>
      </c>
      <c r="T942" s="9" t="s">
        <v>877</v>
      </c>
      <c r="U942" s="9" t="s">
        <v>204</v>
      </c>
    </row>
    <row r="943" s="34" customFormat="true" ht="15" hidden="false" customHeight="false" outlineLevel="0" collapsed="false">
      <c r="A943" s="6" t="s">
        <v>1027</v>
      </c>
      <c r="B943" s="6" t="s">
        <v>192</v>
      </c>
      <c r="C943" s="10" t="s">
        <v>60</v>
      </c>
      <c r="D943" s="8" t="n">
        <v>0.2815</v>
      </c>
      <c r="E943" s="8" t="n">
        <v>0.615314</v>
      </c>
      <c r="F943" s="8" t="n">
        <v>0.029542</v>
      </c>
      <c r="G943" s="8" t="n">
        <v>0.08325</v>
      </c>
      <c r="H943" s="8" t="n">
        <v>0.511374</v>
      </c>
      <c r="I943" s="8" t="n">
        <v>0.044521</v>
      </c>
      <c r="J943" s="8" t="n">
        <v>0.951799</v>
      </c>
      <c r="K943" s="8" t="n">
        <v>0.379942</v>
      </c>
      <c r="L943" s="7" t="s">
        <v>60</v>
      </c>
      <c r="M943" s="7" t="s">
        <v>60</v>
      </c>
      <c r="N943" s="7" t="s">
        <v>15</v>
      </c>
      <c r="O943" s="7" t="s">
        <v>60</v>
      </c>
      <c r="P943" s="7" t="s">
        <v>60</v>
      </c>
      <c r="Q943" s="7" t="s">
        <v>60</v>
      </c>
      <c r="R943" s="7" t="s">
        <v>60</v>
      </c>
      <c r="S943" s="7" t="s">
        <v>15</v>
      </c>
      <c r="T943" s="9" t="s">
        <v>798</v>
      </c>
      <c r="U943" s="9" t="s">
        <v>204</v>
      </c>
    </row>
    <row r="944" s="34" customFormat="true" ht="15" hidden="false" customHeight="false" outlineLevel="0" collapsed="false">
      <c r="A944" s="6" t="s">
        <v>1028</v>
      </c>
      <c r="B944" s="6" t="s">
        <v>192</v>
      </c>
      <c r="C944" s="10" t="s">
        <v>60</v>
      </c>
      <c r="D944" s="8" t="n">
        <v>0.1135</v>
      </c>
      <c r="E944" s="8" t="n">
        <v>0.098777</v>
      </c>
      <c r="F944" s="8" t="n">
        <v>0.029498</v>
      </c>
      <c r="G944" s="8" t="n">
        <v>0.028883</v>
      </c>
      <c r="H944" s="8" t="n">
        <v>0.085553</v>
      </c>
      <c r="I944" s="8" t="n">
        <v>0.019114</v>
      </c>
      <c r="J944" s="8" t="n">
        <v>0.435025</v>
      </c>
      <c r="K944" s="8" t="n">
        <v>0.464566</v>
      </c>
      <c r="L944" s="7" t="s">
        <v>60</v>
      </c>
      <c r="M944" s="7" t="s">
        <v>15</v>
      </c>
      <c r="N944" s="7" t="s">
        <v>15</v>
      </c>
      <c r="O944" s="7" t="s">
        <v>60</v>
      </c>
      <c r="P944" s="7" t="s">
        <v>15</v>
      </c>
      <c r="Q944" s="7" t="s">
        <v>15</v>
      </c>
      <c r="R944" s="7" t="s">
        <v>15</v>
      </c>
      <c r="S944" s="7" t="s">
        <v>15</v>
      </c>
      <c r="T944" s="9" t="s">
        <v>798</v>
      </c>
      <c r="U944" s="9" t="s">
        <v>204</v>
      </c>
    </row>
    <row r="945" s="34" customFormat="true" ht="15" hidden="false" customHeight="false" outlineLevel="0" collapsed="false">
      <c r="A945" s="6" t="s">
        <v>1029</v>
      </c>
      <c r="B945" s="6" t="s">
        <v>192</v>
      </c>
      <c r="C945" s="10" t="s">
        <v>60</v>
      </c>
      <c r="D945" s="8" t="n">
        <v>0.08184</v>
      </c>
      <c r="E945" s="8" t="n">
        <v>0.174143</v>
      </c>
      <c r="F945" s="8" t="n">
        <v>0.02968</v>
      </c>
      <c r="G945" s="8" t="n">
        <v>0.016544</v>
      </c>
      <c r="H945" s="8" t="n">
        <v>0.104243</v>
      </c>
      <c r="I945" s="8" t="n">
        <v>0.013076</v>
      </c>
      <c r="J945" s="8" t="n">
        <v>0.55965</v>
      </c>
      <c r="K945" s="8" t="n">
        <v>0.474133</v>
      </c>
      <c r="L945" s="7" t="s">
        <v>60</v>
      </c>
      <c r="M945" s="7" t="s">
        <v>15</v>
      </c>
      <c r="N945" s="7" t="s">
        <v>15</v>
      </c>
      <c r="O945" s="7" t="s">
        <v>15</v>
      </c>
      <c r="P945" s="7" t="s">
        <v>15</v>
      </c>
      <c r="Q945" s="7" t="s">
        <v>15</v>
      </c>
      <c r="R945" s="7" t="s">
        <v>60</v>
      </c>
      <c r="S945" s="7" t="s">
        <v>15</v>
      </c>
      <c r="T945" s="9" t="s">
        <v>798</v>
      </c>
      <c r="U945" s="9" t="s">
        <v>204</v>
      </c>
    </row>
    <row r="946" s="34" customFormat="true" ht="15" hidden="false" customHeight="false" outlineLevel="0" collapsed="false">
      <c r="A946" s="6" t="s">
        <v>1030</v>
      </c>
      <c r="B946" s="6" t="s">
        <v>1031</v>
      </c>
      <c r="C946" s="10" t="s">
        <v>59</v>
      </c>
      <c r="D946" s="8" t="n">
        <v>0.007393</v>
      </c>
      <c r="E946" s="8" t="n">
        <v>0.228873</v>
      </c>
      <c r="F946" s="8" t="n">
        <v>0.029462</v>
      </c>
      <c r="G946" s="8" t="n">
        <v>0.022298</v>
      </c>
      <c r="H946" s="8" t="n">
        <v>0.200665</v>
      </c>
      <c r="I946" s="8" t="n">
        <v>0.021764</v>
      </c>
      <c r="J946" s="8" t="n">
        <v>0.12024</v>
      </c>
      <c r="K946" s="8" t="n">
        <v>0.515577</v>
      </c>
      <c r="L946" s="7" t="s">
        <v>15</v>
      </c>
      <c r="M946" s="7" t="s">
        <v>60</v>
      </c>
      <c r="N946" s="7" t="s">
        <v>15</v>
      </c>
      <c r="O946" s="7" t="s">
        <v>60</v>
      </c>
      <c r="P946" s="7" t="s">
        <v>60</v>
      </c>
      <c r="Q946" s="7" t="s">
        <v>60</v>
      </c>
      <c r="R946" s="7" t="s">
        <v>15</v>
      </c>
      <c r="S946" s="7" t="s">
        <v>60</v>
      </c>
      <c r="T946" s="9" t="s">
        <v>877</v>
      </c>
      <c r="U946" s="9" t="s">
        <v>204</v>
      </c>
    </row>
    <row r="947" s="34" customFormat="true" ht="15" hidden="false" customHeight="false" outlineLevel="0" collapsed="false">
      <c r="A947" s="6" t="s">
        <v>1032</v>
      </c>
      <c r="B947" s="6" t="s">
        <v>1031</v>
      </c>
      <c r="C947" s="10" t="s">
        <v>59</v>
      </c>
      <c r="D947" s="8" t="n">
        <v>0.01465</v>
      </c>
      <c r="E947" s="8" t="n">
        <v>0.241397</v>
      </c>
      <c r="F947" s="8" t="n">
        <v>0.029471</v>
      </c>
      <c r="G947" s="8" t="n">
        <v>0.02172</v>
      </c>
      <c r="H947" s="8" t="n">
        <v>0.232979</v>
      </c>
      <c r="I947" s="8" t="n">
        <v>0.025854</v>
      </c>
      <c r="J947" s="8" t="n">
        <v>0.136444</v>
      </c>
      <c r="K947" s="8" t="n">
        <v>0.510936</v>
      </c>
      <c r="L947" s="7" t="s">
        <v>15</v>
      </c>
      <c r="M947" s="7" t="s">
        <v>60</v>
      </c>
      <c r="N947" s="7" t="s">
        <v>15</v>
      </c>
      <c r="O947" s="7" t="s">
        <v>60</v>
      </c>
      <c r="P947" s="7" t="s">
        <v>60</v>
      </c>
      <c r="Q947" s="7" t="s">
        <v>60</v>
      </c>
      <c r="R947" s="7" t="s">
        <v>15</v>
      </c>
      <c r="S947" s="7" t="s">
        <v>60</v>
      </c>
      <c r="T947" s="9" t="s">
        <v>877</v>
      </c>
      <c r="U947" s="9" t="s">
        <v>204</v>
      </c>
    </row>
    <row r="948" s="34" customFormat="true" ht="15" hidden="false" customHeight="false" outlineLevel="0" collapsed="false">
      <c r="A948" s="6" t="s">
        <v>1033</v>
      </c>
      <c r="B948" s="6" t="s">
        <v>1034</v>
      </c>
      <c r="C948" s="10" t="s">
        <v>60</v>
      </c>
      <c r="D948" s="8" t="n">
        <v>0.013</v>
      </c>
      <c r="E948" s="8" t="n">
        <v>0.177522</v>
      </c>
      <c r="F948" s="8" t="n">
        <v>0.029466</v>
      </c>
      <c r="G948" s="8" t="n">
        <v>0.020424</v>
      </c>
      <c r="H948" s="8" t="n">
        <v>0.184045</v>
      </c>
      <c r="I948" s="8" t="n">
        <v>0.019651</v>
      </c>
      <c r="J948" s="8" t="n">
        <v>0.184079</v>
      </c>
      <c r="K948" s="8" t="n">
        <v>0.514175</v>
      </c>
      <c r="L948" s="7" t="s">
        <v>15</v>
      </c>
      <c r="M948" s="7" t="s">
        <v>15</v>
      </c>
      <c r="N948" s="7" t="s">
        <v>15</v>
      </c>
      <c r="O948" s="7" t="s">
        <v>60</v>
      </c>
      <c r="P948" s="7" t="s">
        <v>60</v>
      </c>
      <c r="Q948" s="7" t="s">
        <v>60</v>
      </c>
      <c r="R948" s="7" t="s">
        <v>15</v>
      </c>
      <c r="S948" s="7" t="s">
        <v>60</v>
      </c>
      <c r="T948" s="9" t="s">
        <v>877</v>
      </c>
      <c r="U948" s="9" t="s">
        <v>204</v>
      </c>
    </row>
    <row r="949" s="34" customFormat="true" ht="15" hidden="false" customHeight="false" outlineLevel="0" collapsed="false">
      <c r="A949" s="6" t="s">
        <v>1035</v>
      </c>
      <c r="B949" s="6" t="s">
        <v>331</v>
      </c>
      <c r="C949" s="10" t="s">
        <v>60</v>
      </c>
      <c r="D949" s="8" t="n">
        <v>0.00884</v>
      </c>
      <c r="E949" s="8" t="n">
        <v>0.122007</v>
      </c>
      <c r="F949" s="8" t="n">
        <v>0.029507</v>
      </c>
      <c r="G949" s="8" t="n">
        <v>0.016734</v>
      </c>
      <c r="H949" s="8" t="n">
        <v>0.136749</v>
      </c>
      <c r="I949" s="8" t="n">
        <v>0.019659</v>
      </c>
      <c r="J949" s="8" t="n">
        <v>0.262881</v>
      </c>
      <c r="K949" s="8" t="n">
        <v>0.494267</v>
      </c>
      <c r="L949" s="7" t="s">
        <v>15</v>
      </c>
      <c r="M949" s="7" t="s">
        <v>15</v>
      </c>
      <c r="N949" s="7" t="s">
        <v>15</v>
      </c>
      <c r="O949" s="7" t="s">
        <v>15</v>
      </c>
      <c r="P949" s="7" t="s">
        <v>15</v>
      </c>
      <c r="Q949" s="7" t="s">
        <v>60</v>
      </c>
      <c r="R949" s="7" t="s">
        <v>15</v>
      </c>
      <c r="S949" s="7" t="s">
        <v>15</v>
      </c>
      <c r="T949" s="9" t="s">
        <v>798</v>
      </c>
      <c r="U949" s="9" t="s">
        <v>204</v>
      </c>
    </row>
    <row r="950" s="34" customFormat="true" ht="15" hidden="false" customHeight="false" outlineLevel="0" collapsed="false">
      <c r="A950" s="6" t="s">
        <v>1036</v>
      </c>
      <c r="B950" s="6" t="s">
        <v>331</v>
      </c>
      <c r="C950" s="10" t="s">
        <v>60</v>
      </c>
      <c r="D950" s="8" t="n">
        <v>0.1474</v>
      </c>
      <c r="E950" s="8" t="n">
        <v>0.227994</v>
      </c>
      <c r="F950" s="8" t="n">
        <v>0.029371</v>
      </c>
      <c r="G950" s="8" t="n">
        <v>0.023085</v>
      </c>
      <c r="H950" s="8" t="n">
        <v>0.118411</v>
      </c>
      <c r="I950" s="8" t="n">
        <v>0.01501</v>
      </c>
      <c r="J950" s="8" t="n">
        <v>0.570351</v>
      </c>
      <c r="K950" s="8" t="n">
        <v>0.465611</v>
      </c>
      <c r="L950" s="7" t="s">
        <v>60</v>
      </c>
      <c r="M950" s="7" t="s">
        <v>60</v>
      </c>
      <c r="N950" s="7" t="s">
        <v>15</v>
      </c>
      <c r="O950" s="7" t="s">
        <v>60</v>
      </c>
      <c r="P950" s="7" t="s">
        <v>15</v>
      </c>
      <c r="Q950" s="7" t="s">
        <v>15</v>
      </c>
      <c r="R950" s="7" t="s">
        <v>60</v>
      </c>
      <c r="S950" s="7" t="s">
        <v>15</v>
      </c>
      <c r="T950" s="9" t="s">
        <v>798</v>
      </c>
      <c r="U950" s="9" t="s">
        <v>204</v>
      </c>
    </row>
    <row r="951" s="34" customFormat="true" ht="15" hidden="false" customHeight="false" outlineLevel="0" collapsed="false">
      <c r="A951" s="6" t="s">
        <v>1037</v>
      </c>
      <c r="B951" s="6" t="s">
        <v>331</v>
      </c>
      <c r="C951" s="10" t="s">
        <v>60</v>
      </c>
      <c r="D951" s="8" t="n">
        <v>0.008861</v>
      </c>
      <c r="E951" s="8" t="n">
        <v>0.102508</v>
      </c>
      <c r="F951" s="8" t="n">
        <v>0.029496</v>
      </c>
      <c r="G951" s="8" t="n">
        <v>0.014421</v>
      </c>
      <c r="H951" s="8" t="n">
        <v>0.100966</v>
      </c>
      <c r="I951" s="8" t="n">
        <v>0.014162</v>
      </c>
      <c r="J951" s="8" t="n">
        <v>0.267811</v>
      </c>
      <c r="K951" s="8" t="n">
        <v>0.492102</v>
      </c>
      <c r="L951" s="7" t="s">
        <v>15</v>
      </c>
      <c r="M951" s="7" t="s">
        <v>15</v>
      </c>
      <c r="N951" s="7" t="s">
        <v>15</v>
      </c>
      <c r="O951" s="7" t="s">
        <v>15</v>
      </c>
      <c r="P951" s="7" t="s">
        <v>15</v>
      </c>
      <c r="Q951" s="7" t="s">
        <v>15</v>
      </c>
      <c r="R951" s="7" t="s">
        <v>15</v>
      </c>
      <c r="S951" s="7" t="s">
        <v>15</v>
      </c>
      <c r="T951" s="9" t="s">
        <v>798</v>
      </c>
      <c r="U951" s="9" t="s">
        <v>204</v>
      </c>
    </row>
    <row r="952" s="34" customFormat="true" ht="15" hidden="false" customHeight="false" outlineLevel="0" collapsed="false">
      <c r="A952" s="6" t="s">
        <v>1038</v>
      </c>
      <c r="B952" s="6" t="s">
        <v>331</v>
      </c>
      <c r="C952" s="10" t="s">
        <v>60</v>
      </c>
      <c r="D952" s="8" t="n">
        <v>0.009416</v>
      </c>
      <c r="E952" s="8" t="n">
        <v>0.193974</v>
      </c>
      <c r="F952" s="8" t="n">
        <v>0.029378</v>
      </c>
      <c r="G952" s="8" t="n">
        <v>0.013838</v>
      </c>
      <c r="H952" s="8" t="n">
        <v>0.127596</v>
      </c>
      <c r="I952" s="8" t="n">
        <v>0.014727</v>
      </c>
      <c r="J952" s="8" t="n">
        <v>0.252075</v>
      </c>
      <c r="K952" s="8" t="n">
        <v>0.496206</v>
      </c>
      <c r="L952" s="7" t="s">
        <v>15</v>
      </c>
      <c r="M952" s="7" t="s">
        <v>15</v>
      </c>
      <c r="N952" s="7" t="s">
        <v>15</v>
      </c>
      <c r="O952" s="7" t="s">
        <v>15</v>
      </c>
      <c r="P952" s="7" t="s">
        <v>15</v>
      </c>
      <c r="Q952" s="7" t="s">
        <v>15</v>
      </c>
      <c r="R952" s="7" t="s">
        <v>15</v>
      </c>
      <c r="S952" s="7" t="s">
        <v>15</v>
      </c>
      <c r="T952" s="9" t="s">
        <v>877</v>
      </c>
      <c r="U952" s="9" t="s">
        <v>204</v>
      </c>
    </row>
    <row r="953" s="34" customFormat="true" ht="15" hidden="false" customHeight="false" outlineLevel="0" collapsed="false">
      <c r="A953" s="6" t="s">
        <v>1039</v>
      </c>
      <c r="B953" s="6" t="s">
        <v>331</v>
      </c>
      <c r="C953" s="10" t="s">
        <v>60</v>
      </c>
      <c r="D953" s="8" t="n">
        <v>0</v>
      </c>
      <c r="E953" s="8" t="n">
        <v>0.096113</v>
      </c>
      <c r="F953" s="8" t="n">
        <v>0.029483</v>
      </c>
      <c r="G953" s="8" t="n">
        <v>0.017805</v>
      </c>
      <c r="H953" s="8" t="n">
        <v>0.106169</v>
      </c>
      <c r="I953" s="8" t="n">
        <v>0.016792</v>
      </c>
      <c r="J953" s="8" t="n">
        <v>0.319237</v>
      </c>
      <c r="K953" s="8" t="n">
        <v>0.508901</v>
      </c>
      <c r="L953" s="7" t="s">
        <v>15</v>
      </c>
      <c r="M953" s="7" t="s">
        <v>15</v>
      </c>
      <c r="N953" s="7" t="s">
        <v>15</v>
      </c>
      <c r="O953" s="7" t="s">
        <v>15</v>
      </c>
      <c r="P953" s="7" t="s">
        <v>15</v>
      </c>
      <c r="Q953" s="7" t="s">
        <v>15</v>
      </c>
      <c r="R953" s="7" t="s">
        <v>15</v>
      </c>
      <c r="S953" s="7" t="s">
        <v>60</v>
      </c>
      <c r="T953" s="9" t="s">
        <v>798</v>
      </c>
      <c r="U953" s="9" t="s">
        <v>204</v>
      </c>
    </row>
    <row r="954" s="34" customFormat="true" ht="15" hidden="false" customHeight="false" outlineLevel="0" collapsed="false">
      <c r="A954" s="6" t="s">
        <v>1040</v>
      </c>
      <c r="B954" s="6" t="s">
        <v>331</v>
      </c>
      <c r="C954" s="10" t="s">
        <v>60</v>
      </c>
      <c r="D954" s="8" t="n">
        <v>0.3307</v>
      </c>
      <c r="E954" s="8" t="n">
        <v>0.465648</v>
      </c>
      <c r="F954" s="8" t="n">
        <v>0.02958</v>
      </c>
      <c r="G954" s="8" t="n">
        <v>0.05065</v>
      </c>
      <c r="H954" s="8" t="n">
        <v>0.310951</v>
      </c>
      <c r="I954" s="8" t="n">
        <v>0.028547</v>
      </c>
      <c r="J954" s="8" t="n">
        <v>0.923068</v>
      </c>
      <c r="K954" s="8" t="n">
        <v>0.420109</v>
      </c>
      <c r="L954" s="7" t="s">
        <v>60</v>
      </c>
      <c r="M954" s="7" t="s">
        <v>60</v>
      </c>
      <c r="N954" s="7" t="s">
        <v>15</v>
      </c>
      <c r="O954" s="7" t="s">
        <v>60</v>
      </c>
      <c r="P954" s="7" t="s">
        <v>60</v>
      </c>
      <c r="Q954" s="7" t="s">
        <v>60</v>
      </c>
      <c r="R954" s="7" t="s">
        <v>60</v>
      </c>
      <c r="S954" s="7" t="s">
        <v>15</v>
      </c>
      <c r="T954" s="9" t="s">
        <v>481</v>
      </c>
      <c r="U954" s="9" t="s">
        <v>204</v>
      </c>
    </row>
    <row r="955" s="34" customFormat="true" ht="15" hidden="false" customHeight="false" outlineLevel="0" collapsed="false">
      <c r="A955" s="6" t="s">
        <v>1041</v>
      </c>
      <c r="B955" s="6" t="s">
        <v>331</v>
      </c>
      <c r="C955" s="10" t="s">
        <v>60</v>
      </c>
      <c r="D955" s="8" t="n">
        <v>0.005658</v>
      </c>
      <c r="E955" s="8" t="n">
        <v>0.135088</v>
      </c>
      <c r="F955" s="8" t="n">
        <v>0.029409</v>
      </c>
      <c r="G955" s="8" t="n">
        <v>0.016837</v>
      </c>
      <c r="H955" s="8" t="n">
        <v>0.129752</v>
      </c>
      <c r="I955" s="8" t="n">
        <v>0.015843</v>
      </c>
      <c r="J955" s="8" t="n">
        <v>0.220449</v>
      </c>
      <c r="K955" s="8" t="n">
        <v>0.509867</v>
      </c>
      <c r="L955" s="7" t="s">
        <v>15</v>
      </c>
      <c r="M955" s="7" t="s">
        <v>15</v>
      </c>
      <c r="N955" s="7" t="s">
        <v>15</v>
      </c>
      <c r="O955" s="7" t="s">
        <v>15</v>
      </c>
      <c r="P955" s="7" t="s">
        <v>15</v>
      </c>
      <c r="Q955" s="7" t="s">
        <v>15</v>
      </c>
      <c r="R955" s="7" t="s">
        <v>15</v>
      </c>
      <c r="S955" s="7" t="s">
        <v>60</v>
      </c>
      <c r="T955" s="9" t="s">
        <v>844</v>
      </c>
      <c r="U955" s="9" t="s">
        <v>204</v>
      </c>
    </row>
    <row r="956" s="34" customFormat="true" ht="15" hidden="false" customHeight="false" outlineLevel="0" collapsed="false">
      <c r="A956" s="6" t="s">
        <v>1042</v>
      </c>
      <c r="B956" s="6" t="s">
        <v>331</v>
      </c>
      <c r="C956" s="10" t="s">
        <v>60</v>
      </c>
      <c r="D956" s="8" t="n">
        <v>0.007559</v>
      </c>
      <c r="E956" s="8" t="n">
        <v>0.167848</v>
      </c>
      <c r="F956" s="8" t="n">
        <v>0.029355</v>
      </c>
      <c r="G956" s="8" t="n">
        <v>0.025356</v>
      </c>
      <c r="H956" s="8" t="n">
        <v>0.174646</v>
      </c>
      <c r="I956" s="8" t="n">
        <v>0.020233</v>
      </c>
      <c r="J956" s="8" t="n">
        <v>0.197305</v>
      </c>
      <c r="K956" s="8" t="n">
        <v>0.521108</v>
      </c>
      <c r="L956" s="7" t="s">
        <v>15</v>
      </c>
      <c r="M956" s="7" t="s">
        <v>15</v>
      </c>
      <c r="N956" s="7" t="s">
        <v>15</v>
      </c>
      <c r="O956" s="7" t="s">
        <v>60</v>
      </c>
      <c r="P956" s="7" t="s">
        <v>15</v>
      </c>
      <c r="Q956" s="7" t="s">
        <v>60</v>
      </c>
      <c r="R956" s="7" t="s">
        <v>15</v>
      </c>
      <c r="S956" s="7" t="s">
        <v>60</v>
      </c>
      <c r="T956" s="9" t="s">
        <v>798</v>
      </c>
      <c r="U956" s="9" t="s">
        <v>204</v>
      </c>
    </row>
    <row r="957" s="34" customFormat="true" ht="15" hidden="false" customHeight="false" outlineLevel="0" collapsed="false">
      <c r="A957" s="6" t="s">
        <v>1043</v>
      </c>
      <c r="B957" s="6" t="s">
        <v>331</v>
      </c>
      <c r="C957" s="10" t="s">
        <v>60</v>
      </c>
      <c r="D957" s="8" t="n">
        <v>0.01061</v>
      </c>
      <c r="E957" s="8" t="n">
        <v>0.064934</v>
      </c>
      <c r="F957" s="8" t="n">
        <v>0.029417</v>
      </c>
      <c r="G957" s="8" t="n">
        <v>0.01186</v>
      </c>
      <c r="H957" s="8" t="n">
        <v>0.069029</v>
      </c>
      <c r="I957" s="8" t="n">
        <v>0.013028</v>
      </c>
      <c r="J957" s="8" t="n">
        <v>0.323533</v>
      </c>
      <c r="K957" s="8" t="n">
        <v>0.495482</v>
      </c>
      <c r="L957" s="7" t="s">
        <v>15</v>
      </c>
      <c r="M957" s="7" t="s">
        <v>15</v>
      </c>
      <c r="N957" s="7" t="s">
        <v>15</v>
      </c>
      <c r="O957" s="7" t="s">
        <v>15</v>
      </c>
      <c r="P957" s="7" t="s">
        <v>15</v>
      </c>
      <c r="Q957" s="7" t="s">
        <v>15</v>
      </c>
      <c r="R957" s="7" t="s">
        <v>15</v>
      </c>
      <c r="S957" s="7" t="s">
        <v>15</v>
      </c>
      <c r="T957" s="9" t="s">
        <v>844</v>
      </c>
      <c r="U957" s="9" t="s">
        <v>204</v>
      </c>
    </row>
    <row r="958" s="34" customFormat="true" ht="15" hidden="false" customHeight="false" outlineLevel="0" collapsed="false">
      <c r="A958" s="6" t="s">
        <v>1044</v>
      </c>
      <c r="B958" s="6" t="s">
        <v>331</v>
      </c>
      <c r="C958" s="10" t="s">
        <v>60</v>
      </c>
      <c r="D958" s="8" t="n">
        <v>0.522</v>
      </c>
      <c r="E958" s="8" t="n">
        <v>0.346029</v>
      </c>
      <c r="F958" s="8" t="n">
        <v>0.029393</v>
      </c>
      <c r="G958" s="8" t="n">
        <v>0.062503</v>
      </c>
      <c r="H958" s="8" t="n">
        <v>0.354693</v>
      </c>
      <c r="I958" s="8" t="n">
        <v>0.036307</v>
      </c>
      <c r="J958" s="8" t="n">
        <v>0.670719</v>
      </c>
      <c r="K958" s="8" t="n">
        <v>0.419419</v>
      </c>
      <c r="L958" s="7" t="s">
        <v>60</v>
      </c>
      <c r="M958" s="7" t="s">
        <v>60</v>
      </c>
      <c r="N958" s="7" t="s">
        <v>15</v>
      </c>
      <c r="O958" s="7" t="s">
        <v>60</v>
      </c>
      <c r="P958" s="7" t="s">
        <v>60</v>
      </c>
      <c r="Q958" s="7" t="s">
        <v>60</v>
      </c>
      <c r="R958" s="7" t="s">
        <v>60</v>
      </c>
      <c r="S958" s="7" t="s">
        <v>15</v>
      </c>
      <c r="T958" s="9" t="s">
        <v>481</v>
      </c>
      <c r="U958" s="9" t="s">
        <v>204</v>
      </c>
    </row>
    <row r="959" s="34" customFormat="true" ht="15" hidden="false" customHeight="false" outlineLevel="0" collapsed="false">
      <c r="A959" s="6" t="s">
        <v>1045</v>
      </c>
      <c r="B959" s="6" t="s">
        <v>331</v>
      </c>
      <c r="C959" s="10" t="s">
        <v>60</v>
      </c>
      <c r="D959" s="8" t="n">
        <v>0.01119</v>
      </c>
      <c r="E959" s="8" t="n">
        <v>0.241245</v>
      </c>
      <c r="F959" s="8" t="n">
        <v>0.029496</v>
      </c>
      <c r="G959" s="8" t="n">
        <v>0.045372</v>
      </c>
      <c r="H959" s="8" t="n">
        <v>0.285514</v>
      </c>
      <c r="I959" s="8" t="n">
        <v>0.027986</v>
      </c>
      <c r="J959" s="8" t="n">
        <v>0.463325</v>
      </c>
      <c r="K959" s="8" t="n">
        <v>0.447733</v>
      </c>
      <c r="L959" s="7" t="s">
        <v>15</v>
      </c>
      <c r="M959" s="7" t="s">
        <v>60</v>
      </c>
      <c r="N959" s="7" t="s">
        <v>15</v>
      </c>
      <c r="O959" s="7" t="s">
        <v>60</v>
      </c>
      <c r="P959" s="7" t="s">
        <v>60</v>
      </c>
      <c r="Q959" s="7" t="s">
        <v>60</v>
      </c>
      <c r="R959" s="7" t="s">
        <v>15</v>
      </c>
      <c r="S959" s="7" t="s">
        <v>15</v>
      </c>
      <c r="T959" s="9" t="s">
        <v>844</v>
      </c>
      <c r="U959" s="9" t="s">
        <v>204</v>
      </c>
    </row>
    <row r="960" s="34" customFormat="true" ht="15" hidden="false" customHeight="false" outlineLevel="0" collapsed="false">
      <c r="A960" s="6" t="s">
        <v>1046</v>
      </c>
      <c r="B960" s="6" t="s">
        <v>331</v>
      </c>
      <c r="C960" s="10" t="s">
        <v>60</v>
      </c>
      <c r="D960" s="8" t="n">
        <v>0.0631</v>
      </c>
      <c r="E960" s="8" t="n">
        <v>0.138787</v>
      </c>
      <c r="F960" s="8" t="n">
        <v>0.029467</v>
      </c>
      <c r="G960" s="8" t="n">
        <v>0.015165</v>
      </c>
      <c r="H960" s="8" t="n">
        <v>0.144349</v>
      </c>
      <c r="I960" s="8" t="n">
        <v>0.017443</v>
      </c>
      <c r="J960" s="8" t="n">
        <v>0.241028</v>
      </c>
      <c r="K960" s="8" t="n">
        <v>0.497207</v>
      </c>
      <c r="L960" s="7" t="s">
        <v>60</v>
      </c>
      <c r="M960" s="7" t="s">
        <v>15</v>
      </c>
      <c r="N960" s="7" t="s">
        <v>15</v>
      </c>
      <c r="O960" s="7" t="s">
        <v>15</v>
      </c>
      <c r="P960" s="7" t="s">
        <v>15</v>
      </c>
      <c r="Q960" s="7" t="s">
        <v>15</v>
      </c>
      <c r="R960" s="7" t="s">
        <v>15</v>
      </c>
      <c r="S960" s="7" t="s">
        <v>15</v>
      </c>
      <c r="T960" s="9" t="s">
        <v>481</v>
      </c>
      <c r="U960" s="9" t="s">
        <v>204</v>
      </c>
    </row>
    <row r="961" s="34" customFormat="true" ht="15" hidden="false" customHeight="false" outlineLevel="0" collapsed="false">
      <c r="A961" s="6" t="s">
        <v>1047</v>
      </c>
      <c r="B961" s="6" t="s">
        <v>331</v>
      </c>
      <c r="C961" s="10" t="s">
        <v>60</v>
      </c>
      <c r="D961" s="8" t="n">
        <v>0.009016</v>
      </c>
      <c r="E961" s="8" t="n">
        <v>0.047417</v>
      </c>
      <c r="F961" s="8" t="n">
        <v>0.029557</v>
      </c>
      <c r="G961" s="8" t="n">
        <v>0.019235</v>
      </c>
      <c r="H961" s="8" t="n">
        <v>0.030339</v>
      </c>
      <c r="I961" s="8" t="n">
        <v>0.015927</v>
      </c>
      <c r="J961" s="8" t="n">
        <v>0.374774</v>
      </c>
      <c r="K961" s="8" t="n">
        <v>0.47824</v>
      </c>
      <c r="L961" s="7" t="s">
        <v>15</v>
      </c>
      <c r="M961" s="7" t="s">
        <v>15</v>
      </c>
      <c r="N961" s="7" t="s">
        <v>15</v>
      </c>
      <c r="O961" s="7" t="s">
        <v>15</v>
      </c>
      <c r="P961" s="7" t="s">
        <v>15</v>
      </c>
      <c r="Q961" s="7" t="s">
        <v>15</v>
      </c>
      <c r="R961" s="7" t="s">
        <v>15</v>
      </c>
      <c r="S961" s="7" t="s">
        <v>15</v>
      </c>
      <c r="T961" s="9" t="s">
        <v>798</v>
      </c>
      <c r="U961" s="9" t="s">
        <v>204</v>
      </c>
    </row>
    <row r="962" s="34" customFormat="true" ht="15" hidden="false" customHeight="false" outlineLevel="0" collapsed="false">
      <c r="A962" s="6" t="s">
        <v>1048</v>
      </c>
      <c r="B962" s="6" t="s">
        <v>331</v>
      </c>
      <c r="C962" s="10" t="s">
        <v>60</v>
      </c>
      <c r="D962" s="8" t="n">
        <v>0.005451</v>
      </c>
      <c r="E962" s="8" t="n">
        <v>0.168848</v>
      </c>
      <c r="F962" s="8" t="n">
        <v>0.029479</v>
      </c>
      <c r="G962" s="8" t="n">
        <v>0.016061</v>
      </c>
      <c r="H962" s="8" t="n">
        <v>0.15761</v>
      </c>
      <c r="I962" s="8" t="n">
        <v>0.017932</v>
      </c>
      <c r="J962" s="8" t="n">
        <v>0.177606</v>
      </c>
      <c r="K962" s="8" t="n">
        <v>0.505344</v>
      </c>
      <c r="L962" s="7" t="s">
        <v>15</v>
      </c>
      <c r="M962" s="7" t="s">
        <v>15</v>
      </c>
      <c r="N962" s="7" t="s">
        <v>15</v>
      </c>
      <c r="O962" s="7" t="s">
        <v>15</v>
      </c>
      <c r="P962" s="7" t="s">
        <v>15</v>
      </c>
      <c r="Q962" s="7" t="s">
        <v>15</v>
      </c>
      <c r="R962" s="7" t="s">
        <v>15</v>
      </c>
      <c r="S962" s="7" t="s">
        <v>60</v>
      </c>
      <c r="T962" s="9" t="s">
        <v>798</v>
      </c>
      <c r="U962" s="9" t="s">
        <v>204</v>
      </c>
    </row>
    <row r="963" s="34" customFormat="true" ht="15" hidden="false" customHeight="false" outlineLevel="0" collapsed="false">
      <c r="A963" s="6" t="s">
        <v>1049</v>
      </c>
      <c r="B963" s="6" t="s">
        <v>331</v>
      </c>
      <c r="C963" s="10" t="s">
        <v>60</v>
      </c>
      <c r="D963" s="8" t="n">
        <v>0.004972</v>
      </c>
      <c r="E963" s="8" t="n">
        <v>0.222205</v>
      </c>
      <c r="F963" s="8" t="n">
        <v>0.029487</v>
      </c>
      <c r="G963" s="8" t="n">
        <v>0.020088</v>
      </c>
      <c r="H963" s="8" t="n">
        <v>0.194054</v>
      </c>
      <c r="I963" s="8" t="n">
        <v>0.022985</v>
      </c>
      <c r="J963" s="8" t="n">
        <v>0.141032</v>
      </c>
      <c r="K963" s="8" t="n">
        <v>0.504648</v>
      </c>
      <c r="L963" s="7" t="s">
        <v>15</v>
      </c>
      <c r="M963" s="7" t="s">
        <v>15</v>
      </c>
      <c r="N963" s="7" t="s">
        <v>15</v>
      </c>
      <c r="O963" s="7" t="s">
        <v>60</v>
      </c>
      <c r="P963" s="7" t="s">
        <v>60</v>
      </c>
      <c r="Q963" s="7" t="s">
        <v>60</v>
      </c>
      <c r="R963" s="7" t="s">
        <v>15</v>
      </c>
      <c r="S963" s="7" t="s">
        <v>60</v>
      </c>
      <c r="T963" s="9" t="s">
        <v>798</v>
      </c>
      <c r="U963" s="9" t="s">
        <v>204</v>
      </c>
    </row>
    <row r="964" s="34" customFormat="true" ht="15" hidden="false" customHeight="false" outlineLevel="0" collapsed="false">
      <c r="A964" s="6" t="s">
        <v>1050</v>
      </c>
      <c r="B964" s="6" t="s">
        <v>331</v>
      </c>
      <c r="C964" s="10" t="s">
        <v>60</v>
      </c>
      <c r="D964" s="8" t="n">
        <v>0.009683</v>
      </c>
      <c r="E964" s="8" t="n">
        <v>0.187112</v>
      </c>
      <c r="F964" s="8" t="n">
        <v>0.02947</v>
      </c>
      <c r="G964" s="8" t="n">
        <v>0.018294</v>
      </c>
      <c r="H964" s="8" t="n">
        <v>0.179527</v>
      </c>
      <c r="I964" s="8" t="n">
        <v>0.015447</v>
      </c>
      <c r="J964" s="8" t="n">
        <v>0.162043</v>
      </c>
      <c r="K964" s="8" t="n">
        <v>0.515723</v>
      </c>
      <c r="L964" s="7" t="s">
        <v>15</v>
      </c>
      <c r="M964" s="7" t="s">
        <v>15</v>
      </c>
      <c r="N964" s="7" t="s">
        <v>15</v>
      </c>
      <c r="O964" s="7" t="s">
        <v>15</v>
      </c>
      <c r="P964" s="7" t="s">
        <v>60</v>
      </c>
      <c r="Q964" s="7" t="s">
        <v>15</v>
      </c>
      <c r="R964" s="7" t="s">
        <v>15</v>
      </c>
      <c r="S964" s="7" t="s">
        <v>60</v>
      </c>
      <c r="T964" s="9" t="s">
        <v>798</v>
      </c>
      <c r="U964" s="9" t="s">
        <v>204</v>
      </c>
    </row>
    <row r="965" s="34" customFormat="true" ht="15" hidden="false" customHeight="false" outlineLevel="0" collapsed="false">
      <c r="A965" s="6" t="s">
        <v>1051</v>
      </c>
      <c r="B965" s="6" t="s">
        <v>331</v>
      </c>
      <c r="C965" s="10" t="s">
        <v>60</v>
      </c>
      <c r="D965" s="8" t="n">
        <v>0.00659</v>
      </c>
      <c r="E965" s="8" t="n">
        <v>0.243408</v>
      </c>
      <c r="F965" s="8" t="n">
        <v>0.029396</v>
      </c>
      <c r="G965" s="8" t="n">
        <v>0.020459</v>
      </c>
      <c r="H965" s="8" t="n">
        <v>0.235541</v>
      </c>
      <c r="I965" s="8" t="n">
        <v>0.021284</v>
      </c>
      <c r="J965" s="8" t="n">
        <v>0.095706</v>
      </c>
      <c r="K965" s="8" t="n">
        <v>0.51556</v>
      </c>
      <c r="L965" s="7" t="s">
        <v>15</v>
      </c>
      <c r="M965" s="7" t="s">
        <v>60</v>
      </c>
      <c r="N965" s="7" t="s">
        <v>15</v>
      </c>
      <c r="O965" s="7" t="s">
        <v>60</v>
      </c>
      <c r="P965" s="7" t="s">
        <v>60</v>
      </c>
      <c r="Q965" s="7" t="s">
        <v>60</v>
      </c>
      <c r="R965" s="7" t="s">
        <v>15</v>
      </c>
      <c r="S965" s="7" t="s">
        <v>60</v>
      </c>
      <c r="T965" s="9" t="s">
        <v>471</v>
      </c>
      <c r="U965" s="9" t="s">
        <v>204</v>
      </c>
    </row>
    <row r="966" s="34" customFormat="true" ht="15" hidden="false" customHeight="false" outlineLevel="0" collapsed="false">
      <c r="A966" s="6" t="s">
        <v>1052</v>
      </c>
      <c r="B966" s="6" t="s">
        <v>331</v>
      </c>
      <c r="C966" s="10" t="s">
        <v>60</v>
      </c>
      <c r="D966" s="8" t="n">
        <v>0.005074</v>
      </c>
      <c r="E966" s="8" t="n">
        <v>0.203321</v>
      </c>
      <c r="F966" s="8" t="n">
        <v>0.029483</v>
      </c>
      <c r="G966" s="8" t="n">
        <v>0.018794</v>
      </c>
      <c r="H966" s="8" t="n">
        <v>0.202069</v>
      </c>
      <c r="I966" s="8" t="n">
        <v>0.019909</v>
      </c>
      <c r="J966" s="8" t="n">
        <v>0.152119</v>
      </c>
      <c r="K966" s="8" t="n">
        <v>0.508302</v>
      </c>
      <c r="L966" s="7" t="s">
        <v>15</v>
      </c>
      <c r="M966" s="7" t="s">
        <v>15</v>
      </c>
      <c r="N966" s="7" t="s">
        <v>15</v>
      </c>
      <c r="O966" s="7" t="s">
        <v>15</v>
      </c>
      <c r="P966" s="7" t="s">
        <v>60</v>
      </c>
      <c r="Q966" s="7" t="s">
        <v>60</v>
      </c>
      <c r="R966" s="7" t="s">
        <v>15</v>
      </c>
      <c r="S966" s="7" t="s">
        <v>60</v>
      </c>
      <c r="T966" s="9" t="s">
        <v>844</v>
      </c>
      <c r="U966" s="9" t="s">
        <v>204</v>
      </c>
    </row>
    <row r="967" s="34" customFormat="true" ht="15" hidden="false" customHeight="false" outlineLevel="0" collapsed="false">
      <c r="A967" s="6" t="s">
        <v>1053</v>
      </c>
      <c r="B967" s="6" t="s">
        <v>1054</v>
      </c>
      <c r="C967" s="10" t="s">
        <v>60</v>
      </c>
      <c r="D967" s="8" t="n">
        <v>0.02252</v>
      </c>
      <c r="E967" s="8" t="n">
        <v>0.076305</v>
      </c>
      <c r="F967" s="8" t="n">
        <v>0.029473</v>
      </c>
      <c r="G967" s="8" t="n">
        <v>0.013088</v>
      </c>
      <c r="H967" s="8" t="n">
        <v>0.084402</v>
      </c>
      <c r="I967" s="8" t="n">
        <v>0.017891</v>
      </c>
      <c r="J967" s="8" t="n">
        <v>0.313253</v>
      </c>
      <c r="K967" s="8" t="n">
        <v>0.498394</v>
      </c>
      <c r="L967" s="7" t="s">
        <v>60</v>
      </c>
      <c r="M967" s="7" t="s">
        <v>15</v>
      </c>
      <c r="N967" s="7" t="s">
        <v>15</v>
      </c>
      <c r="O967" s="7" t="s">
        <v>15</v>
      </c>
      <c r="P967" s="7" t="s">
        <v>15</v>
      </c>
      <c r="Q967" s="7" t="s">
        <v>15</v>
      </c>
      <c r="R967" s="7" t="s">
        <v>15</v>
      </c>
      <c r="S967" s="7" t="s">
        <v>15</v>
      </c>
      <c r="T967" s="9" t="s">
        <v>877</v>
      </c>
      <c r="U967" s="9" t="s">
        <v>204</v>
      </c>
    </row>
    <row r="968" s="34" customFormat="true" ht="15" hidden="false" customHeight="false" outlineLevel="0" collapsed="false">
      <c r="A968" s="6" t="s">
        <v>1055</v>
      </c>
      <c r="B968" s="6" t="s">
        <v>1054</v>
      </c>
      <c r="C968" s="10" t="s">
        <v>60</v>
      </c>
      <c r="D968" s="8" t="n">
        <v>0.02752</v>
      </c>
      <c r="E968" s="8" t="n">
        <v>0.212451</v>
      </c>
      <c r="F968" s="8" t="n">
        <v>0.029504</v>
      </c>
      <c r="G968" s="8" t="n">
        <v>0.019152</v>
      </c>
      <c r="H968" s="8" t="n">
        <v>0.1112</v>
      </c>
      <c r="I968" s="8" t="n">
        <v>0.012142</v>
      </c>
      <c r="J968" s="8" t="n">
        <v>0.545369</v>
      </c>
      <c r="K968" s="8" t="n">
        <v>0.47236</v>
      </c>
      <c r="L968" s="7" t="s">
        <v>60</v>
      </c>
      <c r="M968" s="7" t="s">
        <v>15</v>
      </c>
      <c r="N968" s="7" t="s">
        <v>15</v>
      </c>
      <c r="O968" s="7" t="s">
        <v>15</v>
      </c>
      <c r="P968" s="7" t="s">
        <v>15</v>
      </c>
      <c r="Q968" s="7" t="s">
        <v>15</v>
      </c>
      <c r="R968" s="7" t="s">
        <v>60</v>
      </c>
      <c r="S968" s="7" t="s">
        <v>15</v>
      </c>
      <c r="T968" s="9" t="s">
        <v>877</v>
      </c>
      <c r="U968" s="9" t="s">
        <v>204</v>
      </c>
    </row>
    <row r="969" s="34" customFormat="true" ht="15" hidden="false" customHeight="false" outlineLevel="0" collapsed="false">
      <c r="A969" s="6" t="s">
        <v>1056</v>
      </c>
      <c r="B969" s="6" t="s">
        <v>1054</v>
      </c>
      <c r="C969" s="10" t="s">
        <v>60</v>
      </c>
      <c r="D969" s="8" t="n">
        <v>0.009548</v>
      </c>
      <c r="E969" s="8" t="n">
        <v>0.050316</v>
      </c>
      <c r="F969" s="8" t="n">
        <v>0.029535</v>
      </c>
      <c r="G969" s="8" t="n">
        <v>0.023098</v>
      </c>
      <c r="H969" s="8" t="n">
        <v>0.045497</v>
      </c>
      <c r="I969" s="8" t="n">
        <v>0.0168</v>
      </c>
      <c r="J969" s="8" t="n">
        <v>0.383876</v>
      </c>
      <c r="K969" s="8" t="n">
        <v>0.47592</v>
      </c>
      <c r="L969" s="7" t="s">
        <v>15</v>
      </c>
      <c r="M969" s="7" t="s">
        <v>15</v>
      </c>
      <c r="N969" s="7" t="s">
        <v>15</v>
      </c>
      <c r="O969" s="7" t="s">
        <v>60</v>
      </c>
      <c r="P969" s="7" t="s">
        <v>15</v>
      </c>
      <c r="Q969" s="7" t="s">
        <v>15</v>
      </c>
      <c r="R969" s="7" t="s">
        <v>15</v>
      </c>
      <c r="S969" s="7" t="s">
        <v>15</v>
      </c>
      <c r="T969" s="9" t="s">
        <v>798</v>
      </c>
      <c r="U969" s="9" t="s">
        <v>204</v>
      </c>
    </row>
    <row r="970" s="34" customFormat="true" ht="15" hidden="false" customHeight="false" outlineLevel="0" collapsed="false">
      <c r="A970" s="6" t="s">
        <v>1057</v>
      </c>
      <c r="B970" s="6" t="s">
        <v>1054</v>
      </c>
      <c r="C970" s="10" t="s">
        <v>60</v>
      </c>
      <c r="D970" s="8" t="n">
        <v>0.01146</v>
      </c>
      <c r="E970" s="8" t="n">
        <v>0.097766</v>
      </c>
      <c r="F970" s="8" t="n">
        <v>0.029472</v>
      </c>
      <c r="G970" s="8" t="n">
        <v>0.022574</v>
      </c>
      <c r="H970" s="8" t="n">
        <v>0.061469</v>
      </c>
      <c r="I970" s="8" t="n">
        <v>0.015582</v>
      </c>
      <c r="J970" s="8" t="n">
        <v>0.375269</v>
      </c>
      <c r="K970" s="8" t="n">
        <v>0.47646</v>
      </c>
      <c r="L970" s="7" t="s">
        <v>15</v>
      </c>
      <c r="M970" s="7" t="s">
        <v>15</v>
      </c>
      <c r="N970" s="7" t="s">
        <v>15</v>
      </c>
      <c r="O970" s="7" t="s">
        <v>60</v>
      </c>
      <c r="P970" s="7" t="s">
        <v>15</v>
      </c>
      <c r="Q970" s="7" t="s">
        <v>15</v>
      </c>
      <c r="R970" s="7" t="s">
        <v>15</v>
      </c>
      <c r="S970" s="7" t="s">
        <v>15</v>
      </c>
      <c r="T970" s="9" t="s">
        <v>798</v>
      </c>
      <c r="U970" s="9" t="s">
        <v>204</v>
      </c>
    </row>
    <row r="971" s="34" customFormat="true" ht="15" hidden="false" customHeight="false" outlineLevel="0" collapsed="false">
      <c r="A971" s="6" t="s">
        <v>1058</v>
      </c>
      <c r="B971" s="6" t="s">
        <v>1054</v>
      </c>
      <c r="C971" s="10" t="s">
        <v>60</v>
      </c>
      <c r="D971" s="8" t="n">
        <v>0</v>
      </c>
      <c r="E971" s="8" t="n">
        <v>0.127679</v>
      </c>
      <c r="F971" s="8" t="n">
        <v>0.029452</v>
      </c>
      <c r="G971" s="8" t="n">
        <v>0.017704</v>
      </c>
      <c r="H971" s="8" t="n">
        <v>0.138941</v>
      </c>
      <c r="I971" s="8" t="n">
        <v>0.018285</v>
      </c>
      <c r="J971" s="8" t="n">
        <v>0.242339</v>
      </c>
      <c r="K971" s="8" t="n">
        <v>0.492541</v>
      </c>
      <c r="L971" s="7" t="s">
        <v>15</v>
      </c>
      <c r="M971" s="7" t="s">
        <v>15</v>
      </c>
      <c r="N971" s="7" t="s">
        <v>15</v>
      </c>
      <c r="O971" s="7" t="s">
        <v>15</v>
      </c>
      <c r="P971" s="7" t="s">
        <v>15</v>
      </c>
      <c r="Q971" s="7" t="s">
        <v>15</v>
      </c>
      <c r="R971" s="7" t="s">
        <v>15</v>
      </c>
      <c r="S971" s="7" t="s">
        <v>15</v>
      </c>
      <c r="T971" s="9" t="s">
        <v>877</v>
      </c>
      <c r="U971" s="9" t="s">
        <v>204</v>
      </c>
    </row>
    <row r="972" s="34" customFormat="true" ht="15" hidden="false" customHeight="false" outlineLevel="0" collapsed="false">
      <c r="A972" s="6" t="s">
        <v>1059</v>
      </c>
      <c r="B972" s="6" t="s">
        <v>1054</v>
      </c>
      <c r="C972" s="10" t="s">
        <v>60</v>
      </c>
      <c r="D972" s="8" t="n">
        <v>0.2481</v>
      </c>
      <c r="E972" s="8" t="n">
        <v>0.231359</v>
      </c>
      <c r="F972" s="8" t="n">
        <v>0.029554</v>
      </c>
      <c r="G972" s="8" t="n">
        <v>0.036221</v>
      </c>
      <c r="H972" s="8" t="n">
        <v>0.161266</v>
      </c>
      <c r="I972" s="8" t="n">
        <v>0.022433</v>
      </c>
      <c r="J972" s="8" t="n">
        <v>0.644154</v>
      </c>
      <c r="K972" s="8" t="n">
        <v>0.445534</v>
      </c>
      <c r="L972" s="7" t="s">
        <v>60</v>
      </c>
      <c r="M972" s="7" t="s">
        <v>60</v>
      </c>
      <c r="N972" s="7" t="s">
        <v>15</v>
      </c>
      <c r="O972" s="7" t="s">
        <v>60</v>
      </c>
      <c r="P972" s="7" t="s">
        <v>15</v>
      </c>
      <c r="Q972" s="7" t="s">
        <v>60</v>
      </c>
      <c r="R972" s="7" t="s">
        <v>60</v>
      </c>
      <c r="S972" s="7" t="s">
        <v>15</v>
      </c>
      <c r="T972" s="9" t="s">
        <v>798</v>
      </c>
      <c r="U972" s="9" t="s">
        <v>204</v>
      </c>
    </row>
    <row r="973" s="34" customFormat="true" ht="15" hidden="false" customHeight="false" outlineLevel="0" collapsed="false">
      <c r="A973" s="6" t="s">
        <v>1060</v>
      </c>
      <c r="B973" s="6" t="s">
        <v>1054</v>
      </c>
      <c r="C973" s="10" t="s">
        <v>60</v>
      </c>
      <c r="D973" s="8" t="n">
        <v>0.01298</v>
      </c>
      <c r="E973" s="8" t="n">
        <v>0.180714</v>
      </c>
      <c r="F973" s="8" t="n">
        <v>0.029383</v>
      </c>
      <c r="G973" s="8" t="n">
        <v>0.036802</v>
      </c>
      <c r="H973" s="8" t="n">
        <v>0.221653</v>
      </c>
      <c r="I973" s="8" t="n">
        <v>0.030431</v>
      </c>
      <c r="J973" s="8" t="n">
        <v>0.207332</v>
      </c>
      <c r="K973" s="8" t="n">
        <v>0.48083</v>
      </c>
      <c r="L973" s="7" t="s">
        <v>15</v>
      </c>
      <c r="M973" s="7" t="s">
        <v>15</v>
      </c>
      <c r="N973" s="7" t="s">
        <v>15</v>
      </c>
      <c r="O973" s="7" t="s">
        <v>60</v>
      </c>
      <c r="P973" s="7" t="s">
        <v>60</v>
      </c>
      <c r="Q973" s="7" t="s">
        <v>60</v>
      </c>
      <c r="R973" s="7" t="s">
        <v>15</v>
      </c>
      <c r="S973" s="7" t="s">
        <v>15</v>
      </c>
      <c r="T973" s="39" t="s">
        <v>877</v>
      </c>
      <c r="U973" s="9" t="s">
        <v>204</v>
      </c>
    </row>
    <row r="974" s="34" customFormat="true" ht="15" hidden="false" customHeight="false" outlineLevel="0" collapsed="false">
      <c r="A974" s="6" t="s">
        <v>1061</v>
      </c>
      <c r="B974" s="6" t="s">
        <v>1054</v>
      </c>
      <c r="C974" s="10" t="s">
        <v>60</v>
      </c>
      <c r="D974" s="8" t="n">
        <v>0.01467</v>
      </c>
      <c r="E974" s="8" t="n">
        <v>0.144221</v>
      </c>
      <c r="F974" s="8" t="n">
        <v>0.029439</v>
      </c>
      <c r="G974" s="8" t="n">
        <v>0.022889</v>
      </c>
      <c r="H974" s="8" t="n">
        <v>0.140417</v>
      </c>
      <c r="I974" s="8" t="n">
        <v>0.019375</v>
      </c>
      <c r="J974" s="8" t="n">
        <v>0.211898</v>
      </c>
      <c r="K974" s="8" t="n">
        <v>0.485757</v>
      </c>
      <c r="L974" s="7" t="s">
        <v>15</v>
      </c>
      <c r="M974" s="7" t="s">
        <v>15</v>
      </c>
      <c r="N974" s="7" t="s">
        <v>15</v>
      </c>
      <c r="O974" s="7" t="s">
        <v>60</v>
      </c>
      <c r="P974" s="7" t="s">
        <v>15</v>
      </c>
      <c r="Q974" s="7" t="s">
        <v>15</v>
      </c>
      <c r="R974" s="7" t="s">
        <v>15</v>
      </c>
      <c r="S974" s="7" t="s">
        <v>15</v>
      </c>
      <c r="T974" s="9" t="s">
        <v>798</v>
      </c>
      <c r="U974" s="9" t="s">
        <v>204</v>
      </c>
    </row>
    <row r="975" s="34" customFormat="true" ht="15" hidden="false" customHeight="false" outlineLevel="0" collapsed="false">
      <c r="A975" s="6" t="s">
        <v>1062</v>
      </c>
      <c r="B975" s="6" t="s">
        <v>956</v>
      </c>
      <c r="C975" s="10"/>
      <c r="D975" s="8" t="n">
        <v>0.009007</v>
      </c>
      <c r="E975" s="8" t="n">
        <v>0.132719</v>
      </c>
      <c r="F975" s="8" t="n">
        <v>0.02935</v>
      </c>
      <c r="G975" s="8" t="n">
        <v>0.014164</v>
      </c>
      <c r="H975" s="8" t="n">
        <v>0.113918</v>
      </c>
      <c r="I975" s="8" t="n">
        <v>0.015121</v>
      </c>
      <c r="J975" s="8" t="n">
        <v>0.21428</v>
      </c>
      <c r="K975" s="8" t="n">
        <v>0.504164</v>
      </c>
      <c r="L975" s="7" t="s">
        <v>15</v>
      </c>
      <c r="M975" s="7" t="s">
        <v>15</v>
      </c>
      <c r="N975" s="7" t="s">
        <v>15</v>
      </c>
      <c r="O975" s="7" t="s">
        <v>15</v>
      </c>
      <c r="P975" s="7" t="s">
        <v>15</v>
      </c>
      <c r="Q975" s="7" t="s">
        <v>15</v>
      </c>
      <c r="R975" s="7" t="s">
        <v>15</v>
      </c>
      <c r="S975" s="7" t="s">
        <v>60</v>
      </c>
      <c r="T975" s="39" t="s">
        <v>777</v>
      </c>
      <c r="U975" s="9" t="s">
        <v>204</v>
      </c>
    </row>
    <row r="976" s="34" customFormat="true" ht="15" hidden="false" customHeight="false" outlineLevel="0" collapsed="false">
      <c r="A976" s="6" t="s">
        <v>1063</v>
      </c>
      <c r="B976" s="6" t="s">
        <v>956</v>
      </c>
      <c r="C976" s="10"/>
      <c r="D976" s="8" t="n">
        <v>0.004667</v>
      </c>
      <c r="E976" s="8" t="n">
        <v>0.123224</v>
      </c>
      <c r="F976" s="8" t="n">
        <v>0.029355</v>
      </c>
      <c r="G976" s="8" t="n">
        <v>0.014614</v>
      </c>
      <c r="H976" s="8" t="n">
        <v>0.141186</v>
      </c>
      <c r="I976" s="8" t="n">
        <v>0.018496</v>
      </c>
      <c r="J976" s="8" t="n">
        <v>0.277486</v>
      </c>
      <c r="K976" s="8" t="n">
        <v>0.500512</v>
      </c>
      <c r="L976" s="7" t="s">
        <v>15</v>
      </c>
      <c r="M976" s="7" t="s">
        <v>15</v>
      </c>
      <c r="N976" s="7" t="s">
        <v>15</v>
      </c>
      <c r="O976" s="7" t="s">
        <v>15</v>
      </c>
      <c r="P976" s="7" t="s">
        <v>15</v>
      </c>
      <c r="Q976" s="7" t="s">
        <v>15</v>
      </c>
      <c r="R976" s="7" t="s">
        <v>15</v>
      </c>
      <c r="S976" s="7" t="s">
        <v>60</v>
      </c>
      <c r="T976" s="39" t="s">
        <v>772</v>
      </c>
      <c r="U976" s="9" t="s">
        <v>204</v>
      </c>
    </row>
    <row r="977" s="34" customFormat="true" ht="15" hidden="false" customHeight="false" outlineLevel="0" collapsed="false">
      <c r="A977" s="6" t="s">
        <v>1064</v>
      </c>
      <c r="B977" s="6" t="s">
        <v>1065</v>
      </c>
      <c r="C977" s="10"/>
      <c r="D977" s="8" t="n">
        <v>0.01079</v>
      </c>
      <c r="E977" s="8" t="n">
        <v>0.064503</v>
      </c>
      <c r="F977" s="8" t="n">
        <v>0.029464</v>
      </c>
      <c r="G977" s="8" t="n">
        <v>0.011757</v>
      </c>
      <c r="H977" s="8" t="n">
        <v>0.067744</v>
      </c>
      <c r="I977" s="8" t="n">
        <v>0.0148</v>
      </c>
      <c r="J977" s="8" t="n">
        <v>0.325796</v>
      </c>
      <c r="K977" s="8" t="n">
        <v>0.497395</v>
      </c>
      <c r="L977" s="7" t="s">
        <v>15</v>
      </c>
      <c r="M977" s="7" t="s">
        <v>15</v>
      </c>
      <c r="N977" s="7" t="s">
        <v>15</v>
      </c>
      <c r="O977" s="7" t="s">
        <v>15</v>
      </c>
      <c r="P977" s="7" t="s">
        <v>15</v>
      </c>
      <c r="Q977" s="7" t="s">
        <v>15</v>
      </c>
      <c r="R977" s="7" t="s">
        <v>15</v>
      </c>
      <c r="S977" s="7" t="s">
        <v>15</v>
      </c>
      <c r="T977" s="9" t="s">
        <v>777</v>
      </c>
      <c r="U977" s="9" t="s">
        <v>204</v>
      </c>
    </row>
    <row r="978" s="34" customFormat="true" ht="15" hidden="false" customHeight="false" outlineLevel="0" collapsed="false">
      <c r="A978" s="6" t="s">
        <v>1066</v>
      </c>
      <c r="B978" s="6" t="s">
        <v>1065</v>
      </c>
      <c r="C978" s="10"/>
      <c r="D978" s="8" t="n">
        <v>0.01251</v>
      </c>
      <c r="E978" s="8" t="n">
        <v>0.210281</v>
      </c>
      <c r="F978" s="8" t="n">
        <v>0.02951</v>
      </c>
      <c r="G978" s="8" t="n">
        <v>0.015145</v>
      </c>
      <c r="H978" s="8" t="n">
        <v>0.119931</v>
      </c>
      <c r="I978" s="8" t="n">
        <v>0.011928</v>
      </c>
      <c r="J978" s="8" t="n">
        <v>0.439131</v>
      </c>
      <c r="K978" s="8" t="n">
        <v>0.483838</v>
      </c>
      <c r="L978" s="7" t="s">
        <v>15</v>
      </c>
      <c r="M978" s="7" t="s">
        <v>15</v>
      </c>
      <c r="N978" s="7" t="s">
        <v>15</v>
      </c>
      <c r="O978" s="7" t="s">
        <v>15</v>
      </c>
      <c r="P978" s="7" t="s">
        <v>15</v>
      </c>
      <c r="Q978" s="7" t="s">
        <v>15</v>
      </c>
      <c r="R978" s="7" t="s">
        <v>15</v>
      </c>
      <c r="S978" s="7" t="s">
        <v>15</v>
      </c>
      <c r="T978" s="9" t="s">
        <v>769</v>
      </c>
      <c r="U978" s="9" t="s">
        <v>204</v>
      </c>
    </row>
    <row r="979" s="34" customFormat="true" ht="15" hidden="false" customHeight="false" outlineLevel="0" collapsed="false">
      <c r="A979" s="6" t="s">
        <v>1067</v>
      </c>
      <c r="B979" s="6" t="s">
        <v>1065</v>
      </c>
      <c r="C979" s="10"/>
      <c r="D979" s="8" t="n">
        <v>0.01259</v>
      </c>
      <c r="E979" s="8" t="n">
        <v>0.132495</v>
      </c>
      <c r="F979" s="8" t="n">
        <v>0.029408</v>
      </c>
      <c r="G979" s="8" t="n">
        <v>0.026343</v>
      </c>
      <c r="H979" s="8" t="n">
        <v>0.098228</v>
      </c>
      <c r="I979" s="8" t="n">
        <v>0.020105</v>
      </c>
      <c r="J979" s="8" t="n">
        <v>0.270537</v>
      </c>
      <c r="K979" s="8" t="n">
        <v>0.48098</v>
      </c>
      <c r="L979" s="7" t="s">
        <v>15</v>
      </c>
      <c r="M979" s="7" t="s">
        <v>15</v>
      </c>
      <c r="N979" s="7" t="s">
        <v>15</v>
      </c>
      <c r="O979" s="7" t="s">
        <v>60</v>
      </c>
      <c r="P979" s="7" t="s">
        <v>15</v>
      </c>
      <c r="Q979" s="7" t="s">
        <v>60</v>
      </c>
      <c r="R979" s="7" t="s">
        <v>15</v>
      </c>
      <c r="S979" s="7" t="s">
        <v>15</v>
      </c>
      <c r="T979" s="9" t="s">
        <v>769</v>
      </c>
      <c r="U979" s="9" t="s">
        <v>204</v>
      </c>
    </row>
    <row r="980" s="34" customFormat="true" ht="15" hidden="false" customHeight="false" outlineLevel="0" collapsed="false">
      <c r="A980" s="6" t="s">
        <v>1068</v>
      </c>
      <c r="B980" s="6" t="s">
        <v>1065</v>
      </c>
      <c r="C980" s="10"/>
      <c r="D980" s="8" t="n">
        <v>0.01059</v>
      </c>
      <c r="E980" s="8" t="n">
        <v>0.131255</v>
      </c>
      <c r="F980" s="8" t="n">
        <v>0.029507</v>
      </c>
      <c r="G980" s="8" t="n">
        <v>0.014212</v>
      </c>
      <c r="H980" s="8" t="n">
        <v>0.135475</v>
      </c>
      <c r="I980" s="8" t="n">
        <v>0.017175</v>
      </c>
      <c r="J980" s="8" t="n">
        <v>0.229681</v>
      </c>
      <c r="K980" s="8" t="n">
        <v>0.503735</v>
      </c>
      <c r="L980" s="7" t="s">
        <v>15</v>
      </c>
      <c r="M980" s="7" t="s">
        <v>15</v>
      </c>
      <c r="N980" s="7" t="s">
        <v>15</v>
      </c>
      <c r="O980" s="7" t="s">
        <v>15</v>
      </c>
      <c r="P980" s="7" t="s">
        <v>15</v>
      </c>
      <c r="Q980" s="7" t="s">
        <v>15</v>
      </c>
      <c r="R980" s="7" t="s">
        <v>15</v>
      </c>
      <c r="S980" s="7" t="s">
        <v>60</v>
      </c>
      <c r="T980" s="9" t="s">
        <v>769</v>
      </c>
      <c r="U980" s="9" t="s">
        <v>204</v>
      </c>
    </row>
    <row r="981" s="34" customFormat="true" ht="15" hidden="false" customHeight="false" outlineLevel="0" collapsed="false">
      <c r="A981" s="6" t="s">
        <v>1069</v>
      </c>
      <c r="B981" s="6" t="s">
        <v>1065</v>
      </c>
      <c r="C981" s="10"/>
      <c r="D981" s="8" t="n">
        <v>0.01062</v>
      </c>
      <c r="E981" s="8" t="n">
        <v>0.132038</v>
      </c>
      <c r="F981" s="8" t="n">
        <v>0.029409</v>
      </c>
      <c r="G981" s="8" t="n">
        <v>0.014786</v>
      </c>
      <c r="H981" s="8" t="n">
        <v>0.129361</v>
      </c>
      <c r="I981" s="8" t="n">
        <v>0.016596</v>
      </c>
      <c r="J981" s="8" t="n">
        <v>0.239932</v>
      </c>
      <c r="K981" s="8" t="n">
        <v>0.505563</v>
      </c>
      <c r="L981" s="7" t="s">
        <v>15</v>
      </c>
      <c r="M981" s="7" t="s">
        <v>15</v>
      </c>
      <c r="N981" s="7" t="s">
        <v>15</v>
      </c>
      <c r="O981" s="7" t="s">
        <v>15</v>
      </c>
      <c r="P981" s="7" t="s">
        <v>15</v>
      </c>
      <c r="Q981" s="7" t="s">
        <v>15</v>
      </c>
      <c r="R981" s="7" t="s">
        <v>15</v>
      </c>
      <c r="S981" s="7" t="s">
        <v>60</v>
      </c>
      <c r="T981" s="9" t="s">
        <v>769</v>
      </c>
      <c r="U981" s="9" t="s">
        <v>204</v>
      </c>
    </row>
    <row r="982" s="34" customFormat="true" ht="15" hidden="false" customHeight="false" outlineLevel="0" collapsed="false">
      <c r="A982" s="6" t="s">
        <v>1070</v>
      </c>
      <c r="B982" s="6" t="s">
        <v>1065</v>
      </c>
      <c r="C982" s="10"/>
      <c r="D982" s="8" t="n">
        <v>0.04244</v>
      </c>
      <c r="E982" s="8" t="n">
        <v>0.20077</v>
      </c>
      <c r="F982" s="8" t="n">
        <v>0.029484</v>
      </c>
      <c r="G982" s="8" t="n">
        <v>0.018201</v>
      </c>
      <c r="H982" s="8" t="n">
        <v>0.110918</v>
      </c>
      <c r="I982" s="8" t="n">
        <v>0.013335</v>
      </c>
      <c r="J982" s="8" t="n">
        <v>0.558903</v>
      </c>
      <c r="K982" s="8" t="n">
        <v>0.471222</v>
      </c>
      <c r="L982" s="7" t="s">
        <v>60</v>
      </c>
      <c r="M982" s="7" t="s">
        <v>15</v>
      </c>
      <c r="N982" s="7" t="s">
        <v>15</v>
      </c>
      <c r="O982" s="7" t="s">
        <v>15</v>
      </c>
      <c r="P982" s="7" t="s">
        <v>15</v>
      </c>
      <c r="Q982" s="7" t="s">
        <v>15</v>
      </c>
      <c r="R982" s="7" t="s">
        <v>60</v>
      </c>
      <c r="S982" s="7" t="s">
        <v>15</v>
      </c>
      <c r="T982" s="9" t="s">
        <v>769</v>
      </c>
      <c r="U982" s="9" t="s">
        <v>204</v>
      </c>
    </row>
    <row r="983" s="34" customFormat="true" ht="15" hidden="false" customHeight="false" outlineLevel="0" collapsed="false">
      <c r="A983" s="6" t="s">
        <v>1071</v>
      </c>
      <c r="B983" s="6" t="s">
        <v>1065</v>
      </c>
      <c r="C983" s="10"/>
      <c r="D983" s="8" t="n">
        <v>0.01064</v>
      </c>
      <c r="E983" s="8" t="n">
        <v>0.089948</v>
      </c>
      <c r="F983" s="8" t="n">
        <v>0.029447</v>
      </c>
      <c r="G983" s="8" t="n">
        <v>0.011628</v>
      </c>
      <c r="H983" s="8" t="n">
        <v>0.05127</v>
      </c>
      <c r="I983" s="8" t="n">
        <v>0.011695</v>
      </c>
      <c r="J983" s="8" t="n">
        <v>0.40363</v>
      </c>
      <c r="K983" s="8" t="n">
        <v>0.490682</v>
      </c>
      <c r="L983" s="7" t="s">
        <v>15</v>
      </c>
      <c r="M983" s="7" t="s">
        <v>15</v>
      </c>
      <c r="N983" s="7" t="s">
        <v>15</v>
      </c>
      <c r="O983" s="7" t="s">
        <v>15</v>
      </c>
      <c r="P983" s="7" t="s">
        <v>15</v>
      </c>
      <c r="Q983" s="7" t="s">
        <v>15</v>
      </c>
      <c r="R983" s="7" t="s">
        <v>15</v>
      </c>
      <c r="S983" s="7" t="s">
        <v>15</v>
      </c>
      <c r="T983" s="9" t="s">
        <v>769</v>
      </c>
      <c r="U983" s="9" t="s">
        <v>204</v>
      </c>
    </row>
    <row r="984" s="34" customFormat="true" ht="15" hidden="false" customHeight="false" outlineLevel="0" collapsed="false">
      <c r="A984" s="6" t="s">
        <v>1072</v>
      </c>
      <c r="B984" s="6" t="s">
        <v>1065</v>
      </c>
      <c r="C984" s="10"/>
      <c r="D984" s="8" t="n">
        <v>0.01018</v>
      </c>
      <c r="E984" s="8" t="n">
        <v>0.121125</v>
      </c>
      <c r="F984" s="8" t="n">
        <v>0.029419</v>
      </c>
      <c r="G984" s="8" t="n">
        <v>0.011654</v>
      </c>
      <c r="H984" s="8" t="n">
        <v>0.073324</v>
      </c>
      <c r="I984" s="8" t="n">
        <v>0.012326</v>
      </c>
      <c r="J984" s="8" t="n">
        <v>0.345934</v>
      </c>
      <c r="K984" s="8" t="n">
        <v>0.493108</v>
      </c>
      <c r="L984" s="7" t="s">
        <v>15</v>
      </c>
      <c r="M984" s="7" t="s">
        <v>15</v>
      </c>
      <c r="N984" s="7" t="s">
        <v>15</v>
      </c>
      <c r="O984" s="7" t="s">
        <v>15</v>
      </c>
      <c r="P984" s="7" t="s">
        <v>15</v>
      </c>
      <c r="Q984" s="7" t="s">
        <v>15</v>
      </c>
      <c r="R984" s="7" t="s">
        <v>15</v>
      </c>
      <c r="S984" s="7" t="s">
        <v>15</v>
      </c>
      <c r="T984" s="9" t="s">
        <v>769</v>
      </c>
      <c r="U984" s="9" t="s">
        <v>204</v>
      </c>
    </row>
    <row r="985" s="34" customFormat="true" ht="15" hidden="false" customHeight="false" outlineLevel="0" collapsed="false">
      <c r="A985" s="6" t="s">
        <v>1073</v>
      </c>
      <c r="B985" s="6" t="s">
        <v>1065</v>
      </c>
      <c r="C985" s="10"/>
      <c r="D985" s="8" t="n">
        <v>0.0089</v>
      </c>
      <c r="E985" s="8" t="n">
        <v>0.161845</v>
      </c>
      <c r="F985" s="8" t="n">
        <v>0.029436</v>
      </c>
      <c r="G985" s="8" t="n">
        <v>0.016276</v>
      </c>
      <c r="H985" s="8" t="n">
        <v>0.14254</v>
      </c>
      <c r="I985" s="8" t="n">
        <v>0.018524</v>
      </c>
      <c r="J985" s="8" t="n">
        <v>0.219888</v>
      </c>
      <c r="K985" s="8" t="n">
        <v>0.497243</v>
      </c>
      <c r="L985" s="7" t="s">
        <v>15</v>
      </c>
      <c r="M985" s="7" t="s">
        <v>15</v>
      </c>
      <c r="N985" s="7" t="s">
        <v>15</v>
      </c>
      <c r="O985" s="7" t="s">
        <v>15</v>
      </c>
      <c r="P985" s="7" t="s">
        <v>15</v>
      </c>
      <c r="Q985" s="7" t="s">
        <v>15</v>
      </c>
      <c r="R985" s="7" t="s">
        <v>15</v>
      </c>
      <c r="S985" s="7" t="s">
        <v>15</v>
      </c>
      <c r="T985" s="9" t="s">
        <v>769</v>
      </c>
      <c r="U985" s="9" t="s">
        <v>204</v>
      </c>
    </row>
    <row r="986" s="34" customFormat="true" ht="15" hidden="false" customHeight="false" outlineLevel="0" collapsed="false">
      <c r="A986" s="6" t="s">
        <v>1074</v>
      </c>
      <c r="B986" s="6" t="s">
        <v>1065</v>
      </c>
      <c r="C986" s="10"/>
      <c r="D986" s="8" t="n">
        <v>0.008061</v>
      </c>
      <c r="E986" s="8" t="n">
        <v>0.179947</v>
      </c>
      <c r="F986" s="8" t="n">
        <v>0.029399</v>
      </c>
      <c r="G986" s="8" t="n">
        <v>0.015781</v>
      </c>
      <c r="H986" s="8" t="n">
        <v>0.182023</v>
      </c>
      <c r="I986" s="8" t="n">
        <v>0.017329</v>
      </c>
      <c r="J986" s="8" t="n">
        <v>0.176579</v>
      </c>
      <c r="K986" s="8" t="n">
        <v>0.5051</v>
      </c>
      <c r="L986" s="7" t="s">
        <v>15</v>
      </c>
      <c r="M986" s="7" t="s">
        <v>15</v>
      </c>
      <c r="N986" s="7" t="s">
        <v>15</v>
      </c>
      <c r="O986" s="7" t="s">
        <v>15</v>
      </c>
      <c r="P986" s="7" t="s">
        <v>60</v>
      </c>
      <c r="Q986" s="7" t="s">
        <v>15</v>
      </c>
      <c r="R986" s="7" t="s">
        <v>15</v>
      </c>
      <c r="S986" s="7" t="s">
        <v>60</v>
      </c>
      <c r="T986" s="9" t="s">
        <v>769</v>
      </c>
      <c r="U986" s="9" t="s">
        <v>204</v>
      </c>
    </row>
    <row r="987" s="34" customFormat="true" ht="15" hidden="false" customHeight="false" outlineLevel="0" collapsed="false">
      <c r="A987" s="6" t="s">
        <v>1075</v>
      </c>
      <c r="B987" s="6" t="s">
        <v>1065</v>
      </c>
      <c r="C987" s="10"/>
      <c r="D987" s="8" t="n">
        <v>0.1102</v>
      </c>
      <c r="E987" s="8" t="n">
        <v>0.188849</v>
      </c>
      <c r="F987" s="8" t="n">
        <v>0.02939</v>
      </c>
      <c r="G987" s="8" t="n">
        <v>0.022505</v>
      </c>
      <c r="H987" s="8" t="n">
        <v>0.139484</v>
      </c>
      <c r="I987" s="8" t="n">
        <v>0.014391</v>
      </c>
      <c r="J987" s="8" t="n">
        <v>0.58326</v>
      </c>
      <c r="K987" s="8" t="n">
        <v>0.46275</v>
      </c>
      <c r="L987" s="7" t="s">
        <v>60</v>
      </c>
      <c r="M987" s="7" t="s">
        <v>15</v>
      </c>
      <c r="N987" s="7" t="s">
        <v>15</v>
      </c>
      <c r="O987" s="7" t="s">
        <v>60</v>
      </c>
      <c r="P987" s="7" t="s">
        <v>15</v>
      </c>
      <c r="Q987" s="7" t="s">
        <v>15</v>
      </c>
      <c r="R987" s="7" t="s">
        <v>60</v>
      </c>
      <c r="S987" s="7" t="s">
        <v>15</v>
      </c>
      <c r="T987" s="9" t="s">
        <v>777</v>
      </c>
      <c r="U987" s="9" t="s">
        <v>204</v>
      </c>
    </row>
    <row r="988" s="34" customFormat="true" ht="15" hidden="false" customHeight="false" outlineLevel="0" collapsed="false">
      <c r="A988" s="6" t="s">
        <v>1076</v>
      </c>
      <c r="B988" s="6" t="s">
        <v>1065</v>
      </c>
      <c r="C988" s="10"/>
      <c r="D988" s="8" t="n">
        <v>0.01304</v>
      </c>
      <c r="E988" s="8" t="n">
        <v>0.21471</v>
      </c>
      <c r="F988" s="8" t="n">
        <v>0.02949</v>
      </c>
      <c r="G988" s="8" t="n">
        <v>0.017857</v>
      </c>
      <c r="H988" s="8" t="n">
        <v>0.117094</v>
      </c>
      <c r="I988" s="8" t="n">
        <v>0.013214</v>
      </c>
      <c r="J988" s="8" t="n">
        <v>0.60062</v>
      </c>
      <c r="K988" s="8" t="n">
        <v>0.473831</v>
      </c>
      <c r="L988" s="7" t="s">
        <v>15</v>
      </c>
      <c r="M988" s="7" t="s">
        <v>15</v>
      </c>
      <c r="N988" s="7" t="s">
        <v>15</v>
      </c>
      <c r="O988" s="7" t="s">
        <v>15</v>
      </c>
      <c r="P988" s="7" t="s">
        <v>15</v>
      </c>
      <c r="Q988" s="7" t="s">
        <v>15</v>
      </c>
      <c r="R988" s="7" t="s">
        <v>60</v>
      </c>
      <c r="S988" s="7" t="s">
        <v>15</v>
      </c>
      <c r="T988" s="9" t="s">
        <v>772</v>
      </c>
      <c r="U988" s="9" t="s">
        <v>204</v>
      </c>
    </row>
    <row r="989" s="34" customFormat="true" ht="15" hidden="false" customHeight="false" outlineLevel="0" collapsed="false">
      <c r="A989" s="6" t="s">
        <v>1077</v>
      </c>
      <c r="B989" s="6" t="s">
        <v>1065</v>
      </c>
      <c r="C989" s="10"/>
      <c r="D989" s="8" t="n">
        <v>0.01101</v>
      </c>
      <c r="E989" s="8" t="n">
        <v>0.127627</v>
      </c>
      <c r="F989" s="8" t="n">
        <v>0.029342</v>
      </c>
      <c r="G989" s="8" t="n">
        <v>0.025449</v>
      </c>
      <c r="H989" s="8" t="n">
        <v>0.067227</v>
      </c>
      <c r="I989" s="8" t="n">
        <v>0.016846</v>
      </c>
      <c r="J989" s="8" t="n">
        <v>0.470554</v>
      </c>
      <c r="K989" s="8" t="n">
        <v>0.468763</v>
      </c>
      <c r="L989" s="7" t="s">
        <v>15</v>
      </c>
      <c r="M989" s="7" t="s">
        <v>15</v>
      </c>
      <c r="N989" s="7" t="s">
        <v>15</v>
      </c>
      <c r="O989" s="7" t="s">
        <v>60</v>
      </c>
      <c r="P989" s="7" t="s">
        <v>15</v>
      </c>
      <c r="Q989" s="7" t="s">
        <v>15</v>
      </c>
      <c r="R989" s="7" t="s">
        <v>15</v>
      </c>
      <c r="S989" s="7" t="s">
        <v>15</v>
      </c>
      <c r="T989" s="9" t="s">
        <v>772</v>
      </c>
      <c r="U989" s="9" t="s">
        <v>204</v>
      </c>
    </row>
    <row r="990" s="34" customFormat="true" ht="15" hidden="false" customHeight="false" outlineLevel="0" collapsed="false">
      <c r="A990" s="6" t="s">
        <v>1078</v>
      </c>
      <c r="B990" s="6" t="s">
        <v>1065</v>
      </c>
      <c r="C990" s="10"/>
      <c r="D990" s="8" t="n">
        <v>0.01339</v>
      </c>
      <c r="E990" s="8" t="n">
        <v>0.173129</v>
      </c>
      <c r="F990" s="8" t="n">
        <v>0.029413</v>
      </c>
      <c r="G990" s="8" t="n">
        <v>0.018011</v>
      </c>
      <c r="H990" s="8" t="n">
        <v>0.182196</v>
      </c>
      <c r="I990" s="8" t="n">
        <v>0.019956</v>
      </c>
      <c r="J990" s="8" t="n">
        <v>0.202654</v>
      </c>
      <c r="K990" s="8" t="n">
        <v>0.507738</v>
      </c>
      <c r="L990" s="7" t="s">
        <v>15</v>
      </c>
      <c r="M990" s="7" t="s">
        <v>15</v>
      </c>
      <c r="N990" s="7" t="s">
        <v>15</v>
      </c>
      <c r="O990" s="7" t="s">
        <v>15</v>
      </c>
      <c r="P990" s="7" t="s">
        <v>60</v>
      </c>
      <c r="Q990" s="7" t="s">
        <v>60</v>
      </c>
      <c r="R990" s="7" t="s">
        <v>15</v>
      </c>
      <c r="S990" s="7" t="s">
        <v>60</v>
      </c>
      <c r="T990" s="9" t="s">
        <v>772</v>
      </c>
      <c r="U990" s="9" t="s">
        <v>204</v>
      </c>
    </row>
    <row r="991" s="34" customFormat="true" ht="15" hidden="false" customHeight="false" outlineLevel="0" collapsed="false">
      <c r="A991" s="6" t="s">
        <v>1079</v>
      </c>
      <c r="B991" s="6" t="s">
        <v>331</v>
      </c>
      <c r="C991" s="10"/>
      <c r="D991" s="8" t="n">
        <v>0.01308</v>
      </c>
      <c r="E991" s="8" t="n">
        <v>0.148182</v>
      </c>
      <c r="F991" s="8" t="n">
        <v>0.029375</v>
      </c>
      <c r="G991" s="8" t="n">
        <v>0.017864</v>
      </c>
      <c r="H991" s="8" t="n">
        <v>0.08891</v>
      </c>
      <c r="I991" s="8" t="n">
        <v>0.014848</v>
      </c>
      <c r="J991" s="8" t="n">
        <v>0.431215</v>
      </c>
      <c r="K991" s="8" t="n">
        <v>0.498815</v>
      </c>
      <c r="L991" s="7" t="s">
        <v>15</v>
      </c>
      <c r="M991" s="7" t="s">
        <v>15</v>
      </c>
      <c r="N991" s="7" t="s">
        <v>15</v>
      </c>
      <c r="O991" s="7" t="s">
        <v>15</v>
      </c>
      <c r="P991" s="7" t="s">
        <v>15</v>
      </c>
      <c r="Q991" s="7" t="s">
        <v>15</v>
      </c>
      <c r="R991" s="7" t="s">
        <v>15</v>
      </c>
      <c r="S991" s="7" t="s">
        <v>60</v>
      </c>
      <c r="T991" s="9" t="s">
        <v>777</v>
      </c>
      <c r="U991" s="9" t="s">
        <v>204</v>
      </c>
    </row>
    <row r="992" s="34" customFormat="true" ht="15" hidden="false" customHeight="false" outlineLevel="0" collapsed="false">
      <c r="A992" s="6" t="s">
        <v>1080</v>
      </c>
      <c r="B992" s="6" t="s">
        <v>331</v>
      </c>
      <c r="C992" s="10"/>
      <c r="D992" s="8" t="n">
        <v>0.009483</v>
      </c>
      <c r="E992" s="8" t="n">
        <v>0.115637</v>
      </c>
      <c r="F992" s="8" t="n">
        <v>0.029427</v>
      </c>
      <c r="G992" s="8" t="n">
        <v>0.013755</v>
      </c>
      <c r="H992" s="8" t="n">
        <v>0.143478</v>
      </c>
      <c r="I992" s="8" t="n">
        <v>0.016316</v>
      </c>
      <c r="J992" s="8" t="n">
        <v>0.268344</v>
      </c>
      <c r="K992" s="8" t="n">
        <v>0.501322</v>
      </c>
      <c r="L992" s="7" t="s">
        <v>15</v>
      </c>
      <c r="M992" s="7" t="s">
        <v>15</v>
      </c>
      <c r="N992" s="7" t="s">
        <v>15</v>
      </c>
      <c r="O992" s="7" t="s">
        <v>15</v>
      </c>
      <c r="P992" s="7" t="s">
        <v>15</v>
      </c>
      <c r="Q992" s="7" t="s">
        <v>15</v>
      </c>
      <c r="R992" s="7" t="s">
        <v>15</v>
      </c>
      <c r="S992" s="7" t="s">
        <v>60</v>
      </c>
      <c r="T992" s="9" t="s">
        <v>777</v>
      </c>
      <c r="U992" s="9" t="s">
        <v>204</v>
      </c>
    </row>
    <row r="993" s="34" customFormat="true" ht="15" hidden="false" customHeight="false" outlineLevel="0" collapsed="false">
      <c r="A993" s="6" t="s">
        <v>1081</v>
      </c>
      <c r="B993" s="6" t="s">
        <v>331</v>
      </c>
      <c r="C993" s="10"/>
      <c r="D993" s="8" t="n">
        <v>0.06203</v>
      </c>
      <c r="E993" s="8" t="n">
        <v>0.094899</v>
      </c>
      <c r="F993" s="8" t="n">
        <v>0.029417</v>
      </c>
      <c r="G993" s="8" t="n">
        <v>0.015727</v>
      </c>
      <c r="H993" s="8" t="n">
        <v>0.047542</v>
      </c>
      <c r="I993" s="8" t="n">
        <v>0.010842</v>
      </c>
      <c r="J993" s="8" t="n">
        <v>0.446368</v>
      </c>
      <c r="K993" s="8" t="n">
        <v>0.479978</v>
      </c>
      <c r="L993" s="7" t="s">
        <v>60</v>
      </c>
      <c r="M993" s="7" t="s">
        <v>15</v>
      </c>
      <c r="N993" s="7" t="s">
        <v>15</v>
      </c>
      <c r="O993" s="7" t="s">
        <v>15</v>
      </c>
      <c r="P993" s="7" t="s">
        <v>15</v>
      </c>
      <c r="Q993" s="7" t="s">
        <v>15</v>
      </c>
      <c r="R993" s="7" t="s">
        <v>15</v>
      </c>
      <c r="S993" s="7" t="s">
        <v>15</v>
      </c>
      <c r="T993" s="9" t="s">
        <v>777</v>
      </c>
      <c r="U993" s="9" t="s">
        <v>204</v>
      </c>
    </row>
    <row r="994" s="34" customFormat="true" ht="15" hidden="false" customHeight="false" outlineLevel="0" collapsed="false">
      <c r="A994" s="6" t="s">
        <v>1082</v>
      </c>
      <c r="B994" s="6" t="s">
        <v>331</v>
      </c>
      <c r="C994" s="10"/>
      <c r="D994" s="8" t="n">
        <v>0.005335</v>
      </c>
      <c r="E994" s="8" t="n">
        <v>0.146267</v>
      </c>
      <c r="F994" s="8" t="n">
        <v>0.029509</v>
      </c>
      <c r="G994" s="8" t="n">
        <v>0.021129</v>
      </c>
      <c r="H994" s="8" t="n">
        <v>0.165775</v>
      </c>
      <c r="I994" s="8" t="n">
        <v>0.018351</v>
      </c>
      <c r="J994" s="8" t="n">
        <v>0.229245</v>
      </c>
      <c r="K994" s="8" t="n">
        <v>0.518662</v>
      </c>
      <c r="L994" s="7" t="s">
        <v>15</v>
      </c>
      <c r="M994" s="7" t="s">
        <v>15</v>
      </c>
      <c r="N994" s="7" t="s">
        <v>15</v>
      </c>
      <c r="O994" s="7" t="s">
        <v>60</v>
      </c>
      <c r="P994" s="7" t="s">
        <v>15</v>
      </c>
      <c r="Q994" s="7" t="s">
        <v>15</v>
      </c>
      <c r="R994" s="7" t="s">
        <v>15</v>
      </c>
      <c r="S994" s="7" t="s">
        <v>60</v>
      </c>
      <c r="T994" s="9" t="s">
        <v>777</v>
      </c>
      <c r="U994" s="9" t="s">
        <v>204</v>
      </c>
    </row>
    <row r="995" s="34" customFormat="true" ht="15" hidden="false" customHeight="false" outlineLevel="0" collapsed="false">
      <c r="A995" s="6" t="s">
        <v>1083</v>
      </c>
      <c r="B995" s="6" t="s">
        <v>331</v>
      </c>
      <c r="C995" s="10"/>
      <c r="D995" s="8" t="n">
        <v>0.1205</v>
      </c>
      <c r="E995" s="8" t="n">
        <v>0.05094</v>
      </c>
      <c r="F995" s="8" t="n">
        <v>0.029516</v>
      </c>
      <c r="G995" s="8" t="n">
        <v>0.016704</v>
      </c>
      <c r="H995" s="8" t="n">
        <v>0.032207</v>
      </c>
      <c r="I995" s="8" t="n">
        <v>0.01411</v>
      </c>
      <c r="J995" s="8" t="n">
        <v>0.396142</v>
      </c>
      <c r="K995" s="8" t="n">
        <v>0.483889</v>
      </c>
      <c r="L995" s="7" t="s">
        <v>60</v>
      </c>
      <c r="M995" s="7" t="s">
        <v>15</v>
      </c>
      <c r="N995" s="7" t="s">
        <v>15</v>
      </c>
      <c r="O995" s="7" t="s">
        <v>15</v>
      </c>
      <c r="P995" s="7" t="s">
        <v>15</v>
      </c>
      <c r="Q995" s="7" t="s">
        <v>15</v>
      </c>
      <c r="R995" s="7" t="s">
        <v>15</v>
      </c>
      <c r="S995" s="7" t="s">
        <v>15</v>
      </c>
      <c r="T995" s="9" t="s">
        <v>772</v>
      </c>
      <c r="U995" s="9" t="s">
        <v>204</v>
      </c>
    </row>
    <row r="996" s="34" customFormat="true" ht="15" hidden="false" customHeight="false" outlineLevel="0" collapsed="false">
      <c r="A996" s="6" t="s">
        <v>1084</v>
      </c>
      <c r="B996" s="6" t="s">
        <v>331</v>
      </c>
      <c r="C996" s="10"/>
      <c r="D996" s="8" t="n">
        <v>0.05545</v>
      </c>
      <c r="E996" s="8" t="n">
        <v>0.085469</v>
      </c>
      <c r="F996" s="8" t="n">
        <v>0.029438</v>
      </c>
      <c r="G996" s="8" t="n">
        <v>0.014703</v>
      </c>
      <c r="H996" s="8" t="n">
        <v>0.089683</v>
      </c>
      <c r="I996" s="8" t="n">
        <v>0.017317</v>
      </c>
      <c r="J996" s="8" t="n">
        <v>0.287013</v>
      </c>
      <c r="K996" s="8" t="n">
        <v>0.494941</v>
      </c>
      <c r="L996" s="7" t="s">
        <v>60</v>
      </c>
      <c r="M996" s="7" t="s">
        <v>15</v>
      </c>
      <c r="N996" s="7" t="s">
        <v>15</v>
      </c>
      <c r="O996" s="7" t="s">
        <v>15</v>
      </c>
      <c r="P996" s="7" t="s">
        <v>15</v>
      </c>
      <c r="Q996" s="7" t="s">
        <v>15</v>
      </c>
      <c r="R996" s="7" t="s">
        <v>15</v>
      </c>
      <c r="S996" s="7" t="s">
        <v>15</v>
      </c>
      <c r="T996" s="9" t="s">
        <v>772</v>
      </c>
      <c r="U996" s="9" t="s">
        <v>204</v>
      </c>
    </row>
    <row r="997" s="34" customFormat="true" ht="15" hidden="false" customHeight="false" outlineLevel="0" collapsed="false">
      <c r="A997" s="6" t="s">
        <v>1085</v>
      </c>
      <c r="B997" s="6" t="s">
        <v>331</v>
      </c>
      <c r="C997" s="10"/>
      <c r="D997" s="8" t="n">
        <v>0.01426</v>
      </c>
      <c r="E997" s="8" t="n">
        <v>0.063966</v>
      </c>
      <c r="F997" s="8" t="n">
        <v>0.029406</v>
      </c>
      <c r="G997" s="8" t="n">
        <v>0.01149</v>
      </c>
      <c r="H997" s="8" t="n">
        <v>0.082591</v>
      </c>
      <c r="I997" s="8" t="n">
        <v>0.013831</v>
      </c>
      <c r="J997" s="8" t="n">
        <v>0.322634</v>
      </c>
      <c r="K997" s="8" t="n">
        <v>0.497977</v>
      </c>
      <c r="L997" s="7" t="s">
        <v>15</v>
      </c>
      <c r="M997" s="7" t="s">
        <v>15</v>
      </c>
      <c r="N997" s="7" t="s">
        <v>15</v>
      </c>
      <c r="O997" s="7" t="s">
        <v>15</v>
      </c>
      <c r="P997" s="7" t="s">
        <v>15</v>
      </c>
      <c r="Q997" s="7" t="s">
        <v>15</v>
      </c>
      <c r="R997" s="7" t="s">
        <v>15</v>
      </c>
      <c r="S997" s="7" t="s">
        <v>15</v>
      </c>
      <c r="T997" s="9" t="s">
        <v>772</v>
      </c>
      <c r="U997" s="9" t="s">
        <v>204</v>
      </c>
    </row>
    <row r="998" s="34" customFormat="true" ht="15" hidden="false" customHeight="false" outlineLevel="0" collapsed="false">
      <c r="A998" s="6" t="s">
        <v>1086</v>
      </c>
      <c r="B998" s="6" t="s">
        <v>331</v>
      </c>
      <c r="C998" s="10"/>
      <c r="D998" s="8" t="n">
        <v>0.009614</v>
      </c>
      <c r="E998" s="8" t="n">
        <v>0.065326</v>
      </c>
      <c r="F998" s="8" t="n">
        <v>0.02938</v>
      </c>
      <c r="G998" s="8" t="n">
        <v>0.014828</v>
      </c>
      <c r="H998" s="8" t="n">
        <v>0.077743</v>
      </c>
      <c r="I998" s="8" t="n">
        <v>0.017691</v>
      </c>
      <c r="J998" s="8" t="n">
        <v>0.316714</v>
      </c>
      <c r="K998" s="8" t="n">
        <v>0.492312</v>
      </c>
      <c r="L998" s="7" t="s">
        <v>15</v>
      </c>
      <c r="M998" s="7" t="s">
        <v>15</v>
      </c>
      <c r="N998" s="7" t="s">
        <v>15</v>
      </c>
      <c r="O998" s="7" t="s">
        <v>15</v>
      </c>
      <c r="P998" s="7" t="s">
        <v>15</v>
      </c>
      <c r="Q998" s="7" t="s">
        <v>15</v>
      </c>
      <c r="R998" s="7" t="s">
        <v>15</v>
      </c>
      <c r="S998" s="7" t="s">
        <v>15</v>
      </c>
      <c r="T998" s="9" t="s">
        <v>772</v>
      </c>
      <c r="U998" s="9" t="s">
        <v>204</v>
      </c>
    </row>
    <row r="999" s="34" customFormat="true" ht="15" hidden="false" customHeight="false" outlineLevel="0" collapsed="false">
      <c r="A999" s="6" t="s">
        <v>1087</v>
      </c>
      <c r="B999" s="6" t="s">
        <v>1088</v>
      </c>
      <c r="C999" s="10"/>
      <c r="D999" s="8" t="n">
        <v>0.08854</v>
      </c>
      <c r="E999" s="8" t="n">
        <v>0.13318</v>
      </c>
      <c r="F999" s="8" t="n">
        <v>0.029429</v>
      </c>
      <c r="G999" s="8" t="n">
        <v>0.017931</v>
      </c>
      <c r="H999" s="8" t="n">
        <v>0.163687</v>
      </c>
      <c r="I999" s="8" t="n">
        <v>0.019005</v>
      </c>
      <c r="J999" s="8" t="n">
        <v>0.251596</v>
      </c>
      <c r="K999" s="8" t="n">
        <v>0.49443</v>
      </c>
      <c r="L999" s="7" t="s">
        <v>60</v>
      </c>
      <c r="M999" s="7" t="s">
        <v>15</v>
      </c>
      <c r="N999" s="7" t="s">
        <v>15</v>
      </c>
      <c r="O999" s="7" t="s">
        <v>15</v>
      </c>
      <c r="P999" s="7" t="s">
        <v>15</v>
      </c>
      <c r="Q999" s="7" t="s">
        <v>15</v>
      </c>
      <c r="R999" s="7" t="s">
        <v>15</v>
      </c>
      <c r="S999" s="7" t="s">
        <v>15</v>
      </c>
      <c r="T999" s="9" t="s">
        <v>914</v>
      </c>
      <c r="U999" s="9" t="s">
        <v>204</v>
      </c>
    </row>
    <row r="1000" s="34" customFormat="true" ht="15" hidden="false" customHeight="false" outlineLevel="0" collapsed="false">
      <c r="A1000" s="6" t="s">
        <v>1089</v>
      </c>
      <c r="B1000" s="6" t="s">
        <v>1088</v>
      </c>
      <c r="C1000" s="10"/>
      <c r="D1000" s="8" t="n">
        <v>0.01034</v>
      </c>
      <c r="E1000" s="8" t="n">
        <v>0.097253</v>
      </c>
      <c r="F1000" s="8" t="n">
        <v>0.029321</v>
      </c>
      <c r="G1000" s="8" t="n">
        <v>0.018528</v>
      </c>
      <c r="H1000" s="8" t="n">
        <v>0.118517</v>
      </c>
      <c r="I1000" s="8" t="n">
        <v>0.01868</v>
      </c>
      <c r="J1000" s="8" t="n">
        <v>0.327956</v>
      </c>
      <c r="K1000" s="8" t="n">
        <v>0.509088</v>
      </c>
      <c r="L1000" s="7" t="s">
        <v>15</v>
      </c>
      <c r="M1000" s="7" t="s">
        <v>15</v>
      </c>
      <c r="N1000" s="7" t="s">
        <v>15</v>
      </c>
      <c r="O1000" s="7" t="s">
        <v>15</v>
      </c>
      <c r="P1000" s="7" t="s">
        <v>15</v>
      </c>
      <c r="Q1000" s="7" t="s">
        <v>15</v>
      </c>
      <c r="R1000" s="7" t="s">
        <v>15</v>
      </c>
      <c r="S1000" s="7" t="s">
        <v>60</v>
      </c>
      <c r="T1000" s="9" t="s">
        <v>914</v>
      </c>
      <c r="U1000" s="9" t="s">
        <v>204</v>
      </c>
    </row>
    <row r="1001" s="34" customFormat="true" ht="15" hidden="false" customHeight="false" outlineLevel="0" collapsed="false">
      <c r="A1001" s="6" t="s">
        <v>1090</v>
      </c>
      <c r="B1001" s="6" t="s">
        <v>1088</v>
      </c>
      <c r="C1001" s="10"/>
      <c r="D1001" s="8" t="n">
        <v>0.1439</v>
      </c>
      <c r="E1001" s="8" t="n">
        <v>0.11226</v>
      </c>
      <c r="F1001" s="8" t="n">
        <v>0.029502</v>
      </c>
      <c r="G1001" s="8" t="n">
        <v>0.019826</v>
      </c>
      <c r="H1001" s="8" t="n">
        <v>0.094324</v>
      </c>
      <c r="I1001" s="8" t="n">
        <v>0.018566</v>
      </c>
      <c r="J1001" s="8" t="n">
        <v>0.367472</v>
      </c>
      <c r="K1001" s="8" t="n">
        <v>0.483912</v>
      </c>
      <c r="L1001" s="7" t="s">
        <v>60</v>
      </c>
      <c r="M1001" s="7" t="s">
        <v>15</v>
      </c>
      <c r="N1001" s="7" t="s">
        <v>15</v>
      </c>
      <c r="O1001" s="7" t="s">
        <v>15</v>
      </c>
      <c r="P1001" s="7" t="s">
        <v>15</v>
      </c>
      <c r="Q1001" s="7" t="s">
        <v>15</v>
      </c>
      <c r="R1001" s="7" t="s">
        <v>15</v>
      </c>
      <c r="S1001" s="7" t="s">
        <v>15</v>
      </c>
      <c r="T1001" s="9" t="s">
        <v>767</v>
      </c>
      <c r="U1001" s="9" t="s">
        <v>204</v>
      </c>
    </row>
    <row r="1002" s="34" customFormat="true" ht="15" hidden="false" customHeight="false" outlineLevel="0" collapsed="false">
      <c r="A1002" s="6" t="s">
        <v>1091</v>
      </c>
      <c r="B1002" s="6" t="s">
        <v>1088</v>
      </c>
      <c r="C1002" s="10"/>
      <c r="D1002" s="8" t="n">
        <v>0.01801</v>
      </c>
      <c r="E1002" s="8" t="n">
        <v>0.112305</v>
      </c>
      <c r="F1002" s="8" t="n">
        <v>0.029482</v>
      </c>
      <c r="G1002" s="8" t="n">
        <v>0.02138</v>
      </c>
      <c r="H1002" s="8" t="n">
        <v>0.118034</v>
      </c>
      <c r="I1002" s="8" t="n">
        <v>0.020528</v>
      </c>
      <c r="J1002" s="8" t="n">
        <v>0.25773</v>
      </c>
      <c r="K1002" s="8" t="n">
        <v>0.488652</v>
      </c>
      <c r="L1002" s="7" t="s">
        <v>15</v>
      </c>
      <c r="M1002" s="7" t="s">
        <v>15</v>
      </c>
      <c r="N1002" s="7" t="s">
        <v>15</v>
      </c>
      <c r="O1002" s="7" t="s">
        <v>60</v>
      </c>
      <c r="P1002" s="7" t="s">
        <v>15</v>
      </c>
      <c r="Q1002" s="7" t="s">
        <v>60</v>
      </c>
      <c r="R1002" s="7" t="s">
        <v>15</v>
      </c>
      <c r="S1002" s="7" t="s">
        <v>15</v>
      </c>
      <c r="T1002" s="9" t="s">
        <v>767</v>
      </c>
      <c r="U1002" s="9" t="s">
        <v>204</v>
      </c>
    </row>
    <row r="1003" s="34" customFormat="true" ht="15" hidden="false" customHeight="false" outlineLevel="0" collapsed="false">
      <c r="A1003" s="6" t="s">
        <v>1092</v>
      </c>
      <c r="B1003" s="6" t="s">
        <v>1088</v>
      </c>
      <c r="C1003" s="10"/>
      <c r="D1003" s="8" t="n">
        <v>0.07286</v>
      </c>
      <c r="E1003" s="8" t="n">
        <v>0.084099</v>
      </c>
      <c r="F1003" s="8" t="n">
        <v>0.029468</v>
      </c>
      <c r="G1003" s="8" t="n">
        <v>0.01232</v>
      </c>
      <c r="H1003" s="8" t="n">
        <v>0.042024</v>
      </c>
      <c r="I1003" s="8" t="n">
        <v>0.009188</v>
      </c>
      <c r="J1003" s="8" t="n">
        <v>0.46067</v>
      </c>
      <c r="K1003" s="8" t="n">
        <v>0.483845</v>
      </c>
      <c r="L1003" s="7" t="s">
        <v>60</v>
      </c>
      <c r="M1003" s="7" t="s">
        <v>15</v>
      </c>
      <c r="N1003" s="7" t="s">
        <v>15</v>
      </c>
      <c r="O1003" s="7" t="s">
        <v>15</v>
      </c>
      <c r="P1003" s="7" t="s">
        <v>15</v>
      </c>
      <c r="Q1003" s="7" t="s">
        <v>15</v>
      </c>
      <c r="R1003" s="7" t="s">
        <v>15</v>
      </c>
      <c r="S1003" s="7" t="s">
        <v>15</v>
      </c>
      <c r="T1003" s="9" t="s">
        <v>767</v>
      </c>
      <c r="U1003" s="9" t="s">
        <v>204</v>
      </c>
    </row>
    <row r="1004" s="34" customFormat="true" ht="15" hidden="false" customHeight="false" outlineLevel="0" collapsed="false">
      <c r="A1004" s="6" t="s">
        <v>1093</v>
      </c>
      <c r="B1004" s="6" t="s">
        <v>1088</v>
      </c>
      <c r="C1004" s="10"/>
      <c r="D1004" s="8" t="n">
        <v>0.1311</v>
      </c>
      <c r="E1004" s="8" t="n">
        <v>0.19401</v>
      </c>
      <c r="F1004" s="8" t="n">
        <v>0.029516</v>
      </c>
      <c r="G1004" s="8" t="n">
        <v>0.020124</v>
      </c>
      <c r="H1004" s="8" t="n">
        <v>0.124353</v>
      </c>
      <c r="I1004" s="8" t="n">
        <v>0.012751</v>
      </c>
      <c r="J1004" s="8" t="n">
        <v>0.601899</v>
      </c>
      <c r="K1004" s="8" t="n">
        <v>0.467697</v>
      </c>
      <c r="L1004" s="7" t="s">
        <v>60</v>
      </c>
      <c r="M1004" s="7" t="s">
        <v>15</v>
      </c>
      <c r="N1004" s="7" t="s">
        <v>15</v>
      </c>
      <c r="O1004" s="7" t="s">
        <v>60</v>
      </c>
      <c r="P1004" s="7" t="s">
        <v>15</v>
      </c>
      <c r="Q1004" s="7" t="s">
        <v>15</v>
      </c>
      <c r="R1004" s="7" t="s">
        <v>60</v>
      </c>
      <c r="S1004" s="7" t="s">
        <v>15</v>
      </c>
      <c r="T1004" s="9" t="s">
        <v>767</v>
      </c>
      <c r="U1004" s="9" t="s">
        <v>204</v>
      </c>
    </row>
    <row r="1005" s="34" customFormat="true" ht="15" hidden="false" customHeight="false" outlineLevel="0" collapsed="false">
      <c r="A1005" s="6" t="s">
        <v>1094</v>
      </c>
      <c r="B1005" s="6" t="s">
        <v>1004</v>
      </c>
      <c r="C1005" s="10"/>
      <c r="D1005" s="8" t="n">
        <v>0.006554</v>
      </c>
      <c r="E1005" s="8" t="n">
        <v>0.157241</v>
      </c>
      <c r="F1005" s="8" t="n">
        <v>0.029384</v>
      </c>
      <c r="G1005" s="8" t="n">
        <v>0.015063</v>
      </c>
      <c r="H1005" s="8" t="n">
        <v>0.138691</v>
      </c>
      <c r="I1005" s="8" t="n">
        <v>0.01891</v>
      </c>
      <c r="J1005" s="8" t="n">
        <v>0.224226</v>
      </c>
      <c r="K1005" s="8" t="n">
        <v>0.503441</v>
      </c>
      <c r="L1005" s="7" t="s">
        <v>15</v>
      </c>
      <c r="M1005" s="7" t="s">
        <v>15</v>
      </c>
      <c r="N1005" s="7" t="s">
        <v>15</v>
      </c>
      <c r="O1005" s="7" t="s">
        <v>15</v>
      </c>
      <c r="P1005" s="7" t="s">
        <v>15</v>
      </c>
      <c r="Q1005" s="7" t="s">
        <v>15</v>
      </c>
      <c r="R1005" s="7" t="s">
        <v>15</v>
      </c>
      <c r="S1005" s="7" t="s">
        <v>60</v>
      </c>
      <c r="T1005" s="9" t="s">
        <v>914</v>
      </c>
      <c r="U1005" s="9" t="s">
        <v>204</v>
      </c>
    </row>
    <row r="1006" s="34" customFormat="true" ht="15" hidden="false" customHeight="false" outlineLevel="0" collapsed="false">
      <c r="A1006" s="6" t="s">
        <v>1095</v>
      </c>
      <c r="B1006" s="6" t="s">
        <v>1004</v>
      </c>
      <c r="C1006" s="10"/>
      <c r="D1006" s="8" t="n">
        <v>0.09252</v>
      </c>
      <c r="E1006" s="8" t="n">
        <v>0.113194</v>
      </c>
      <c r="F1006" s="8" t="n">
        <v>0.029392</v>
      </c>
      <c r="G1006" s="8" t="n">
        <v>0.015705</v>
      </c>
      <c r="H1006" s="8" t="n">
        <v>0.13351</v>
      </c>
      <c r="I1006" s="8" t="n">
        <v>0.015943</v>
      </c>
      <c r="J1006" s="8" t="n">
        <v>0.315204</v>
      </c>
      <c r="K1006" s="8" t="n">
        <v>0.49226</v>
      </c>
      <c r="L1006" s="7" t="s">
        <v>60</v>
      </c>
      <c r="M1006" s="7" t="s">
        <v>15</v>
      </c>
      <c r="N1006" s="7" t="s">
        <v>15</v>
      </c>
      <c r="O1006" s="7" t="s">
        <v>15</v>
      </c>
      <c r="P1006" s="7" t="s">
        <v>15</v>
      </c>
      <c r="Q1006" s="7" t="s">
        <v>15</v>
      </c>
      <c r="R1006" s="7" t="s">
        <v>15</v>
      </c>
      <c r="S1006" s="7" t="s">
        <v>15</v>
      </c>
      <c r="T1006" s="9" t="s">
        <v>914</v>
      </c>
      <c r="U1006" s="9" t="s">
        <v>204</v>
      </c>
    </row>
    <row r="1007" s="34" customFormat="true" ht="15" hidden="false" customHeight="false" outlineLevel="0" collapsed="false">
      <c r="A1007" s="6" t="s">
        <v>1096</v>
      </c>
      <c r="B1007" s="6" t="s">
        <v>1004</v>
      </c>
      <c r="C1007" s="10"/>
      <c r="D1007" s="8" t="n">
        <v>0.01269</v>
      </c>
      <c r="E1007" s="8" t="n">
        <v>0.14447</v>
      </c>
      <c r="F1007" s="8" t="n">
        <v>0.02954</v>
      </c>
      <c r="G1007" s="8" t="n">
        <v>0.015785</v>
      </c>
      <c r="H1007" s="8" t="n">
        <v>0.17832</v>
      </c>
      <c r="I1007" s="8" t="n">
        <v>0.017678</v>
      </c>
      <c r="J1007" s="8" t="n">
        <v>0.253831</v>
      </c>
      <c r="K1007" s="8" t="n">
        <v>0.500724</v>
      </c>
      <c r="L1007" s="7" t="s">
        <v>15</v>
      </c>
      <c r="M1007" s="7" t="s">
        <v>15</v>
      </c>
      <c r="N1007" s="7" t="s">
        <v>15</v>
      </c>
      <c r="O1007" s="7" t="s">
        <v>15</v>
      </c>
      <c r="P1007" s="7" t="s">
        <v>15</v>
      </c>
      <c r="Q1007" s="7" t="s">
        <v>15</v>
      </c>
      <c r="R1007" s="7" t="s">
        <v>15</v>
      </c>
      <c r="S1007" s="7" t="s">
        <v>60</v>
      </c>
      <c r="T1007" s="9" t="s">
        <v>914</v>
      </c>
      <c r="U1007" s="9" t="s">
        <v>204</v>
      </c>
    </row>
    <row r="1008" s="34" customFormat="true" ht="15" hidden="false" customHeight="false" outlineLevel="0" collapsed="false">
      <c r="A1008" s="6" t="s">
        <v>1097</v>
      </c>
      <c r="B1008" s="6" t="s">
        <v>1004</v>
      </c>
      <c r="C1008" s="10"/>
      <c r="D1008" s="8" t="n">
        <v>0.1334</v>
      </c>
      <c r="E1008" s="8" t="n">
        <v>0.200552</v>
      </c>
      <c r="F1008" s="8" t="n">
        <v>0.029464</v>
      </c>
      <c r="G1008" s="8" t="n">
        <v>0.020312</v>
      </c>
      <c r="H1008" s="8" t="n">
        <v>0.137195</v>
      </c>
      <c r="I1008" s="8" t="n">
        <v>0.012656</v>
      </c>
      <c r="J1008" s="8" t="n">
        <v>0.546174</v>
      </c>
      <c r="K1008" s="8" t="n">
        <v>0.466923</v>
      </c>
      <c r="L1008" s="7" t="s">
        <v>60</v>
      </c>
      <c r="M1008" s="7" t="s">
        <v>15</v>
      </c>
      <c r="N1008" s="7" t="s">
        <v>15</v>
      </c>
      <c r="O1008" s="7" t="s">
        <v>60</v>
      </c>
      <c r="P1008" s="7" t="s">
        <v>15</v>
      </c>
      <c r="Q1008" s="7" t="s">
        <v>15</v>
      </c>
      <c r="R1008" s="7" t="s">
        <v>60</v>
      </c>
      <c r="S1008" s="7" t="s">
        <v>15</v>
      </c>
      <c r="T1008" s="9" t="s">
        <v>777</v>
      </c>
      <c r="U1008" s="9" t="s">
        <v>204</v>
      </c>
    </row>
    <row r="1009" s="34" customFormat="true" ht="15" hidden="false" customHeight="false" outlineLevel="0" collapsed="false">
      <c r="A1009" s="6" t="s">
        <v>1098</v>
      </c>
      <c r="B1009" s="6" t="s">
        <v>1004</v>
      </c>
      <c r="C1009" s="10"/>
      <c r="D1009" s="8" t="n">
        <v>0.04601</v>
      </c>
      <c r="E1009" s="8" t="n">
        <v>0.050352</v>
      </c>
      <c r="F1009" s="8" t="n">
        <v>0.029495</v>
      </c>
      <c r="G1009" s="8" t="n">
        <v>0.013214</v>
      </c>
      <c r="H1009" s="8" t="n">
        <v>0.068484</v>
      </c>
      <c r="I1009" s="8" t="n">
        <v>0.013427</v>
      </c>
      <c r="J1009" s="8" t="n">
        <v>0.341777</v>
      </c>
      <c r="K1009" s="8" t="n">
        <v>0.490673</v>
      </c>
      <c r="L1009" s="7" t="s">
        <v>60</v>
      </c>
      <c r="M1009" s="7" t="s">
        <v>15</v>
      </c>
      <c r="N1009" s="7" t="s">
        <v>15</v>
      </c>
      <c r="O1009" s="7" t="s">
        <v>15</v>
      </c>
      <c r="P1009" s="7" t="s">
        <v>15</v>
      </c>
      <c r="Q1009" s="7" t="s">
        <v>15</v>
      </c>
      <c r="R1009" s="7" t="s">
        <v>15</v>
      </c>
      <c r="S1009" s="7" t="s">
        <v>15</v>
      </c>
      <c r="T1009" s="9" t="s">
        <v>767</v>
      </c>
      <c r="U1009" s="9" t="s">
        <v>204</v>
      </c>
    </row>
    <row r="1010" s="34" customFormat="true" ht="15" hidden="false" customHeight="false" outlineLevel="0" collapsed="false">
      <c r="A1010" s="6" t="s">
        <v>1099</v>
      </c>
      <c r="B1010" s="6" t="s">
        <v>1004</v>
      </c>
      <c r="C1010" s="10"/>
      <c r="D1010" s="8" t="n">
        <v>0.06616</v>
      </c>
      <c r="E1010" s="8" t="n">
        <v>0.079891</v>
      </c>
      <c r="F1010" s="8" t="n">
        <v>0.029505</v>
      </c>
      <c r="G1010" s="8" t="n">
        <v>0.020976</v>
      </c>
      <c r="H1010" s="8" t="n">
        <v>0.046916</v>
      </c>
      <c r="I1010" s="8" t="n">
        <v>0.018501</v>
      </c>
      <c r="J1010" s="8" t="n">
        <v>0.369401</v>
      </c>
      <c r="K1010" s="8" t="n">
        <v>0.479951</v>
      </c>
      <c r="L1010" s="7" t="s">
        <v>60</v>
      </c>
      <c r="M1010" s="7" t="s">
        <v>15</v>
      </c>
      <c r="N1010" s="7" t="s">
        <v>15</v>
      </c>
      <c r="O1010" s="7" t="s">
        <v>60</v>
      </c>
      <c r="P1010" s="7" t="s">
        <v>15</v>
      </c>
      <c r="Q1010" s="7" t="s">
        <v>15</v>
      </c>
      <c r="R1010" s="7" t="s">
        <v>15</v>
      </c>
      <c r="S1010" s="7" t="s">
        <v>15</v>
      </c>
      <c r="T1010" s="9" t="s">
        <v>767</v>
      </c>
      <c r="U1010" s="9" t="s">
        <v>204</v>
      </c>
    </row>
    <row r="1011" s="34" customFormat="true" ht="15" hidden="false" customHeight="false" outlineLevel="0" collapsed="false">
      <c r="A1011" s="6" t="s">
        <v>1100</v>
      </c>
      <c r="B1011" s="6" t="s">
        <v>1004</v>
      </c>
      <c r="C1011" s="10"/>
      <c r="D1011" s="8" t="n">
        <v>0.01481</v>
      </c>
      <c r="E1011" s="8" t="n">
        <v>0.051776</v>
      </c>
      <c r="F1011" s="8" t="n">
        <v>0.029486</v>
      </c>
      <c r="G1011" s="8" t="n">
        <v>0.012217</v>
      </c>
      <c r="H1011" s="8" t="n">
        <v>0.058675</v>
      </c>
      <c r="I1011" s="8" t="n">
        <v>0.014483</v>
      </c>
      <c r="J1011" s="8" t="n">
        <v>0.356491</v>
      </c>
      <c r="K1011" s="8" t="n">
        <v>0.489696</v>
      </c>
      <c r="L1011" s="7" t="s">
        <v>15</v>
      </c>
      <c r="M1011" s="7" t="s">
        <v>15</v>
      </c>
      <c r="N1011" s="7" t="s">
        <v>15</v>
      </c>
      <c r="O1011" s="7" t="s">
        <v>15</v>
      </c>
      <c r="P1011" s="7" t="s">
        <v>15</v>
      </c>
      <c r="Q1011" s="7" t="s">
        <v>15</v>
      </c>
      <c r="R1011" s="7" t="s">
        <v>15</v>
      </c>
      <c r="S1011" s="7" t="s">
        <v>15</v>
      </c>
      <c r="T1011" s="9" t="s">
        <v>767</v>
      </c>
      <c r="U1011" s="9" t="s">
        <v>204</v>
      </c>
    </row>
    <row r="1012" s="34" customFormat="true" ht="15" hidden="false" customHeight="false" outlineLevel="0" collapsed="false">
      <c r="A1012" s="6" t="s">
        <v>1101</v>
      </c>
      <c r="B1012" s="6" t="s">
        <v>1004</v>
      </c>
      <c r="C1012" s="10"/>
      <c r="D1012" s="8" t="n">
        <v>0.03625</v>
      </c>
      <c r="E1012" s="8" t="n">
        <v>0.188935</v>
      </c>
      <c r="F1012" s="8" t="n">
        <v>0.029409</v>
      </c>
      <c r="G1012" s="8" t="n">
        <v>0.016685</v>
      </c>
      <c r="H1012" s="8" t="n">
        <v>0.107016</v>
      </c>
      <c r="I1012" s="8" t="n">
        <v>0.01099</v>
      </c>
      <c r="J1012" s="8" t="n">
        <v>0.526866</v>
      </c>
      <c r="K1012" s="8" t="n">
        <v>0.474681</v>
      </c>
      <c r="L1012" s="7" t="s">
        <v>60</v>
      </c>
      <c r="M1012" s="7" t="s">
        <v>15</v>
      </c>
      <c r="N1012" s="7" t="s">
        <v>15</v>
      </c>
      <c r="O1012" s="7" t="s">
        <v>15</v>
      </c>
      <c r="P1012" s="7" t="s">
        <v>15</v>
      </c>
      <c r="Q1012" s="7" t="s">
        <v>15</v>
      </c>
      <c r="R1012" s="7" t="s">
        <v>60</v>
      </c>
      <c r="S1012" s="7" t="s">
        <v>15</v>
      </c>
      <c r="T1012" s="9" t="s">
        <v>767</v>
      </c>
      <c r="U1012" s="9" t="s">
        <v>204</v>
      </c>
    </row>
    <row r="1013" s="34" customFormat="true" ht="15" hidden="false" customHeight="false" outlineLevel="0" collapsed="false">
      <c r="A1013" s="6" t="s">
        <v>1102</v>
      </c>
      <c r="B1013" s="6" t="s">
        <v>220</v>
      </c>
      <c r="C1013" s="10" t="s">
        <v>15</v>
      </c>
      <c r="D1013" s="8" t="n">
        <v>0.01095</v>
      </c>
      <c r="E1013" s="8" t="n">
        <f aca="false">VLOOKUP(A1013,[1]Edited!$B$2:$J$18,3,FALSE())</f>
        <v>0.081678</v>
      </c>
      <c r="F1013" s="8" t="n">
        <f aca="false">VLOOKUP(A1013,[1]Edited!$B$2:$J$18,4,FALSE())</f>
        <v>0.029332</v>
      </c>
      <c r="G1013" s="8" t="n">
        <f aca="false">VLOOKUP(A1013,[1]Edited!$B$2:$J$18,5,FALSE())</f>
        <v>0.022315</v>
      </c>
      <c r="H1013" s="8" t="n">
        <f aca="false">VLOOKUP(A1013,[1]Edited!$B$2:$J$18,6,FALSE())</f>
        <v>0.091067</v>
      </c>
      <c r="I1013" s="8" t="n">
        <f aca="false">VLOOKUP(A1013,[1]Edited!$B$2:$J$18,7,FALSE())</f>
        <v>0.021169</v>
      </c>
      <c r="J1013" s="8" t="n">
        <v>0.302503</v>
      </c>
      <c r="K1013" s="8" t="n">
        <f aca="false">VLOOKUP(A1013,[1]Edited!$B$2:$J$18,9,FALSE())</f>
        <v>0.507966</v>
      </c>
      <c r="L1013" s="7" t="s">
        <v>15</v>
      </c>
      <c r="M1013" s="7" t="s">
        <v>15</v>
      </c>
      <c r="N1013" s="7" t="s">
        <v>15</v>
      </c>
      <c r="O1013" s="7" t="s">
        <v>60</v>
      </c>
      <c r="P1013" s="7" t="s">
        <v>15</v>
      </c>
      <c r="Q1013" s="7" t="s">
        <v>60</v>
      </c>
      <c r="R1013" s="7" t="s">
        <v>15</v>
      </c>
      <c r="S1013" s="7" t="s">
        <v>60</v>
      </c>
      <c r="T1013" s="9" t="s">
        <v>1103</v>
      </c>
      <c r="U1013" s="9" t="s">
        <v>204</v>
      </c>
    </row>
    <row r="1014" s="34" customFormat="true" ht="15" hidden="false" customHeight="false" outlineLevel="0" collapsed="false">
      <c r="A1014" s="6" t="s">
        <v>1104</v>
      </c>
      <c r="B1014" s="6" t="s">
        <v>56</v>
      </c>
      <c r="C1014" s="10" t="s">
        <v>60</v>
      </c>
      <c r="D1014" s="8" t="n">
        <v>0.01013</v>
      </c>
      <c r="E1014" s="8" t="n">
        <f aca="false">VLOOKUP(A1014,[1]Edited!$B$2:$J$18,3,FALSE())</f>
        <v>0.089567</v>
      </c>
      <c r="F1014" s="8" t="n">
        <f aca="false">VLOOKUP(A1014,[1]Edited!$B$2:$J$18,4,FALSE())</f>
        <v>0.029334</v>
      </c>
      <c r="G1014" s="8" t="n">
        <f aca="false">VLOOKUP(A1014,[1]Edited!$B$2:$J$18,5,FALSE())</f>
        <v>0.021047</v>
      </c>
      <c r="H1014" s="8" t="n">
        <f aca="false">VLOOKUP(A1014,[1]Edited!$B$2:$J$18,6,FALSE())</f>
        <v>0.078454</v>
      </c>
      <c r="I1014" s="8" t="n">
        <f aca="false">VLOOKUP(A1014,[1]Edited!$B$2:$J$18,7,FALSE())</f>
        <v>0.017504</v>
      </c>
      <c r="J1014" s="8" t="n">
        <v>0.458515</v>
      </c>
      <c r="K1014" s="8" t="n">
        <f aca="false">VLOOKUP(A1014,[1]Edited!$B$2:$J$18,9,FALSE())</f>
        <v>0.475985</v>
      </c>
      <c r="L1014" s="7" t="s">
        <v>15</v>
      </c>
      <c r="M1014" s="7" t="s">
        <v>15</v>
      </c>
      <c r="N1014" s="7" t="s">
        <v>15</v>
      </c>
      <c r="O1014" s="7" t="s">
        <v>60</v>
      </c>
      <c r="P1014" s="7" t="s">
        <v>15</v>
      </c>
      <c r="Q1014" s="7" t="s">
        <v>15</v>
      </c>
      <c r="R1014" s="7" t="s">
        <v>15</v>
      </c>
      <c r="S1014" s="7" t="s">
        <v>15</v>
      </c>
      <c r="T1014" s="9" t="s">
        <v>1103</v>
      </c>
      <c r="U1014" s="9" t="s">
        <v>204</v>
      </c>
    </row>
    <row r="1015" s="34" customFormat="true" ht="15" hidden="false" customHeight="false" outlineLevel="0" collapsed="false">
      <c r="A1015" s="6" t="s">
        <v>1105</v>
      </c>
      <c r="B1015" s="6" t="s">
        <v>56</v>
      </c>
      <c r="C1015" s="10" t="s">
        <v>15</v>
      </c>
      <c r="D1015" s="8" t="n">
        <v>0.01589</v>
      </c>
      <c r="E1015" s="8" t="n">
        <f aca="false">VLOOKUP(A1015,[2]Sheet1!$C$2:$K$41,3,FALSE())</f>
        <v>0.151329</v>
      </c>
      <c r="F1015" s="8" t="n">
        <f aca="false">VLOOKUP(A1015,[2]Sheet1!$C$2:$K$41,4,FALSE())</f>
        <v>0.029404</v>
      </c>
      <c r="G1015" s="8" t="n">
        <f aca="false">VLOOKUP(A1015,[2]Sheet1!$C$2:$K$41,5,FALSE())</f>
        <v>0.017856</v>
      </c>
      <c r="H1015" s="8" t="n">
        <f aca="false">VLOOKUP(A1015,[2]Sheet1!$C$2:$K$41,6,FALSE())</f>
        <v>0.275231</v>
      </c>
      <c r="I1015" s="8" t="n">
        <f aca="false">VLOOKUP(A1015,[2]Sheet1!$C$2:$K$41,7,FALSE())</f>
        <v>0.016008</v>
      </c>
      <c r="J1015" s="8" t="n">
        <v>0.362697</v>
      </c>
      <c r="K1015" s="8" t="n">
        <f aca="false">VLOOKUP(A1015,[2]Sheet1!$C$2:$K$41,9,FALSE())</f>
        <v>0.477825</v>
      </c>
      <c r="L1015" s="7" t="s">
        <v>15</v>
      </c>
      <c r="M1015" s="7" t="s">
        <v>15</v>
      </c>
      <c r="N1015" s="7" t="s">
        <v>15</v>
      </c>
      <c r="O1015" s="7" t="s">
        <v>15</v>
      </c>
      <c r="P1015" s="7" t="s">
        <v>60</v>
      </c>
      <c r="Q1015" s="7" t="s">
        <v>15</v>
      </c>
      <c r="R1015" s="7" t="s">
        <v>15</v>
      </c>
      <c r="S1015" s="7" t="s">
        <v>15</v>
      </c>
      <c r="T1015" s="9" t="s">
        <v>1106</v>
      </c>
      <c r="U1015" s="9" t="s">
        <v>204</v>
      </c>
    </row>
    <row r="1016" s="34" customFormat="true" ht="15" hidden="false" customHeight="false" outlineLevel="0" collapsed="false">
      <c r="A1016" s="6" t="s">
        <v>1107</v>
      </c>
      <c r="B1016" s="6" t="s">
        <v>56</v>
      </c>
      <c r="C1016" s="10" t="s">
        <v>15</v>
      </c>
      <c r="D1016" s="8" t="n">
        <v>0</v>
      </c>
      <c r="E1016" s="8" t="n">
        <f aca="false">VLOOKUP(A1016,[1]Edited!$B$2:$J$18,3,FALSE())</f>
        <v>0.370751</v>
      </c>
      <c r="F1016" s="8" t="n">
        <f aca="false">VLOOKUP(A1016,[1]Edited!$B$2:$J$18,4,FALSE())</f>
        <v>0.029239</v>
      </c>
      <c r="G1016" s="8" t="n">
        <f aca="false">VLOOKUP(A1016,[1]Edited!$B$2:$J$18,5,FALSE())</f>
        <v>0.025508</v>
      </c>
      <c r="H1016" s="8" t="n">
        <f aca="false">VLOOKUP(A1016,[1]Edited!$B$2:$J$18,6,FALSE())</f>
        <v>0.706957</v>
      </c>
      <c r="I1016" s="8" t="n">
        <f aca="false">VLOOKUP(A1016,[1]Edited!$B$2:$J$18,7,FALSE())</f>
        <v>0.025143</v>
      </c>
      <c r="J1016" s="8" t="n">
        <v>0.273706</v>
      </c>
      <c r="K1016" s="8" t="n">
        <f aca="false">VLOOKUP(A1016,[1]Edited!$B$2:$J$18,9,FALSE())</f>
        <v>0.481653</v>
      </c>
      <c r="L1016" s="7" t="s">
        <v>15</v>
      </c>
      <c r="M1016" s="7" t="s">
        <v>60</v>
      </c>
      <c r="N1016" s="7" t="s">
        <v>15</v>
      </c>
      <c r="O1016" s="7" t="s">
        <v>60</v>
      </c>
      <c r="P1016" s="7" t="s">
        <v>60</v>
      </c>
      <c r="Q1016" s="7" t="s">
        <v>60</v>
      </c>
      <c r="R1016" s="7" t="s">
        <v>15</v>
      </c>
      <c r="S1016" s="7" t="s">
        <v>15</v>
      </c>
      <c r="T1016" s="9" t="s">
        <v>1103</v>
      </c>
      <c r="U1016" s="9" t="s">
        <v>204</v>
      </c>
    </row>
    <row r="1017" s="34" customFormat="true" ht="15" hidden="false" customHeight="false" outlineLevel="0" collapsed="false">
      <c r="A1017" s="6" t="s">
        <v>1108</v>
      </c>
      <c r="B1017" s="6" t="s">
        <v>56</v>
      </c>
      <c r="C1017" s="10" t="s">
        <v>15</v>
      </c>
      <c r="D1017" s="8" t="n">
        <v>0.006024</v>
      </c>
      <c r="E1017" s="8" t="n">
        <f aca="false">VLOOKUP(A1017,[1]Edited!$B$2:$J$18,3,FALSE())</f>
        <v>0.151181</v>
      </c>
      <c r="F1017" s="8" t="n">
        <f aca="false">VLOOKUP(A1017,[1]Edited!$B$2:$J$18,4,FALSE())</f>
        <v>0.029345</v>
      </c>
      <c r="G1017" s="8" t="n">
        <f aca="false">VLOOKUP(A1017,[1]Edited!$B$2:$J$18,5,FALSE())</f>
        <v>0.01475</v>
      </c>
      <c r="H1017" s="8" t="n">
        <f aca="false">VLOOKUP(A1017,[1]Edited!$B$2:$J$18,6,FALSE())</f>
        <v>0.182006</v>
      </c>
      <c r="I1017" s="8" t="n">
        <f aca="false">VLOOKUP(A1017,[1]Edited!$B$2:$J$18,7,FALSE())</f>
        <v>0.018501</v>
      </c>
      <c r="J1017" s="8" t="n">
        <v>0.233488</v>
      </c>
      <c r="K1017" s="8" t="n">
        <f aca="false">VLOOKUP(A1017,[1]Edited!$B$2:$J$18,9,FALSE())</f>
        <v>0.505234</v>
      </c>
      <c r="L1017" s="7" t="s">
        <v>15</v>
      </c>
      <c r="M1017" s="7" t="s">
        <v>15</v>
      </c>
      <c r="N1017" s="7" t="s">
        <v>15</v>
      </c>
      <c r="O1017" s="7" t="s">
        <v>15</v>
      </c>
      <c r="P1017" s="7" t="s">
        <v>60</v>
      </c>
      <c r="Q1017" s="7" t="s">
        <v>15</v>
      </c>
      <c r="R1017" s="7" t="s">
        <v>15</v>
      </c>
      <c r="S1017" s="7" t="s">
        <v>60</v>
      </c>
      <c r="T1017" s="9" t="s">
        <v>1103</v>
      </c>
      <c r="U1017" s="9" t="s">
        <v>204</v>
      </c>
    </row>
    <row r="1018" s="34" customFormat="true" ht="15" hidden="false" customHeight="false" outlineLevel="0" collapsed="false">
      <c r="A1018" s="6" t="s">
        <v>1109</v>
      </c>
      <c r="B1018" s="6" t="s">
        <v>56</v>
      </c>
      <c r="C1018" s="10" t="s">
        <v>15</v>
      </c>
      <c r="D1018" s="8" t="n">
        <v>0.006342</v>
      </c>
      <c r="E1018" s="8" t="n">
        <f aca="false">VLOOKUP(A1018,[3]Sheet1!$C$2:$K$65,3,FALSE())</f>
        <v>0.290928</v>
      </c>
      <c r="F1018" s="8" t="n">
        <f aca="false">VLOOKUP(A1018,[3]Sheet1!$C$2:$K$65,4,FALSE())</f>
        <v>0.029482</v>
      </c>
      <c r="G1018" s="8" t="n">
        <f aca="false">VLOOKUP(A1018,[3]Sheet1!$C$2:$K$65,5,FALSE())</f>
        <v>0.022173</v>
      </c>
      <c r="H1018" s="8" t="n">
        <f aca="false">VLOOKUP(A1018,[3]Sheet1!$C$2:$K$65,6,FALSE())</f>
        <v>0.373184</v>
      </c>
      <c r="I1018" s="8" t="n">
        <f aca="false">VLOOKUP(A1018,[3]Sheet1!$C$2:$K$65,7,FALSE())</f>
        <v>0.02385</v>
      </c>
      <c r="J1018" s="8" t="n">
        <v>0.131726</v>
      </c>
      <c r="K1018" s="8" t="n">
        <f aca="false">VLOOKUP(A1018,[3]Sheet1!$C$2:$K$65,9,FALSE())</f>
        <v>0.495776</v>
      </c>
      <c r="L1018" s="7" t="s">
        <v>15</v>
      </c>
      <c r="M1018" s="7" t="s">
        <v>60</v>
      </c>
      <c r="N1018" s="7" t="s">
        <v>15</v>
      </c>
      <c r="O1018" s="7" t="s">
        <v>60</v>
      </c>
      <c r="P1018" s="7" t="s">
        <v>60</v>
      </c>
      <c r="Q1018" s="7" t="s">
        <v>60</v>
      </c>
      <c r="R1018" s="7" t="s">
        <v>15</v>
      </c>
      <c r="S1018" s="7" t="s">
        <v>15</v>
      </c>
      <c r="T1018" s="9" t="s">
        <v>1110</v>
      </c>
      <c r="U1018" s="9" t="s">
        <v>204</v>
      </c>
    </row>
    <row r="1019" s="34" customFormat="true" ht="15" hidden="false" customHeight="false" outlineLevel="0" collapsed="false">
      <c r="A1019" s="6" t="s">
        <v>1111</v>
      </c>
      <c r="B1019" s="6" t="s">
        <v>14</v>
      </c>
      <c r="C1019" s="10" t="s">
        <v>15</v>
      </c>
      <c r="D1019" s="8" t="n">
        <v>0.01787</v>
      </c>
      <c r="E1019" s="8" t="n">
        <f aca="false">VLOOKUP(A1019,[1]Edited!$B$2:$J$18,3,FALSE())</f>
        <v>0.364194</v>
      </c>
      <c r="F1019" s="8" t="n">
        <f aca="false">VLOOKUP(A1019,[1]Edited!$B$2:$J$18,4,FALSE())</f>
        <v>0.029479</v>
      </c>
      <c r="G1019" s="8" t="n">
        <f aca="false">VLOOKUP(A1019,[1]Edited!$B$2:$J$18,5,FALSE())</f>
        <v>0.023691</v>
      </c>
      <c r="H1019" s="8" t="n">
        <f aca="false">VLOOKUP(A1019,[1]Edited!$B$2:$J$18,6,FALSE())</f>
        <v>0.703392</v>
      </c>
      <c r="I1019" s="8" t="n">
        <f aca="false">VLOOKUP(A1019,[1]Edited!$B$2:$J$18,7,FALSE())</f>
        <v>0.0227</v>
      </c>
      <c r="J1019" s="8" t="n">
        <v>0.201819</v>
      </c>
      <c r="K1019" s="8" t="n">
        <f aca="false">VLOOKUP(A1019,[1]Edited!$B$2:$J$18,9,FALSE())</f>
        <v>0.487244</v>
      </c>
      <c r="L1019" s="7" t="s">
        <v>15</v>
      </c>
      <c r="M1019" s="7" t="s">
        <v>60</v>
      </c>
      <c r="N1019" s="7" t="s">
        <v>15</v>
      </c>
      <c r="O1019" s="7" t="s">
        <v>60</v>
      </c>
      <c r="P1019" s="7" t="s">
        <v>60</v>
      </c>
      <c r="Q1019" s="7" t="s">
        <v>60</v>
      </c>
      <c r="R1019" s="7" t="s">
        <v>15</v>
      </c>
      <c r="S1019" s="7" t="s">
        <v>15</v>
      </c>
      <c r="T1019" s="9" t="s">
        <v>1103</v>
      </c>
      <c r="U1019" s="9" t="s">
        <v>204</v>
      </c>
    </row>
    <row r="1020" s="34" customFormat="true" ht="15" hidden="false" customHeight="false" outlineLevel="0" collapsed="false">
      <c r="A1020" s="6" t="s">
        <v>1112</v>
      </c>
      <c r="B1020" s="6" t="s">
        <v>220</v>
      </c>
      <c r="C1020" s="10" t="s">
        <v>15</v>
      </c>
      <c r="D1020" s="8" t="n">
        <v>0</v>
      </c>
      <c r="E1020" s="8" t="n">
        <f aca="false">VLOOKUP(A1020,[1]Edited!$B$2:$J$18,3,FALSE())</f>
        <v>0.051556</v>
      </c>
      <c r="F1020" s="8" t="n">
        <f aca="false">VLOOKUP(A1020,[1]Edited!$B$2:$J$18,4,FALSE())</f>
        <v>0.029304</v>
      </c>
      <c r="G1020" s="8" t="n">
        <f aca="false">VLOOKUP(A1020,[1]Edited!$B$2:$J$18,5,FALSE())</f>
        <v>0.018729</v>
      </c>
      <c r="H1020" s="8" t="n">
        <f aca="false">VLOOKUP(A1020,[1]Edited!$B$2:$J$18,6,FALSE())</f>
        <v>0.036807</v>
      </c>
      <c r="I1020" s="8" t="n">
        <f aca="false">VLOOKUP(A1020,[1]Edited!$B$2:$J$18,7,FALSE())</f>
        <v>0.015478</v>
      </c>
      <c r="J1020" s="8" t="n">
        <v>0.414917</v>
      </c>
      <c r="K1020" s="8" t="n">
        <f aca="false">VLOOKUP(A1020,[1]Edited!$B$2:$J$18,9,FALSE())</f>
        <v>0.480381</v>
      </c>
      <c r="L1020" s="7" t="s">
        <v>15</v>
      </c>
      <c r="M1020" s="7" t="s">
        <v>15</v>
      </c>
      <c r="N1020" s="7" t="s">
        <v>15</v>
      </c>
      <c r="O1020" s="7" t="s">
        <v>15</v>
      </c>
      <c r="P1020" s="7" t="s">
        <v>15</v>
      </c>
      <c r="Q1020" s="7" t="s">
        <v>15</v>
      </c>
      <c r="R1020" s="7" t="s">
        <v>15</v>
      </c>
      <c r="S1020" s="7" t="s">
        <v>15</v>
      </c>
      <c r="T1020" s="9" t="s">
        <v>1103</v>
      </c>
      <c r="U1020" s="9" t="s">
        <v>204</v>
      </c>
    </row>
    <row r="1021" s="34" customFormat="true" ht="15" hidden="false" customHeight="false" outlineLevel="0" collapsed="false">
      <c r="A1021" s="6" t="s">
        <v>1113</v>
      </c>
      <c r="B1021" s="6" t="s">
        <v>56</v>
      </c>
      <c r="C1021" s="10" t="s">
        <v>15</v>
      </c>
      <c r="D1021" s="8" t="n">
        <v>0.05323</v>
      </c>
      <c r="E1021" s="8" t="n">
        <f aca="false">VLOOKUP(A1021,[3]Sheet1!$C$2:$K$65,3,FALSE())</f>
        <v>0.184422</v>
      </c>
      <c r="F1021" s="8" t="n">
        <f aca="false">VLOOKUP(A1021,[3]Sheet1!$C$2:$K$65,4,FALSE())</f>
        <v>0.029302</v>
      </c>
      <c r="G1021" s="8" t="n">
        <f aca="false">VLOOKUP(A1021,[3]Sheet1!$C$2:$K$65,5,FALSE())</f>
        <v>0.017348</v>
      </c>
      <c r="H1021" s="8" t="n">
        <f aca="false">VLOOKUP(A1021,[3]Sheet1!$C$2:$K$65,6,FALSE())</f>
        <v>0.312606</v>
      </c>
      <c r="I1021" s="8" t="n">
        <f aca="false">VLOOKUP(A1021,[3]Sheet1!$C$2:$K$65,7,FALSE())</f>
        <v>0.017366</v>
      </c>
      <c r="J1021" s="8" t="n">
        <v>0.344792</v>
      </c>
      <c r="K1021" s="8" t="n">
        <f aca="false">VLOOKUP(A1021,[3]Sheet1!$C$2:$K$65,9,FALSE())</f>
        <v>0.482196</v>
      </c>
      <c r="L1021" s="7" t="s">
        <v>60</v>
      </c>
      <c r="M1021" s="7" t="s">
        <v>15</v>
      </c>
      <c r="N1021" s="7" t="s">
        <v>15</v>
      </c>
      <c r="O1021" s="7" t="s">
        <v>15</v>
      </c>
      <c r="P1021" s="7" t="s">
        <v>60</v>
      </c>
      <c r="Q1021" s="7" t="s">
        <v>15</v>
      </c>
      <c r="R1021" s="7" t="s">
        <v>15</v>
      </c>
      <c r="S1021" s="7" t="s">
        <v>15</v>
      </c>
      <c r="T1021" s="9" t="s">
        <v>1114</v>
      </c>
      <c r="U1021" s="9" t="s">
        <v>204</v>
      </c>
    </row>
    <row r="1022" s="34" customFormat="true" ht="15" hidden="false" customHeight="false" outlineLevel="0" collapsed="false">
      <c r="A1022" s="6" t="s">
        <v>1115</v>
      </c>
      <c r="B1022" s="6" t="s">
        <v>56</v>
      </c>
      <c r="C1022" s="10" t="s">
        <v>15</v>
      </c>
      <c r="D1022" s="8" t="n">
        <v>0.01358</v>
      </c>
      <c r="E1022" s="8" t="n">
        <f aca="false">VLOOKUP(A1022,[3]Sheet1!$C$2:$K$65,3,FALSE())</f>
        <v>0.052005</v>
      </c>
      <c r="F1022" s="8" t="n">
        <f aca="false">VLOOKUP(A1022,[3]Sheet1!$C$2:$K$65,4,FALSE())</f>
        <v>0.029268</v>
      </c>
      <c r="G1022" s="8" t="n">
        <f aca="false">VLOOKUP(A1022,[3]Sheet1!$C$2:$K$65,5,FALSE())</f>
        <v>0.025307</v>
      </c>
      <c r="H1022" s="8" t="n">
        <f aca="false">VLOOKUP(A1022,[3]Sheet1!$C$2:$K$65,6,FALSE())</f>
        <v>0.051436</v>
      </c>
      <c r="I1022" s="8" t="n">
        <f aca="false">VLOOKUP(A1022,[3]Sheet1!$C$2:$K$65,7,FALSE())</f>
        <v>0.018331</v>
      </c>
      <c r="J1022" s="8" t="n">
        <v>0.406042</v>
      </c>
      <c r="K1022" s="8" t="n">
        <f aca="false">VLOOKUP(A1022,[3]Sheet1!$C$2:$K$65,9,FALSE())</f>
        <v>0.474599</v>
      </c>
      <c r="L1022" s="7" t="s">
        <v>15</v>
      </c>
      <c r="M1022" s="7" t="s">
        <v>15</v>
      </c>
      <c r="N1022" s="7" t="s">
        <v>15</v>
      </c>
      <c r="O1022" s="7" t="s">
        <v>60</v>
      </c>
      <c r="P1022" s="7" t="s">
        <v>15</v>
      </c>
      <c r="Q1022" s="7" t="s">
        <v>15</v>
      </c>
      <c r="R1022" s="7" t="s">
        <v>15</v>
      </c>
      <c r="S1022" s="7" t="s">
        <v>15</v>
      </c>
      <c r="T1022" s="9" t="s">
        <v>1110</v>
      </c>
      <c r="U1022" s="9" t="s">
        <v>204</v>
      </c>
    </row>
    <row r="1023" s="34" customFormat="true" ht="15" hidden="false" customHeight="false" outlineLevel="0" collapsed="false">
      <c r="A1023" s="6" t="s">
        <v>1116</v>
      </c>
      <c r="B1023" s="6" t="s">
        <v>220</v>
      </c>
      <c r="C1023" s="10" t="s">
        <v>15</v>
      </c>
      <c r="D1023" s="8" t="n">
        <v>0.0104</v>
      </c>
      <c r="E1023" s="8" t="n">
        <f aca="false">VLOOKUP(A1023,[1]Edited!$B$2:$J$18,3,FALSE())</f>
        <v>0.060096</v>
      </c>
      <c r="F1023" s="8" t="n">
        <f aca="false">VLOOKUP(A1023,[1]Edited!$B$2:$J$18,4,FALSE())</f>
        <v>0.0294</v>
      </c>
      <c r="G1023" s="8" t="n">
        <f aca="false">VLOOKUP(A1023,[1]Edited!$B$2:$J$18,5,FALSE())</f>
        <v>0.014779</v>
      </c>
      <c r="H1023" s="8" t="n">
        <f aca="false">VLOOKUP(A1023,[1]Edited!$B$2:$J$18,6,FALSE())</f>
        <v>0.046078</v>
      </c>
      <c r="I1023" s="8" t="n">
        <f aca="false">VLOOKUP(A1023,[1]Edited!$B$2:$J$18,7,FALSE())</f>
        <v>0.016976</v>
      </c>
      <c r="J1023" s="8" t="n">
        <v>0.341067</v>
      </c>
      <c r="K1023" s="8" t="n">
        <f aca="false">VLOOKUP(A1023,[1]Edited!$B$2:$J$18,9,FALSE())</f>
        <v>0.499514</v>
      </c>
      <c r="L1023" s="7" t="s">
        <v>15</v>
      </c>
      <c r="M1023" s="7" t="s">
        <v>15</v>
      </c>
      <c r="N1023" s="7" t="s">
        <v>15</v>
      </c>
      <c r="O1023" s="7" t="s">
        <v>15</v>
      </c>
      <c r="P1023" s="7" t="s">
        <v>15</v>
      </c>
      <c r="Q1023" s="7" t="s">
        <v>15</v>
      </c>
      <c r="R1023" s="7" t="s">
        <v>15</v>
      </c>
      <c r="S1023" s="7" t="s">
        <v>60</v>
      </c>
      <c r="T1023" s="9" t="s">
        <v>1103</v>
      </c>
      <c r="U1023" s="9" t="s">
        <v>204</v>
      </c>
    </row>
    <row r="1024" s="34" customFormat="true" ht="15" hidden="false" customHeight="false" outlineLevel="0" collapsed="false">
      <c r="A1024" s="6" t="s">
        <v>1117</v>
      </c>
      <c r="B1024" s="6" t="s">
        <v>95</v>
      </c>
      <c r="C1024" s="10" t="s">
        <v>15</v>
      </c>
      <c r="D1024" s="8" t="n">
        <v>0.01065</v>
      </c>
      <c r="E1024" s="8" t="n">
        <f aca="false">VLOOKUP(A1024,[3]Sheet1!$C$2:$K$65,3,FALSE())</f>
        <v>0.082953</v>
      </c>
      <c r="F1024" s="8" t="n">
        <f aca="false">VLOOKUP(A1024,[3]Sheet1!$C$2:$K$65,4,FALSE())</f>
        <v>0.0293</v>
      </c>
      <c r="G1024" s="8" t="n">
        <f aca="false">VLOOKUP(A1024,[3]Sheet1!$C$2:$K$65,5,FALSE())</f>
        <v>0.022022</v>
      </c>
      <c r="H1024" s="8" t="n">
        <f aca="false">VLOOKUP(A1024,[3]Sheet1!$C$2:$K$65,6,FALSE())</f>
        <v>0.084751</v>
      </c>
      <c r="I1024" s="8" t="n">
        <f aca="false">VLOOKUP(A1024,[3]Sheet1!$C$2:$K$65,7,FALSE())</f>
        <v>0.019685</v>
      </c>
      <c r="J1024" s="8" t="n">
        <v>0.408984</v>
      </c>
      <c r="K1024" s="8" t="n">
        <f aca="false">VLOOKUP(A1024,[3]Sheet1!$C$2:$K$65,9,FALSE())</f>
        <v>0.476229</v>
      </c>
      <c r="L1024" s="7" t="s">
        <v>15</v>
      </c>
      <c r="M1024" s="7" t="s">
        <v>15</v>
      </c>
      <c r="N1024" s="7" t="s">
        <v>15</v>
      </c>
      <c r="O1024" s="7" t="s">
        <v>60</v>
      </c>
      <c r="P1024" s="7" t="s">
        <v>15</v>
      </c>
      <c r="Q1024" s="7" t="s">
        <v>60</v>
      </c>
      <c r="R1024" s="7" t="s">
        <v>15</v>
      </c>
      <c r="S1024" s="7" t="s">
        <v>15</v>
      </c>
      <c r="T1024" s="9" t="s">
        <v>1114</v>
      </c>
      <c r="U1024" s="9" t="s">
        <v>204</v>
      </c>
    </row>
    <row r="1025" s="34" customFormat="true" ht="15" hidden="false" customHeight="false" outlineLevel="0" collapsed="false">
      <c r="A1025" s="6" t="s">
        <v>1118</v>
      </c>
      <c r="B1025" s="6" t="s">
        <v>56</v>
      </c>
      <c r="C1025" s="10" t="s">
        <v>15</v>
      </c>
      <c r="D1025" s="8" t="n">
        <v>0.009096</v>
      </c>
      <c r="E1025" s="8" t="n">
        <f aca="false">VLOOKUP(A1025,[3]Sheet1!$C$2:$K$65,3,FALSE())</f>
        <v>0.384251</v>
      </c>
      <c r="F1025" s="8" t="n">
        <f aca="false">VLOOKUP(A1025,[3]Sheet1!$C$2:$K$65,4,FALSE())</f>
        <v>0.029346</v>
      </c>
      <c r="G1025" s="8" t="n">
        <f aca="false">VLOOKUP(A1025,[3]Sheet1!$C$2:$K$65,5,FALSE())</f>
        <v>0.021443</v>
      </c>
      <c r="H1025" s="8" t="n">
        <f aca="false">VLOOKUP(A1025,[3]Sheet1!$C$2:$K$65,6,FALSE())</f>
        <v>0.770693</v>
      </c>
      <c r="I1025" s="8" t="n">
        <f aca="false">VLOOKUP(A1025,[3]Sheet1!$C$2:$K$65,7,FALSE())</f>
        <v>0.025695</v>
      </c>
      <c r="J1025" s="8" t="n">
        <v>0.139633</v>
      </c>
      <c r="K1025" s="8" t="n">
        <f aca="false">VLOOKUP(A1025,[3]Sheet1!$C$2:$K$65,9,FALSE())</f>
        <v>0.498956</v>
      </c>
      <c r="L1025" s="7" t="s">
        <v>15</v>
      </c>
      <c r="M1025" s="7" t="s">
        <v>60</v>
      </c>
      <c r="N1025" s="7" t="s">
        <v>15</v>
      </c>
      <c r="O1025" s="7" t="s">
        <v>60</v>
      </c>
      <c r="P1025" s="7" t="s">
        <v>60</v>
      </c>
      <c r="Q1025" s="7" t="s">
        <v>60</v>
      </c>
      <c r="R1025" s="7" t="s">
        <v>15</v>
      </c>
      <c r="S1025" s="7" t="s">
        <v>60</v>
      </c>
      <c r="T1025" s="9" t="s">
        <v>1110</v>
      </c>
      <c r="U1025" s="9" t="s">
        <v>204</v>
      </c>
    </row>
    <row r="1026" s="34" customFormat="true" ht="15" hidden="false" customHeight="false" outlineLevel="0" collapsed="false">
      <c r="A1026" s="6" t="s">
        <v>1119</v>
      </c>
      <c r="B1026" s="6" t="s">
        <v>95</v>
      </c>
      <c r="C1026" s="10" t="s">
        <v>15</v>
      </c>
      <c r="D1026" s="8" t="n">
        <v>0.008654</v>
      </c>
      <c r="E1026" s="8" t="n">
        <f aca="false">VLOOKUP(A1026,[3]Sheet1!$C$2:$K$65,3,FALSE())</f>
        <v>0.064464</v>
      </c>
      <c r="F1026" s="8" t="n">
        <f aca="false">VLOOKUP(A1026,[3]Sheet1!$C$2:$K$65,4,FALSE())</f>
        <v>0.029443</v>
      </c>
      <c r="G1026" s="8" t="n">
        <f aca="false">VLOOKUP(A1026,[3]Sheet1!$C$2:$K$65,5,FALSE())</f>
        <v>0.013115</v>
      </c>
      <c r="H1026" s="8" t="n">
        <f aca="false">VLOOKUP(A1026,[3]Sheet1!$C$2:$K$65,6,FALSE())</f>
        <v>0.04926</v>
      </c>
      <c r="I1026" s="8" t="n">
        <f aca="false">VLOOKUP(A1026,[3]Sheet1!$C$2:$K$65,7,FALSE())</f>
        <v>0.013477</v>
      </c>
      <c r="J1026" s="8" t="n">
        <v>0.305207</v>
      </c>
      <c r="K1026" s="8" t="n">
        <f aca="false">VLOOKUP(A1026,[3]Sheet1!$C$2:$K$65,9,FALSE())</f>
        <v>0.494115</v>
      </c>
      <c r="L1026" s="7" t="s">
        <v>15</v>
      </c>
      <c r="M1026" s="7" t="s">
        <v>15</v>
      </c>
      <c r="N1026" s="7" t="s">
        <v>15</v>
      </c>
      <c r="O1026" s="7" t="s">
        <v>15</v>
      </c>
      <c r="P1026" s="7" t="s">
        <v>15</v>
      </c>
      <c r="Q1026" s="7" t="s">
        <v>15</v>
      </c>
      <c r="R1026" s="7" t="s">
        <v>15</v>
      </c>
      <c r="S1026" s="7" t="s">
        <v>15</v>
      </c>
      <c r="T1026" s="9" t="s">
        <v>1110</v>
      </c>
      <c r="U1026" s="9" t="s">
        <v>204</v>
      </c>
    </row>
    <row r="1027" s="34" customFormat="true" ht="15" hidden="false" customHeight="false" outlineLevel="0" collapsed="false">
      <c r="A1027" s="6" t="s">
        <v>1120</v>
      </c>
      <c r="B1027" s="6" t="s">
        <v>56</v>
      </c>
      <c r="C1027" s="10" t="s">
        <v>15</v>
      </c>
      <c r="D1027" s="8" t="n">
        <v>0.01207</v>
      </c>
      <c r="E1027" s="8" t="n">
        <f aca="false">VLOOKUP(A1027,[3]Sheet1!$C$2:$K$65,3,FALSE())</f>
        <v>0.120325</v>
      </c>
      <c r="F1027" s="8" t="n">
        <f aca="false">VLOOKUP(A1027,[3]Sheet1!$C$2:$K$65,4,FALSE())</f>
        <v>0.029242</v>
      </c>
      <c r="G1027" s="8" t="n">
        <f aca="false">VLOOKUP(A1027,[3]Sheet1!$C$2:$K$65,5,FALSE())</f>
        <v>0.018831</v>
      </c>
      <c r="H1027" s="8" t="n">
        <f aca="false">VLOOKUP(A1027,[3]Sheet1!$C$2:$K$65,6,FALSE())</f>
        <v>0.138539</v>
      </c>
      <c r="I1027" s="8" t="n">
        <f aca="false">VLOOKUP(A1027,[3]Sheet1!$C$2:$K$65,7,FALSE())</f>
        <v>0.021992</v>
      </c>
      <c r="J1027" s="8" t="n">
        <v>0.251519</v>
      </c>
      <c r="K1027" s="8" t="n">
        <f aca="false">VLOOKUP(A1027,[3]Sheet1!$C$2:$K$65,9,FALSE())</f>
        <v>0.506047</v>
      </c>
      <c r="L1027" s="7" t="s">
        <v>15</v>
      </c>
      <c r="M1027" s="7" t="s">
        <v>15</v>
      </c>
      <c r="N1027" s="7" t="s">
        <v>15</v>
      </c>
      <c r="O1027" s="7" t="s">
        <v>15</v>
      </c>
      <c r="P1027" s="7" t="s">
        <v>15</v>
      </c>
      <c r="Q1027" s="7" t="s">
        <v>60</v>
      </c>
      <c r="R1027" s="7" t="s">
        <v>15</v>
      </c>
      <c r="S1027" s="7" t="s">
        <v>60</v>
      </c>
      <c r="T1027" s="9" t="s">
        <v>1110</v>
      </c>
      <c r="U1027" s="9" t="s">
        <v>204</v>
      </c>
    </row>
    <row r="1028" s="34" customFormat="true" ht="15" hidden="false" customHeight="false" outlineLevel="0" collapsed="false">
      <c r="A1028" s="6" t="s">
        <v>1121</v>
      </c>
      <c r="B1028" s="6" t="s">
        <v>220</v>
      </c>
      <c r="C1028" s="10" t="s">
        <v>15</v>
      </c>
      <c r="D1028" s="8" t="n">
        <v>0.008144</v>
      </c>
      <c r="E1028" s="8" t="n">
        <f aca="false">VLOOKUP(A1028,[1]Edited!$B$2:$J$18,3,FALSE())</f>
        <v>0.066117</v>
      </c>
      <c r="F1028" s="8" t="n">
        <f aca="false">VLOOKUP(A1028,[1]Edited!$B$2:$J$18,4,FALSE())</f>
        <v>0.029413</v>
      </c>
      <c r="G1028" s="8" t="n">
        <f aca="false">VLOOKUP(A1028,[1]Edited!$B$2:$J$18,5,FALSE())</f>
        <v>0.015966</v>
      </c>
      <c r="H1028" s="8" t="n">
        <f aca="false">VLOOKUP(A1028,[1]Edited!$B$2:$J$18,6,FALSE())</f>
        <v>0.053629</v>
      </c>
      <c r="I1028" s="8" t="n">
        <f aca="false">VLOOKUP(A1028,[1]Edited!$B$2:$J$18,7,FALSE())</f>
        <v>0.016099</v>
      </c>
      <c r="J1028" s="8" t="n">
        <v>0.359295</v>
      </c>
      <c r="K1028" s="8" t="n">
        <f aca="false">VLOOKUP(A1028,[1]Edited!$B$2:$J$18,9,FALSE())</f>
        <v>0.501139</v>
      </c>
      <c r="L1028" s="7" t="s">
        <v>15</v>
      </c>
      <c r="M1028" s="7" t="s">
        <v>15</v>
      </c>
      <c r="N1028" s="7" t="s">
        <v>15</v>
      </c>
      <c r="O1028" s="7" t="s">
        <v>15</v>
      </c>
      <c r="P1028" s="7" t="s">
        <v>15</v>
      </c>
      <c r="Q1028" s="7" t="s">
        <v>15</v>
      </c>
      <c r="R1028" s="7" t="s">
        <v>15</v>
      </c>
      <c r="S1028" s="7" t="s">
        <v>60</v>
      </c>
      <c r="T1028" s="9" t="s">
        <v>1103</v>
      </c>
      <c r="U1028" s="9" t="s">
        <v>204</v>
      </c>
    </row>
    <row r="1029" s="34" customFormat="true" ht="15" hidden="false" customHeight="false" outlineLevel="0" collapsed="false">
      <c r="A1029" s="6" t="s">
        <v>1122</v>
      </c>
      <c r="B1029" s="6" t="s">
        <v>95</v>
      </c>
      <c r="C1029" s="10" t="s">
        <v>15</v>
      </c>
      <c r="D1029" s="8" t="n">
        <v>0.01476</v>
      </c>
      <c r="E1029" s="8" t="n">
        <f aca="false">VLOOKUP(A1029,[3]Sheet1!$C$2:$K$65,3,FALSE())</f>
        <v>0.11714</v>
      </c>
      <c r="F1029" s="8" t="n">
        <f aca="false">VLOOKUP(A1029,[3]Sheet1!$C$2:$K$65,4,FALSE())</f>
        <v>0.029372</v>
      </c>
      <c r="G1029" s="8" t="n">
        <f aca="false">VLOOKUP(A1029,[3]Sheet1!$C$2:$K$65,5,FALSE())</f>
        <v>0.016363</v>
      </c>
      <c r="H1029" s="8" t="n">
        <f aca="false">VLOOKUP(A1029,[3]Sheet1!$C$2:$K$65,6,FALSE())</f>
        <v>0.127208</v>
      </c>
      <c r="I1029" s="8" t="n">
        <f aca="false">VLOOKUP(A1029,[3]Sheet1!$C$2:$K$65,7,FALSE())</f>
        <v>0.018045</v>
      </c>
      <c r="J1029" s="8" t="n">
        <v>0.257795</v>
      </c>
      <c r="K1029" s="8" t="n">
        <f aca="false">VLOOKUP(A1029,[3]Sheet1!$C$2:$K$65,9,FALSE())</f>
        <v>0.493022</v>
      </c>
      <c r="L1029" s="7" t="s">
        <v>15</v>
      </c>
      <c r="M1029" s="7" t="s">
        <v>15</v>
      </c>
      <c r="N1029" s="7" t="s">
        <v>15</v>
      </c>
      <c r="O1029" s="7" t="s">
        <v>15</v>
      </c>
      <c r="P1029" s="7" t="s">
        <v>15</v>
      </c>
      <c r="Q1029" s="7" t="s">
        <v>15</v>
      </c>
      <c r="R1029" s="7" t="s">
        <v>15</v>
      </c>
      <c r="S1029" s="7" t="s">
        <v>15</v>
      </c>
      <c r="T1029" s="9" t="s">
        <v>1110</v>
      </c>
      <c r="U1029" s="9" t="s">
        <v>204</v>
      </c>
    </row>
    <row r="1030" s="34" customFormat="true" ht="15" hidden="false" customHeight="false" outlineLevel="0" collapsed="false">
      <c r="A1030" s="6" t="s">
        <v>1123</v>
      </c>
      <c r="B1030" s="6" t="s">
        <v>56</v>
      </c>
      <c r="C1030" s="10" t="s">
        <v>15</v>
      </c>
      <c r="D1030" s="8" t="n">
        <v>0.01083</v>
      </c>
      <c r="E1030" s="8" t="n">
        <f aca="false">VLOOKUP(A1030,[2]Sheet1!$C$2:$K$41,3,FALSE())</f>
        <v>0.151802</v>
      </c>
      <c r="F1030" s="8" t="n">
        <f aca="false">VLOOKUP(A1030,[2]Sheet1!$C$2:$K$41,4,FALSE())</f>
        <v>0.029297</v>
      </c>
      <c r="G1030" s="8" t="n">
        <f aca="false">VLOOKUP(A1030,[2]Sheet1!$C$2:$K$41,5,FALSE())</f>
        <v>0.016002</v>
      </c>
      <c r="H1030" s="8" t="n">
        <f aca="false">VLOOKUP(A1030,[2]Sheet1!$C$2:$K$41,6,FALSE())</f>
        <v>0.186448</v>
      </c>
      <c r="I1030" s="8" t="n">
        <f aca="false">VLOOKUP(A1030,[2]Sheet1!$C$2:$K$41,7,FALSE())</f>
        <v>0.019929</v>
      </c>
      <c r="J1030" s="8" t="n">
        <v>0.261398</v>
      </c>
      <c r="K1030" s="8" t="n">
        <f aca="false">VLOOKUP(A1030,[2]Sheet1!$C$2:$K$41,9,FALSE())</f>
        <v>0.494473</v>
      </c>
      <c r="L1030" s="7" t="s">
        <v>15</v>
      </c>
      <c r="M1030" s="7" t="s">
        <v>15</v>
      </c>
      <c r="N1030" s="7" t="s">
        <v>15</v>
      </c>
      <c r="O1030" s="7" t="s">
        <v>15</v>
      </c>
      <c r="P1030" s="7" t="s">
        <v>60</v>
      </c>
      <c r="Q1030" s="7" t="s">
        <v>60</v>
      </c>
      <c r="R1030" s="7" t="s">
        <v>15</v>
      </c>
      <c r="S1030" s="7" t="s">
        <v>15</v>
      </c>
      <c r="T1030" s="9" t="s">
        <v>1106</v>
      </c>
      <c r="U1030" s="9" t="s">
        <v>204</v>
      </c>
    </row>
    <row r="1031" s="34" customFormat="true" ht="15" hidden="false" customHeight="false" outlineLevel="0" collapsed="false">
      <c r="A1031" s="6" t="s">
        <v>1124</v>
      </c>
      <c r="B1031" s="6" t="s">
        <v>220</v>
      </c>
      <c r="C1031" s="10" t="s">
        <v>15</v>
      </c>
      <c r="D1031" s="8" t="n">
        <v>0.01049</v>
      </c>
      <c r="E1031" s="8" t="n">
        <f aca="false">VLOOKUP(A1031,[3]Sheet1!$C$2:$K$65,3,FALSE())</f>
        <v>0.037995</v>
      </c>
      <c r="F1031" s="8" t="n">
        <f aca="false">VLOOKUP(A1031,[3]Sheet1!$C$2:$K$65,4,FALSE())</f>
        <v>0.029398</v>
      </c>
      <c r="G1031" s="8" t="n">
        <f aca="false">VLOOKUP(A1031,[3]Sheet1!$C$2:$K$65,5,FALSE())</f>
        <v>0.016822</v>
      </c>
      <c r="H1031" s="8" t="n">
        <f aca="false">VLOOKUP(A1031,[3]Sheet1!$C$2:$K$65,6,FALSE())</f>
        <v>0.032141</v>
      </c>
      <c r="I1031" s="8" t="n">
        <f aca="false">VLOOKUP(A1031,[3]Sheet1!$C$2:$K$65,7,FALSE())</f>
        <v>0.02005</v>
      </c>
      <c r="J1031" s="8" t="n">
        <v>0.350548</v>
      </c>
      <c r="K1031" s="8" t="n">
        <f aca="false">VLOOKUP(A1031,[3]Sheet1!$C$2:$K$65,9,FALSE())</f>
        <v>0.496568</v>
      </c>
      <c r="L1031" s="7" t="s">
        <v>15</v>
      </c>
      <c r="M1031" s="7" t="s">
        <v>15</v>
      </c>
      <c r="N1031" s="7" t="s">
        <v>15</v>
      </c>
      <c r="O1031" s="7" t="s">
        <v>15</v>
      </c>
      <c r="P1031" s="7" t="s">
        <v>15</v>
      </c>
      <c r="Q1031" s="7" t="s">
        <v>60</v>
      </c>
      <c r="R1031" s="7" t="s">
        <v>15</v>
      </c>
      <c r="S1031" s="7" t="s">
        <v>15</v>
      </c>
      <c r="T1031" s="9" t="s">
        <v>1110</v>
      </c>
      <c r="U1031" s="9" t="s">
        <v>204</v>
      </c>
    </row>
    <row r="1032" s="34" customFormat="true" ht="15" hidden="false" customHeight="false" outlineLevel="0" collapsed="false">
      <c r="A1032" s="6" t="s">
        <v>1125</v>
      </c>
      <c r="B1032" s="6" t="s">
        <v>56</v>
      </c>
      <c r="C1032" s="10" t="s">
        <v>15</v>
      </c>
      <c r="D1032" s="8" t="n">
        <v>0</v>
      </c>
      <c r="E1032" s="8" t="n">
        <f aca="false">VLOOKUP(A1032,[2]Sheet1!$C$2:$K$41,3,FALSE())</f>
        <v>0.051191</v>
      </c>
      <c r="F1032" s="8" t="n">
        <f aca="false">VLOOKUP(A1032,[2]Sheet1!$C$2:$K$41,4,FALSE())</f>
        <v>0.029271</v>
      </c>
      <c r="G1032" s="8" t="n">
        <f aca="false">VLOOKUP(A1032,[2]Sheet1!$C$2:$K$41,5,FALSE())</f>
        <v>0.017368</v>
      </c>
      <c r="H1032" s="8" t="n">
        <f aca="false">VLOOKUP(A1032,[2]Sheet1!$C$2:$K$41,6,FALSE())</f>
        <v>0.036495</v>
      </c>
      <c r="I1032" s="8" t="n">
        <f aca="false">VLOOKUP(A1032,[2]Sheet1!$C$2:$K$41,7,FALSE())</f>
        <v>0.017071</v>
      </c>
      <c r="J1032" s="8" t="n">
        <v>0.33697</v>
      </c>
      <c r="K1032" s="8" t="n">
        <f aca="false">VLOOKUP(A1032,[2]Sheet1!$C$2:$K$41,9,FALSE())</f>
        <v>0.488862</v>
      </c>
      <c r="L1032" s="7" t="s">
        <v>15</v>
      </c>
      <c r="M1032" s="7" t="s">
        <v>15</v>
      </c>
      <c r="N1032" s="7" t="s">
        <v>15</v>
      </c>
      <c r="O1032" s="7" t="s">
        <v>15</v>
      </c>
      <c r="P1032" s="7" t="s">
        <v>15</v>
      </c>
      <c r="Q1032" s="7" t="s">
        <v>15</v>
      </c>
      <c r="R1032" s="7" t="s">
        <v>15</v>
      </c>
      <c r="S1032" s="7" t="s">
        <v>15</v>
      </c>
      <c r="T1032" s="9" t="s">
        <v>1106</v>
      </c>
      <c r="U1032" s="9" t="s">
        <v>204</v>
      </c>
    </row>
    <row r="1033" s="34" customFormat="true" ht="15" hidden="false" customHeight="false" outlineLevel="0" collapsed="false">
      <c r="A1033" s="6" t="s">
        <v>1126</v>
      </c>
      <c r="B1033" s="6" t="s">
        <v>56</v>
      </c>
      <c r="C1033" s="10" t="s">
        <v>15</v>
      </c>
      <c r="D1033" s="8" t="n">
        <v>0</v>
      </c>
      <c r="E1033" s="8" t="n">
        <f aca="false">VLOOKUP(A1033,[3]Sheet1!$C$2:$K$65,3,FALSE())</f>
        <v>0.108529</v>
      </c>
      <c r="F1033" s="8" t="n">
        <f aca="false">VLOOKUP(A1033,[3]Sheet1!$C$2:$K$65,4,FALSE())</f>
        <v>0.029317</v>
      </c>
      <c r="G1033" s="8" t="n">
        <f aca="false">VLOOKUP(A1033,[3]Sheet1!$C$2:$K$65,5,FALSE())</f>
        <v>0.024647</v>
      </c>
      <c r="H1033" s="8" t="n">
        <f aca="false">VLOOKUP(A1033,[3]Sheet1!$C$2:$K$65,6,FALSE())</f>
        <v>0.093619</v>
      </c>
      <c r="I1033" s="8" t="n">
        <f aca="false">VLOOKUP(A1033,[3]Sheet1!$C$2:$K$65,7,FALSE())</f>
        <v>0.020588</v>
      </c>
      <c r="J1033" s="8" t="n">
        <v>0.28825</v>
      </c>
      <c r="K1033" s="8" t="n">
        <f aca="false">VLOOKUP(A1033,[3]Sheet1!$C$2:$K$65,9,FALSE())</f>
        <v>0.477964</v>
      </c>
      <c r="L1033" s="7" t="s">
        <v>15</v>
      </c>
      <c r="M1033" s="7" t="s">
        <v>15</v>
      </c>
      <c r="N1033" s="7" t="s">
        <v>15</v>
      </c>
      <c r="O1033" s="7" t="s">
        <v>60</v>
      </c>
      <c r="P1033" s="7" t="s">
        <v>15</v>
      </c>
      <c r="Q1033" s="7" t="s">
        <v>60</v>
      </c>
      <c r="R1033" s="7" t="s">
        <v>15</v>
      </c>
      <c r="S1033" s="7" t="s">
        <v>15</v>
      </c>
      <c r="T1033" s="9" t="s">
        <v>1110</v>
      </c>
      <c r="U1033" s="9" t="s">
        <v>204</v>
      </c>
    </row>
    <row r="1034" s="34" customFormat="true" ht="15" hidden="false" customHeight="false" outlineLevel="0" collapsed="false">
      <c r="A1034" s="6" t="s">
        <v>1127</v>
      </c>
      <c r="B1034" s="6" t="s">
        <v>95</v>
      </c>
      <c r="C1034" s="10" t="s">
        <v>15</v>
      </c>
      <c r="D1034" s="8" t="n">
        <v>0.005913</v>
      </c>
      <c r="E1034" s="8" t="n">
        <f aca="false">VLOOKUP(A1034,[3]Sheet1!$C$2:$K$65,3,FALSE())</f>
        <v>0.16216</v>
      </c>
      <c r="F1034" s="8" t="n">
        <f aca="false">VLOOKUP(A1034,[3]Sheet1!$C$2:$K$65,4,FALSE())</f>
        <v>0.029383</v>
      </c>
      <c r="G1034" s="8" t="n">
        <f aca="false">VLOOKUP(A1034,[3]Sheet1!$C$2:$K$65,5,FALSE())</f>
        <v>0.016764</v>
      </c>
      <c r="H1034" s="8" t="n">
        <f aca="false">VLOOKUP(A1034,[3]Sheet1!$C$2:$K$65,6,FALSE())</f>
        <v>0.161398</v>
      </c>
      <c r="I1034" s="8" t="n">
        <f aca="false">VLOOKUP(A1034,[3]Sheet1!$C$2:$K$65,7,FALSE())</f>
        <v>0.021516</v>
      </c>
      <c r="J1034" s="8" t="n">
        <v>0.209555</v>
      </c>
      <c r="K1034" s="8" t="n">
        <f aca="false">VLOOKUP(A1034,[3]Sheet1!$C$2:$K$65,9,FALSE())</f>
        <v>0.500132</v>
      </c>
      <c r="L1034" s="7" t="s">
        <v>15</v>
      </c>
      <c r="M1034" s="7" t="s">
        <v>15</v>
      </c>
      <c r="N1034" s="7" t="s">
        <v>15</v>
      </c>
      <c r="O1034" s="7" t="s">
        <v>15</v>
      </c>
      <c r="P1034" s="7" t="s">
        <v>15</v>
      </c>
      <c r="Q1034" s="7" t="s">
        <v>60</v>
      </c>
      <c r="R1034" s="7" t="s">
        <v>15</v>
      </c>
      <c r="S1034" s="7" t="s">
        <v>60</v>
      </c>
      <c r="T1034" s="9" t="s">
        <v>1110</v>
      </c>
      <c r="U1034" s="9" t="s">
        <v>204</v>
      </c>
    </row>
    <row r="1035" s="34" customFormat="true" ht="15" hidden="false" customHeight="false" outlineLevel="0" collapsed="false">
      <c r="A1035" s="6" t="s">
        <v>1128</v>
      </c>
      <c r="B1035" s="6" t="s">
        <v>56</v>
      </c>
      <c r="C1035" s="10" t="s">
        <v>15</v>
      </c>
      <c r="D1035" s="8" t="n">
        <v>0</v>
      </c>
      <c r="E1035" s="8" t="n">
        <f aca="false">VLOOKUP(A1035,[1]Edited!$B$2:$J$18,3,FALSE())</f>
        <v>0.090239</v>
      </c>
      <c r="F1035" s="8" t="n">
        <f aca="false">VLOOKUP(A1035,[1]Edited!$B$2:$J$18,4,FALSE())</f>
        <v>0.029265</v>
      </c>
      <c r="G1035" s="8" t="n">
        <f aca="false">VLOOKUP(A1035,[1]Edited!$B$2:$J$18,5,FALSE())</f>
        <v>0.016249</v>
      </c>
      <c r="H1035" s="8" t="n">
        <f aca="false">VLOOKUP(A1035,[1]Edited!$B$2:$J$18,6,FALSE())</f>
        <v>0.043307</v>
      </c>
      <c r="I1035" s="8" t="n">
        <f aca="false">VLOOKUP(A1035,[1]Edited!$B$2:$J$18,7,FALSE())</f>
        <v>0.018471</v>
      </c>
      <c r="J1035" s="8" t="n">
        <v>0.428725</v>
      </c>
      <c r="K1035" s="8" t="n">
        <f aca="false">VLOOKUP(A1035,[1]Edited!$B$2:$J$18,9,FALSE())</f>
        <v>0.48432</v>
      </c>
      <c r="L1035" s="7" t="s">
        <v>15</v>
      </c>
      <c r="M1035" s="7" t="s">
        <v>15</v>
      </c>
      <c r="N1035" s="7" t="s">
        <v>15</v>
      </c>
      <c r="O1035" s="7" t="s">
        <v>15</v>
      </c>
      <c r="P1035" s="7" t="s">
        <v>15</v>
      </c>
      <c r="Q1035" s="7" t="s">
        <v>15</v>
      </c>
      <c r="R1035" s="7" t="s">
        <v>15</v>
      </c>
      <c r="S1035" s="7" t="s">
        <v>15</v>
      </c>
      <c r="T1035" s="9" t="s">
        <v>1103</v>
      </c>
      <c r="U1035" s="9" t="s">
        <v>204</v>
      </c>
    </row>
    <row r="1036" s="34" customFormat="true" ht="15" hidden="false" customHeight="false" outlineLevel="0" collapsed="false">
      <c r="A1036" s="6" t="s">
        <v>1129</v>
      </c>
      <c r="B1036" s="6" t="s">
        <v>95</v>
      </c>
      <c r="C1036" s="10" t="s">
        <v>15</v>
      </c>
      <c r="D1036" s="8" t="n">
        <v>0.008455</v>
      </c>
      <c r="E1036" s="8" t="n">
        <f aca="false">VLOOKUP(A1036,[2]Sheet1!$C$2:$K$41,3,FALSE())</f>
        <v>0.281026</v>
      </c>
      <c r="F1036" s="8" t="n">
        <f aca="false">VLOOKUP(A1036,[2]Sheet1!$C$2:$K$41,4,FALSE())</f>
        <v>0.029354</v>
      </c>
      <c r="G1036" s="8" t="n">
        <f aca="false">VLOOKUP(A1036,[2]Sheet1!$C$2:$K$41,5,FALSE())</f>
        <v>0.018622</v>
      </c>
      <c r="H1036" s="8" t="n">
        <f aca="false">VLOOKUP(A1036,[2]Sheet1!$C$2:$K$41,6,FALSE())</f>
        <v>0.415769</v>
      </c>
      <c r="I1036" s="8" t="n">
        <f aca="false">VLOOKUP(A1036,[2]Sheet1!$C$2:$K$41,7,FALSE())</f>
        <v>0.022267</v>
      </c>
      <c r="J1036" s="8" t="n">
        <v>0.127065</v>
      </c>
      <c r="K1036" s="8" t="n">
        <f aca="false">VLOOKUP(A1036,[2]Sheet1!$C$2:$K$41,9,FALSE())</f>
        <v>0.504373</v>
      </c>
      <c r="L1036" s="7" t="s">
        <v>15</v>
      </c>
      <c r="M1036" s="7" t="s">
        <v>60</v>
      </c>
      <c r="N1036" s="7" t="s">
        <v>15</v>
      </c>
      <c r="O1036" s="7" t="s">
        <v>15</v>
      </c>
      <c r="P1036" s="7" t="s">
        <v>60</v>
      </c>
      <c r="Q1036" s="7" t="s">
        <v>60</v>
      </c>
      <c r="R1036" s="7" t="s">
        <v>15</v>
      </c>
      <c r="S1036" s="7" t="s">
        <v>60</v>
      </c>
      <c r="T1036" s="9" t="s">
        <v>1106</v>
      </c>
      <c r="U1036" s="9" t="s">
        <v>204</v>
      </c>
    </row>
    <row r="1037" s="34" customFormat="true" ht="15" hidden="false" customHeight="false" outlineLevel="0" collapsed="false">
      <c r="A1037" s="6" t="s">
        <v>1130</v>
      </c>
      <c r="B1037" s="6" t="s">
        <v>220</v>
      </c>
      <c r="C1037" s="10" t="s">
        <v>15</v>
      </c>
      <c r="D1037" s="8" t="n">
        <v>0.01031</v>
      </c>
      <c r="E1037" s="8" t="n">
        <f aca="false">VLOOKUP(A1037,[3]Sheet1!$C$2:$K$65,3,FALSE())</f>
        <v>0.100149</v>
      </c>
      <c r="F1037" s="8" t="n">
        <f aca="false">VLOOKUP(A1037,[3]Sheet1!$C$2:$K$65,4,FALSE())</f>
        <v>0.029364</v>
      </c>
      <c r="G1037" s="8" t="n">
        <f aca="false">VLOOKUP(A1037,[3]Sheet1!$C$2:$K$65,5,FALSE())</f>
        <v>0.01551</v>
      </c>
      <c r="H1037" s="8" t="n">
        <f aca="false">VLOOKUP(A1037,[3]Sheet1!$C$2:$K$65,6,FALSE())</f>
        <v>0.049841</v>
      </c>
      <c r="I1037" s="8" t="n">
        <f aca="false">VLOOKUP(A1037,[3]Sheet1!$C$2:$K$65,7,FALSE())</f>
        <v>0.014611</v>
      </c>
      <c r="J1037" s="8" t="n">
        <v>0.407493</v>
      </c>
      <c r="K1037" s="8" t="n">
        <f aca="false">VLOOKUP(A1037,[3]Sheet1!$C$2:$K$65,9,FALSE())</f>
        <v>0.495884</v>
      </c>
      <c r="L1037" s="7" t="s">
        <v>15</v>
      </c>
      <c r="M1037" s="7" t="s">
        <v>15</v>
      </c>
      <c r="N1037" s="7" t="s">
        <v>15</v>
      </c>
      <c r="O1037" s="7" t="s">
        <v>15</v>
      </c>
      <c r="P1037" s="7" t="s">
        <v>15</v>
      </c>
      <c r="Q1037" s="7" t="s">
        <v>15</v>
      </c>
      <c r="R1037" s="7" t="s">
        <v>15</v>
      </c>
      <c r="S1037" s="7" t="s">
        <v>15</v>
      </c>
      <c r="T1037" s="9" t="s">
        <v>1110</v>
      </c>
      <c r="U1037" s="9" t="s">
        <v>204</v>
      </c>
    </row>
    <row r="1038" s="34" customFormat="true" ht="15" hidden="false" customHeight="false" outlineLevel="0" collapsed="false">
      <c r="A1038" s="6" t="s">
        <v>1131</v>
      </c>
      <c r="B1038" s="6" t="s">
        <v>56</v>
      </c>
      <c r="C1038" s="10" t="s">
        <v>15</v>
      </c>
      <c r="D1038" s="8" t="n">
        <v>0.01167</v>
      </c>
      <c r="E1038" s="8" t="n">
        <f aca="false">VLOOKUP(A1038,[3]Sheet1!$C$2:$K$65,3,FALSE())</f>
        <v>0.065189</v>
      </c>
      <c r="F1038" s="8" t="n">
        <f aca="false">VLOOKUP(A1038,[3]Sheet1!$C$2:$K$65,4,FALSE())</f>
        <v>0.029271</v>
      </c>
      <c r="G1038" s="8" t="n">
        <f aca="false">VLOOKUP(A1038,[3]Sheet1!$C$2:$K$65,5,FALSE())</f>
        <v>0.013949</v>
      </c>
      <c r="H1038" s="8" t="n">
        <f aca="false">VLOOKUP(A1038,[3]Sheet1!$C$2:$K$65,6,FALSE())</f>
        <v>0.055263</v>
      </c>
      <c r="I1038" s="8" t="n">
        <f aca="false">VLOOKUP(A1038,[3]Sheet1!$C$2:$K$65,7,FALSE())</f>
        <v>0.016571</v>
      </c>
      <c r="J1038" s="8" t="n">
        <v>0.308355</v>
      </c>
      <c r="K1038" s="8" t="n">
        <f aca="false">VLOOKUP(A1038,[3]Sheet1!$C$2:$K$65,9,FALSE())</f>
        <v>0.499322</v>
      </c>
      <c r="L1038" s="7" t="s">
        <v>15</v>
      </c>
      <c r="M1038" s="7" t="s">
        <v>15</v>
      </c>
      <c r="N1038" s="7" t="s">
        <v>15</v>
      </c>
      <c r="O1038" s="7" t="s">
        <v>15</v>
      </c>
      <c r="P1038" s="7" t="s">
        <v>15</v>
      </c>
      <c r="Q1038" s="7" t="s">
        <v>15</v>
      </c>
      <c r="R1038" s="7" t="s">
        <v>15</v>
      </c>
      <c r="S1038" s="7" t="s">
        <v>60</v>
      </c>
      <c r="T1038" s="9" t="s">
        <v>1132</v>
      </c>
      <c r="U1038" s="9" t="s">
        <v>204</v>
      </c>
    </row>
    <row r="1039" s="34" customFormat="true" ht="15" hidden="false" customHeight="false" outlineLevel="0" collapsed="false">
      <c r="A1039" s="6" t="s">
        <v>1133</v>
      </c>
      <c r="B1039" s="6" t="s">
        <v>56</v>
      </c>
      <c r="C1039" s="10" t="s">
        <v>15</v>
      </c>
      <c r="D1039" s="8" t="n">
        <v>0.01421</v>
      </c>
      <c r="E1039" s="8" t="n">
        <f aca="false">VLOOKUP(A1039,[2]Sheet1!$C$2:$K$41,3,FALSE())</f>
        <v>0.048323</v>
      </c>
      <c r="F1039" s="8" t="n">
        <f aca="false">VLOOKUP(A1039,[2]Sheet1!$C$2:$K$41,4,FALSE())</f>
        <v>0.029339</v>
      </c>
      <c r="G1039" s="8" t="n">
        <f aca="false">VLOOKUP(A1039,[2]Sheet1!$C$2:$K$41,5,FALSE())</f>
        <v>0.018862</v>
      </c>
      <c r="H1039" s="8" t="n">
        <f aca="false">VLOOKUP(A1039,[2]Sheet1!$C$2:$K$41,6,FALSE())</f>
        <v>0.052201</v>
      </c>
      <c r="I1039" s="8" t="n">
        <f aca="false">VLOOKUP(A1039,[2]Sheet1!$C$2:$K$41,7,FALSE())</f>
        <v>0.017867</v>
      </c>
      <c r="J1039" s="8" t="n">
        <v>0.342146</v>
      </c>
      <c r="K1039" s="8" t="n">
        <f aca="false">VLOOKUP(A1039,[2]Sheet1!$C$2:$K$41,9,FALSE())</f>
        <v>0.503684</v>
      </c>
      <c r="L1039" s="7" t="s">
        <v>15</v>
      </c>
      <c r="M1039" s="7" t="s">
        <v>15</v>
      </c>
      <c r="N1039" s="7" t="s">
        <v>15</v>
      </c>
      <c r="O1039" s="7" t="s">
        <v>15</v>
      </c>
      <c r="P1039" s="7" t="s">
        <v>15</v>
      </c>
      <c r="Q1039" s="7" t="s">
        <v>15</v>
      </c>
      <c r="R1039" s="7" t="s">
        <v>15</v>
      </c>
      <c r="S1039" s="7" t="s">
        <v>60</v>
      </c>
      <c r="T1039" s="9" t="s">
        <v>1106</v>
      </c>
      <c r="U1039" s="9" t="s">
        <v>204</v>
      </c>
    </row>
    <row r="1040" s="34" customFormat="true" ht="15" hidden="false" customHeight="false" outlineLevel="0" collapsed="false">
      <c r="A1040" s="6" t="s">
        <v>1134</v>
      </c>
      <c r="B1040" s="6" t="s">
        <v>56</v>
      </c>
      <c r="C1040" s="10" t="s">
        <v>15</v>
      </c>
      <c r="D1040" s="8" t="n">
        <v>0.006272</v>
      </c>
      <c r="E1040" s="8" t="n">
        <f aca="false">VLOOKUP(A1040,[2]Sheet1!$C$2:$K$41,3,FALSE())</f>
        <v>0.08992</v>
      </c>
      <c r="F1040" s="8" t="n">
        <f aca="false">VLOOKUP(A1040,[2]Sheet1!$C$2:$K$41,4,FALSE())</f>
        <v>0.029373</v>
      </c>
      <c r="G1040" s="8" t="n">
        <f aca="false">VLOOKUP(A1040,[2]Sheet1!$C$2:$K$41,5,FALSE())</f>
        <v>0.020378</v>
      </c>
      <c r="H1040" s="8" t="n">
        <f aca="false">VLOOKUP(A1040,[2]Sheet1!$C$2:$K$41,6,FALSE())</f>
        <v>0.094691</v>
      </c>
      <c r="I1040" s="8" t="n">
        <f aca="false">VLOOKUP(A1040,[2]Sheet1!$C$2:$K$41,7,FALSE())</f>
        <v>0.017001</v>
      </c>
      <c r="J1040" s="8" t="n">
        <v>0.288306</v>
      </c>
      <c r="K1040" s="8" t="n">
        <f aca="false">VLOOKUP(A1040,[2]Sheet1!$C$2:$K$41,9,FALSE())</f>
        <v>0.484962</v>
      </c>
      <c r="L1040" s="7" t="s">
        <v>15</v>
      </c>
      <c r="M1040" s="7" t="s">
        <v>15</v>
      </c>
      <c r="N1040" s="7" t="s">
        <v>15</v>
      </c>
      <c r="O1040" s="7" t="s">
        <v>60</v>
      </c>
      <c r="P1040" s="7" t="s">
        <v>15</v>
      </c>
      <c r="Q1040" s="7" t="s">
        <v>15</v>
      </c>
      <c r="R1040" s="7" t="s">
        <v>15</v>
      </c>
      <c r="S1040" s="7" t="s">
        <v>15</v>
      </c>
      <c r="T1040" s="9" t="s">
        <v>1106</v>
      </c>
      <c r="U1040" s="9" t="s">
        <v>204</v>
      </c>
    </row>
    <row r="1041" s="34" customFormat="true" ht="15" hidden="false" customHeight="false" outlineLevel="0" collapsed="false">
      <c r="A1041" s="6" t="s">
        <v>1135</v>
      </c>
      <c r="B1041" s="6" t="s">
        <v>220</v>
      </c>
      <c r="C1041" s="10" t="s">
        <v>15</v>
      </c>
      <c r="D1041" s="8" t="n">
        <v>0.01316</v>
      </c>
      <c r="E1041" s="8" t="n">
        <f aca="false">VLOOKUP(A1041,[3]Sheet1!$C$2:$K$65,3,FALSE())</f>
        <v>0.070088</v>
      </c>
      <c r="F1041" s="8" t="n">
        <f aca="false">VLOOKUP(A1041,[3]Sheet1!$C$2:$K$65,4,FALSE())</f>
        <v>0.029272</v>
      </c>
      <c r="G1041" s="8" t="n">
        <f aca="false">VLOOKUP(A1041,[3]Sheet1!$C$2:$K$65,5,FALSE())</f>
        <v>0.018036</v>
      </c>
      <c r="H1041" s="8" t="n">
        <f aca="false">VLOOKUP(A1041,[3]Sheet1!$C$2:$K$65,6,FALSE())</f>
        <v>0.067186</v>
      </c>
      <c r="I1041" s="8" t="n">
        <f aca="false">VLOOKUP(A1041,[3]Sheet1!$C$2:$K$65,7,FALSE())</f>
        <v>0.016719</v>
      </c>
      <c r="J1041" s="8" t="n">
        <v>0.311138</v>
      </c>
      <c r="K1041" s="8" t="n">
        <f aca="false">VLOOKUP(A1041,[3]Sheet1!$C$2:$K$65,9,FALSE())</f>
        <v>0.506884</v>
      </c>
      <c r="L1041" s="7" t="s">
        <v>15</v>
      </c>
      <c r="M1041" s="7" t="s">
        <v>15</v>
      </c>
      <c r="N1041" s="7" t="s">
        <v>15</v>
      </c>
      <c r="O1041" s="7" t="s">
        <v>15</v>
      </c>
      <c r="P1041" s="7" t="s">
        <v>15</v>
      </c>
      <c r="Q1041" s="7" t="s">
        <v>15</v>
      </c>
      <c r="R1041" s="7" t="s">
        <v>15</v>
      </c>
      <c r="S1041" s="7" t="s">
        <v>60</v>
      </c>
      <c r="T1041" s="9" t="s">
        <v>1114</v>
      </c>
      <c r="U1041" s="9" t="s">
        <v>204</v>
      </c>
    </row>
    <row r="1042" s="34" customFormat="true" ht="15" hidden="false" customHeight="false" outlineLevel="0" collapsed="false">
      <c r="A1042" s="6" t="s">
        <v>1136</v>
      </c>
      <c r="B1042" s="6" t="s">
        <v>56</v>
      </c>
      <c r="C1042" s="10" t="s">
        <v>15</v>
      </c>
      <c r="D1042" s="8" t="n">
        <v>0.008881</v>
      </c>
      <c r="E1042" s="8" t="n">
        <f aca="false">VLOOKUP(A1042,[1]Edited!$B$2:$J$18,3,FALSE())</f>
        <v>0.181887</v>
      </c>
      <c r="F1042" s="8" t="n">
        <f aca="false">VLOOKUP(A1042,[1]Edited!$B$2:$J$18,4,FALSE())</f>
        <v>0.029191</v>
      </c>
      <c r="G1042" s="8" t="n">
        <f aca="false">VLOOKUP(A1042,[1]Edited!$B$2:$J$18,5,FALSE())</f>
        <v>0.01807</v>
      </c>
      <c r="H1042" s="8" t="n">
        <f aca="false">VLOOKUP(A1042,[1]Edited!$B$2:$J$18,6,FALSE())</f>
        <v>0.218141</v>
      </c>
      <c r="I1042" s="8" t="n">
        <f aca="false">VLOOKUP(A1042,[1]Edited!$B$2:$J$18,7,FALSE())</f>
        <v>0.023147</v>
      </c>
      <c r="J1042" s="8" t="n">
        <v>0.20538</v>
      </c>
      <c r="K1042" s="8" t="n">
        <f aca="false">VLOOKUP(A1042,[1]Edited!$B$2:$J$18,9,FALSE())</f>
        <v>0.506213</v>
      </c>
      <c r="L1042" s="7" t="s">
        <v>15</v>
      </c>
      <c r="M1042" s="7" t="s">
        <v>15</v>
      </c>
      <c r="N1042" s="7" t="s">
        <v>15</v>
      </c>
      <c r="O1042" s="7" t="s">
        <v>15</v>
      </c>
      <c r="P1042" s="7" t="s">
        <v>60</v>
      </c>
      <c r="Q1042" s="7" t="s">
        <v>60</v>
      </c>
      <c r="R1042" s="7" t="s">
        <v>15</v>
      </c>
      <c r="S1042" s="7" t="s">
        <v>60</v>
      </c>
      <c r="T1042" s="9" t="s">
        <v>1103</v>
      </c>
      <c r="U1042" s="9" t="s">
        <v>204</v>
      </c>
    </row>
    <row r="1043" s="34" customFormat="true" ht="15" hidden="false" customHeight="false" outlineLevel="0" collapsed="false">
      <c r="A1043" s="6" t="s">
        <v>1137</v>
      </c>
      <c r="B1043" s="6" t="s">
        <v>56</v>
      </c>
      <c r="C1043" s="10" t="s">
        <v>15</v>
      </c>
      <c r="D1043" s="8" t="n">
        <v>0.006836</v>
      </c>
      <c r="E1043" s="8" t="n">
        <f aca="false">VLOOKUP(A1043,[1]Edited!$B$2:$J$18,3,FALSE())</f>
        <v>0.087328</v>
      </c>
      <c r="F1043" s="8" t="n">
        <f aca="false">VLOOKUP(A1043,[1]Edited!$B$2:$J$18,4,FALSE())</f>
        <v>0.0292</v>
      </c>
      <c r="G1043" s="8" t="n">
        <f aca="false">VLOOKUP(A1043,[1]Edited!$B$2:$J$18,5,FALSE())</f>
        <v>0.017144</v>
      </c>
      <c r="H1043" s="8" t="n">
        <f aca="false">VLOOKUP(A1043,[1]Edited!$B$2:$J$18,6,FALSE())</f>
        <v>0.080376</v>
      </c>
      <c r="I1043" s="8" t="n">
        <f aca="false">VLOOKUP(A1043,[1]Edited!$B$2:$J$18,7,FALSE())</f>
        <v>0.019532</v>
      </c>
      <c r="J1043" s="8" t="n">
        <v>0.285822</v>
      </c>
      <c r="K1043" s="8" t="n">
        <f aca="false">VLOOKUP(A1043,[1]Edited!$B$2:$J$18,9,FALSE())</f>
        <v>0.492053</v>
      </c>
      <c r="L1043" s="7" t="s">
        <v>15</v>
      </c>
      <c r="M1043" s="7" t="s">
        <v>15</v>
      </c>
      <c r="N1043" s="7" t="s">
        <v>15</v>
      </c>
      <c r="O1043" s="7" t="s">
        <v>15</v>
      </c>
      <c r="P1043" s="7" t="s">
        <v>15</v>
      </c>
      <c r="Q1043" s="7" t="s">
        <v>60</v>
      </c>
      <c r="R1043" s="7" t="s">
        <v>15</v>
      </c>
      <c r="S1043" s="7" t="s">
        <v>15</v>
      </c>
      <c r="T1043" s="9" t="s">
        <v>1103</v>
      </c>
      <c r="U1043" s="9" t="s">
        <v>204</v>
      </c>
    </row>
    <row r="1044" s="34" customFormat="true" ht="15" hidden="false" customHeight="false" outlineLevel="0" collapsed="false">
      <c r="A1044" s="6" t="s">
        <v>1138</v>
      </c>
      <c r="B1044" s="6" t="s">
        <v>220</v>
      </c>
      <c r="C1044" s="10" t="s">
        <v>15</v>
      </c>
      <c r="D1044" s="8" t="n">
        <v>0.006881</v>
      </c>
      <c r="E1044" s="8" t="n">
        <f aca="false">VLOOKUP(A1044,[3]Sheet1!$C$2:$K$65,3,FALSE())</f>
        <v>0.1424</v>
      </c>
      <c r="F1044" s="8" t="n">
        <f aca="false">VLOOKUP(A1044,[3]Sheet1!$C$2:$K$65,4,FALSE())</f>
        <v>0.028956</v>
      </c>
      <c r="G1044" s="8" t="n">
        <f aca="false">VLOOKUP(A1044,[3]Sheet1!$C$2:$K$65,5,FALSE())</f>
        <v>0.015932</v>
      </c>
      <c r="H1044" s="8" t="n">
        <f aca="false">VLOOKUP(A1044,[3]Sheet1!$C$2:$K$65,6,FALSE())</f>
        <v>0.153012</v>
      </c>
      <c r="I1044" s="8" t="n">
        <f aca="false">VLOOKUP(A1044,[3]Sheet1!$C$2:$K$65,7,FALSE())</f>
        <v>0.017517</v>
      </c>
      <c r="J1044" s="8" t="n">
        <v>0.247414</v>
      </c>
      <c r="K1044" s="8" t="n">
        <f aca="false">VLOOKUP(A1044,[3]Sheet1!$C$2:$K$65,9,FALSE())</f>
        <v>0.505994</v>
      </c>
      <c r="L1044" s="7" t="s">
        <v>15</v>
      </c>
      <c r="M1044" s="7" t="s">
        <v>15</v>
      </c>
      <c r="N1044" s="7" t="s">
        <v>15</v>
      </c>
      <c r="O1044" s="7" t="s">
        <v>15</v>
      </c>
      <c r="P1044" s="7" t="s">
        <v>15</v>
      </c>
      <c r="Q1044" s="7" t="s">
        <v>15</v>
      </c>
      <c r="R1044" s="7" t="s">
        <v>15</v>
      </c>
      <c r="S1044" s="7" t="s">
        <v>60</v>
      </c>
      <c r="T1044" s="9" t="s">
        <v>1110</v>
      </c>
      <c r="U1044" s="9" t="s">
        <v>204</v>
      </c>
    </row>
    <row r="1045" s="34" customFormat="true" ht="15" hidden="false" customHeight="false" outlineLevel="0" collapsed="false">
      <c r="A1045" s="6" t="s">
        <v>1139</v>
      </c>
      <c r="B1045" s="6" t="s">
        <v>56</v>
      </c>
      <c r="C1045" s="10" t="s">
        <v>15</v>
      </c>
      <c r="D1045" s="8" t="n">
        <v>0.009738</v>
      </c>
      <c r="E1045" s="8" t="n">
        <f aca="false">VLOOKUP(A1045,[4]Sheet1!$C$2:$K$49,3,FALSE())</f>
        <v>0.25356</v>
      </c>
      <c r="F1045" s="8" t="n">
        <f aca="false">VLOOKUP(A1045,[4]Sheet1!$C$2:$K$49,4,FALSE())</f>
        <v>0.029219</v>
      </c>
      <c r="G1045" s="8" t="n">
        <f aca="false">VLOOKUP(A1045,[4]Sheet1!$C$2:$K$49,5,FALSE())</f>
        <v>0.018077</v>
      </c>
      <c r="H1045" s="8" t="n">
        <f aca="false">VLOOKUP(A1045,[4]Sheet1!$C$2:$K$49,6,FALSE())</f>
        <v>0.316531</v>
      </c>
      <c r="I1045" s="8" t="n">
        <f aca="false">VLOOKUP(A1045,[4]Sheet1!$C$2:$K$49,7,FALSE())</f>
        <v>0.020026</v>
      </c>
      <c r="J1045" s="8" t="n">
        <v>0.189016</v>
      </c>
      <c r="K1045" s="8" t="n">
        <f aca="false">VLOOKUP(A1045,[4]Sheet1!$C$2:$K$49,9,FALSE())</f>
        <v>0.498634</v>
      </c>
      <c r="L1045" s="7" t="s">
        <v>15</v>
      </c>
      <c r="M1045" s="7" t="s">
        <v>60</v>
      </c>
      <c r="N1045" s="7" t="s">
        <v>15</v>
      </c>
      <c r="O1045" s="7" t="s">
        <v>15</v>
      </c>
      <c r="P1045" s="7" t="s">
        <v>60</v>
      </c>
      <c r="Q1045" s="7" t="s">
        <v>60</v>
      </c>
      <c r="R1045" s="7" t="s">
        <v>15</v>
      </c>
      <c r="S1045" s="7" t="s">
        <v>15</v>
      </c>
      <c r="T1045" s="9" t="s">
        <v>1140</v>
      </c>
      <c r="U1045" s="9" t="s">
        <v>204</v>
      </c>
    </row>
    <row r="1046" s="34" customFormat="true" ht="15" hidden="false" customHeight="false" outlineLevel="0" collapsed="false">
      <c r="A1046" s="6" t="s">
        <v>1141</v>
      </c>
      <c r="B1046" s="6" t="s">
        <v>56</v>
      </c>
      <c r="C1046" s="10" t="s">
        <v>15</v>
      </c>
      <c r="D1046" s="8" t="n">
        <v>0.007363</v>
      </c>
      <c r="E1046" s="8" t="n">
        <f aca="false">VLOOKUP(A1046,[3]Sheet1!$C$2:$K$65,3,FALSE())</f>
        <v>0.398773</v>
      </c>
      <c r="F1046" s="8" t="n">
        <f aca="false">VLOOKUP(A1046,[3]Sheet1!$C$2:$K$65,4,FALSE())</f>
        <v>0.029368</v>
      </c>
      <c r="G1046" s="8" t="n">
        <f aca="false">VLOOKUP(A1046,[3]Sheet1!$C$2:$K$65,5,FALSE())</f>
        <v>0.019233</v>
      </c>
      <c r="H1046" s="8" t="n">
        <f aca="false">VLOOKUP(A1046,[3]Sheet1!$C$2:$K$65,6,FALSE())</f>
        <v>0.807544</v>
      </c>
      <c r="I1046" s="8" t="n">
        <f aca="false">VLOOKUP(A1046,[3]Sheet1!$C$2:$K$65,7,FALSE())</f>
        <v>0.022879</v>
      </c>
      <c r="J1046" s="8" t="n">
        <v>0.098419</v>
      </c>
      <c r="K1046" s="8" t="n">
        <f aca="false">VLOOKUP(A1046,[3]Sheet1!$C$2:$K$65,9,FALSE())</f>
        <v>0.49795</v>
      </c>
      <c r="L1046" s="7" t="s">
        <v>15</v>
      </c>
      <c r="M1046" s="7" t="s">
        <v>60</v>
      </c>
      <c r="N1046" s="7" t="s">
        <v>15</v>
      </c>
      <c r="O1046" s="7" t="s">
        <v>15</v>
      </c>
      <c r="P1046" s="7" t="s">
        <v>60</v>
      </c>
      <c r="Q1046" s="7" t="s">
        <v>60</v>
      </c>
      <c r="R1046" s="7" t="s">
        <v>15</v>
      </c>
      <c r="S1046" s="7" t="s">
        <v>15</v>
      </c>
      <c r="T1046" s="9" t="s">
        <v>1110</v>
      </c>
      <c r="U1046" s="9" t="s">
        <v>204</v>
      </c>
    </row>
    <row r="1047" s="34" customFormat="true" ht="15" hidden="false" customHeight="false" outlineLevel="0" collapsed="false">
      <c r="A1047" s="6" t="s">
        <v>1142</v>
      </c>
      <c r="B1047" s="6" t="s">
        <v>95</v>
      </c>
      <c r="C1047" s="10" t="s">
        <v>15</v>
      </c>
      <c r="D1047" s="8" t="n">
        <v>0.01244</v>
      </c>
      <c r="E1047" s="8" t="n">
        <f aca="false">VLOOKUP(A1047,[2]Sheet1!$C$2:$K$41,3,FALSE())</f>
        <v>0.216225</v>
      </c>
      <c r="F1047" s="8" t="n">
        <f aca="false">VLOOKUP(A1047,[2]Sheet1!$C$2:$K$41,4,FALSE())</f>
        <v>0.029409</v>
      </c>
      <c r="G1047" s="8" t="n">
        <f aca="false">VLOOKUP(A1047,[2]Sheet1!$C$2:$K$41,5,FALSE())</f>
        <v>0.016065</v>
      </c>
      <c r="H1047" s="8" t="n">
        <f aca="false">VLOOKUP(A1047,[2]Sheet1!$C$2:$K$41,6,FALSE())</f>
        <v>0.333621</v>
      </c>
      <c r="I1047" s="8" t="n">
        <f aca="false">VLOOKUP(A1047,[2]Sheet1!$C$2:$K$41,7,FALSE())</f>
        <v>0.019512</v>
      </c>
      <c r="J1047" s="8" t="n">
        <v>0.204172</v>
      </c>
      <c r="K1047" s="8" t="n">
        <f aca="false">VLOOKUP(A1047,[2]Sheet1!$C$2:$K$41,9,FALSE())</f>
        <v>0.49732</v>
      </c>
      <c r="L1047" s="7" t="s">
        <v>15</v>
      </c>
      <c r="M1047" s="7" t="s">
        <v>15</v>
      </c>
      <c r="N1047" s="7" t="s">
        <v>15</v>
      </c>
      <c r="O1047" s="7" t="s">
        <v>15</v>
      </c>
      <c r="P1047" s="7" t="s">
        <v>60</v>
      </c>
      <c r="Q1047" s="7" t="s">
        <v>60</v>
      </c>
      <c r="R1047" s="7" t="s">
        <v>15</v>
      </c>
      <c r="S1047" s="7" t="s">
        <v>15</v>
      </c>
      <c r="T1047" s="9" t="s">
        <v>1106</v>
      </c>
      <c r="U1047" s="9" t="s">
        <v>204</v>
      </c>
    </row>
    <row r="1048" s="34" customFormat="true" ht="15" hidden="false" customHeight="false" outlineLevel="0" collapsed="false">
      <c r="A1048" s="6" t="s">
        <v>1143</v>
      </c>
      <c r="B1048" s="6" t="s">
        <v>56</v>
      </c>
      <c r="C1048" s="10" t="s">
        <v>15</v>
      </c>
      <c r="D1048" s="8" t="n">
        <v>0.01367</v>
      </c>
      <c r="E1048" s="8" t="n">
        <f aca="false">VLOOKUP(A1048,[3]Sheet1!$C$2:$K$65,3,FALSE())</f>
        <v>0.040956</v>
      </c>
      <c r="F1048" s="8" t="n">
        <f aca="false">VLOOKUP(A1048,[3]Sheet1!$C$2:$K$65,4,FALSE())</f>
        <v>0.029306</v>
      </c>
      <c r="G1048" s="8" t="n">
        <f aca="false">VLOOKUP(A1048,[3]Sheet1!$C$2:$K$65,5,FALSE())</f>
        <v>0.014279</v>
      </c>
      <c r="H1048" s="8" t="n">
        <f aca="false">VLOOKUP(A1048,[3]Sheet1!$C$2:$K$65,6,FALSE())</f>
        <v>0.037652</v>
      </c>
      <c r="I1048" s="8" t="n">
        <f aca="false">VLOOKUP(A1048,[3]Sheet1!$C$2:$K$65,7,FALSE())</f>
        <v>0.016023</v>
      </c>
      <c r="J1048" s="8" t="n">
        <v>0.367726</v>
      </c>
      <c r="K1048" s="8" t="n">
        <f aca="false">VLOOKUP(A1048,[3]Sheet1!$C$2:$K$65,9,FALSE())</f>
        <v>0.499552</v>
      </c>
      <c r="L1048" s="7" t="s">
        <v>15</v>
      </c>
      <c r="M1048" s="7" t="s">
        <v>15</v>
      </c>
      <c r="N1048" s="7" t="s">
        <v>15</v>
      </c>
      <c r="O1048" s="7" t="s">
        <v>15</v>
      </c>
      <c r="P1048" s="7" t="s">
        <v>15</v>
      </c>
      <c r="Q1048" s="7" t="s">
        <v>15</v>
      </c>
      <c r="R1048" s="7" t="s">
        <v>15</v>
      </c>
      <c r="S1048" s="7" t="s">
        <v>60</v>
      </c>
      <c r="T1048" s="9" t="s">
        <v>1110</v>
      </c>
      <c r="U1048" s="9" t="s">
        <v>204</v>
      </c>
    </row>
    <row r="1049" s="34" customFormat="true" ht="15" hidden="false" customHeight="false" outlineLevel="0" collapsed="false">
      <c r="A1049" s="6" t="s">
        <v>1144</v>
      </c>
      <c r="B1049" s="6" t="s">
        <v>220</v>
      </c>
      <c r="C1049" s="10" t="s">
        <v>15</v>
      </c>
      <c r="D1049" s="8" t="n">
        <v>0</v>
      </c>
      <c r="E1049" s="8" t="n">
        <f aca="false">VLOOKUP(A1049,[3]Sheet1!$C$2:$K$65,3,FALSE())</f>
        <v>0.040847</v>
      </c>
      <c r="F1049" s="8" t="n">
        <f aca="false">VLOOKUP(A1049,[3]Sheet1!$C$2:$K$65,4,FALSE())</f>
        <v>0.029352</v>
      </c>
      <c r="G1049" s="8" t="n">
        <f aca="false">VLOOKUP(A1049,[3]Sheet1!$C$2:$K$65,5,FALSE())</f>
        <v>0.015244</v>
      </c>
      <c r="H1049" s="8" t="n">
        <f aca="false">VLOOKUP(A1049,[3]Sheet1!$C$2:$K$65,6,FALSE())</f>
        <v>0.039615</v>
      </c>
      <c r="I1049" s="8" t="n">
        <f aca="false">VLOOKUP(A1049,[3]Sheet1!$C$2:$K$65,7,FALSE())</f>
        <v>0.017752</v>
      </c>
      <c r="J1049" s="8" t="n">
        <v>0.378924</v>
      </c>
      <c r="K1049" s="8" t="n">
        <f aca="false">VLOOKUP(A1049,[3]Sheet1!$C$2:$K$65,9,FALSE())</f>
        <v>0.493595</v>
      </c>
      <c r="L1049" s="7" t="s">
        <v>15</v>
      </c>
      <c r="M1049" s="7" t="s">
        <v>15</v>
      </c>
      <c r="N1049" s="7" t="s">
        <v>15</v>
      </c>
      <c r="O1049" s="7" t="s">
        <v>15</v>
      </c>
      <c r="P1049" s="7" t="s">
        <v>15</v>
      </c>
      <c r="Q1049" s="7" t="s">
        <v>15</v>
      </c>
      <c r="R1049" s="7" t="s">
        <v>15</v>
      </c>
      <c r="S1049" s="7" t="s">
        <v>15</v>
      </c>
      <c r="T1049" s="9" t="s">
        <v>1110</v>
      </c>
      <c r="U1049" s="9" t="s">
        <v>204</v>
      </c>
    </row>
    <row r="1050" s="34" customFormat="true" ht="15" hidden="false" customHeight="false" outlineLevel="0" collapsed="false">
      <c r="A1050" s="6" t="s">
        <v>1145</v>
      </c>
      <c r="B1050" s="6" t="s">
        <v>56</v>
      </c>
      <c r="C1050" s="10" t="s">
        <v>15</v>
      </c>
      <c r="D1050" s="8" t="n">
        <v>0.0147</v>
      </c>
      <c r="E1050" s="8" t="n">
        <f aca="false">VLOOKUP(A1050,[3]Sheet1!$C$2:$K$65,3,FALSE())</f>
        <v>0.119849</v>
      </c>
      <c r="F1050" s="8" t="n">
        <f aca="false">VLOOKUP(A1050,[3]Sheet1!$C$2:$K$65,4,FALSE())</f>
        <v>0.029251</v>
      </c>
      <c r="G1050" s="8" t="n">
        <f aca="false">VLOOKUP(A1050,[3]Sheet1!$C$2:$K$65,5,FALSE())</f>
        <v>0.015845</v>
      </c>
      <c r="H1050" s="8" t="n">
        <f aca="false">VLOOKUP(A1050,[3]Sheet1!$C$2:$K$65,6,FALSE())</f>
        <v>0.129093</v>
      </c>
      <c r="I1050" s="8" t="n">
        <f aca="false">VLOOKUP(A1050,[3]Sheet1!$C$2:$K$65,7,FALSE())</f>
        <v>0.01643</v>
      </c>
      <c r="J1050" s="8" t="n">
        <v>0.368155</v>
      </c>
      <c r="K1050" s="8" t="n">
        <f aca="false">VLOOKUP(A1050,[3]Sheet1!$C$2:$K$65,9,FALSE())</f>
        <v>0.487417</v>
      </c>
      <c r="L1050" s="7" t="s">
        <v>15</v>
      </c>
      <c r="M1050" s="7" t="s">
        <v>15</v>
      </c>
      <c r="N1050" s="7" t="s">
        <v>15</v>
      </c>
      <c r="O1050" s="7" t="s">
        <v>15</v>
      </c>
      <c r="P1050" s="7" t="s">
        <v>15</v>
      </c>
      <c r="Q1050" s="7" t="s">
        <v>15</v>
      </c>
      <c r="R1050" s="7" t="s">
        <v>15</v>
      </c>
      <c r="S1050" s="7" t="s">
        <v>15</v>
      </c>
      <c r="T1050" s="9" t="s">
        <v>1132</v>
      </c>
      <c r="U1050" s="9" t="s">
        <v>204</v>
      </c>
    </row>
    <row r="1051" s="34" customFormat="true" ht="15" hidden="false" customHeight="false" outlineLevel="0" collapsed="false">
      <c r="A1051" s="6" t="s">
        <v>1146</v>
      </c>
      <c r="B1051" s="6" t="s">
        <v>220</v>
      </c>
      <c r="C1051" s="10" t="s">
        <v>15</v>
      </c>
      <c r="D1051" s="8" t="n">
        <v>0.01698</v>
      </c>
      <c r="E1051" s="8" t="n">
        <f aca="false">VLOOKUP(A1051,[3]Sheet1!$C$2:$K$65,3,FALSE())</f>
        <v>0.098609</v>
      </c>
      <c r="F1051" s="8" t="n">
        <f aca="false">VLOOKUP(A1051,[3]Sheet1!$C$2:$K$65,4,FALSE())</f>
        <v>0.029329</v>
      </c>
      <c r="G1051" s="8" t="n">
        <f aca="false">VLOOKUP(A1051,[3]Sheet1!$C$2:$K$65,5,FALSE())</f>
        <v>0.013219</v>
      </c>
      <c r="H1051" s="8" t="n">
        <f aca="false">VLOOKUP(A1051,[3]Sheet1!$C$2:$K$65,6,FALSE())</f>
        <v>0.102711</v>
      </c>
      <c r="I1051" s="8" t="n">
        <f aca="false">VLOOKUP(A1051,[3]Sheet1!$C$2:$K$65,7,FALSE())</f>
        <v>0.010982</v>
      </c>
      <c r="J1051" s="8" t="n">
        <v>0.414528</v>
      </c>
      <c r="K1051" s="8" t="n">
        <f aca="false">VLOOKUP(A1051,[3]Sheet1!$C$2:$K$65,9,FALSE())</f>
        <v>0.483493</v>
      </c>
      <c r="L1051" s="7" t="s">
        <v>15</v>
      </c>
      <c r="M1051" s="7" t="s">
        <v>15</v>
      </c>
      <c r="N1051" s="7" t="s">
        <v>15</v>
      </c>
      <c r="O1051" s="7" t="s">
        <v>15</v>
      </c>
      <c r="P1051" s="7" t="s">
        <v>15</v>
      </c>
      <c r="Q1051" s="7" t="s">
        <v>15</v>
      </c>
      <c r="R1051" s="7" t="s">
        <v>15</v>
      </c>
      <c r="S1051" s="7" t="s">
        <v>15</v>
      </c>
      <c r="T1051" s="9" t="s">
        <v>1132</v>
      </c>
      <c r="U1051" s="9" t="s">
        <v>204</v>
      </c>
    </row>
    <row r="1052" s="34" customFormat="true" ht="15" hidden="false" customHeight="false" outlineLevel="0" collapsed="false">
      <c r="A1052" s="6" t="s">
        <v>1147</v>
      </c>
      <c r="B1052" s="6" t="s">
        <v>220</v>
      </c>
      <c r="C1052" s="10" t="s">
        <v>15</v>
      </c>
      <c r="D1052" s="8" t="n">
        <v>0.005066</v>
      </c>
      <c r="E1052" s="8" t="n">
        <f aca="false">VLOOKUP(A1052,[3]Sheet1!$C$2:$K$65,3,FALSE())</f>
        <v>0.048649</v>
      </c>
      <c r="F1052" s="8" t="n">
        <f aca="false">VLOOKUP(A1052,[3]Sheet1!$C$2:$K$65,4,FALSE())</f>
        <v>0.029256</v>
      </c>
      <c r="G1052" s="8" t="n">
        <f aca="false">VLOOKUP(A1052,[3]Sheet1!$C$2:$K$65,5,FALSE())</f>
        <v>0.012477</v>
      </c>
      <c r="H1052" s="8" t="n">
        <f aca="false">VLOOKUP(A1052,[3]Sheet1!$C$2:$K$65,6,FALSE())</f>
        <v>0.043194</v>
      </c>
      <c r="I1052" s="8" t="n">
        <f aca="false">VLOOKUP(A1052,[3]Sheet1!$C$2:$K$65,7,FALSE())</f>
        <v>0.01037</v>
      </c>
      <c r="J1052" s="8" t="n">
        <v>0.381264</v>
      </c>
      <c r="K1052" s="8" t="n">
        <f aca="false">VLOOKUP(A1052,[3]Sheet1!$C$2:$K$65,9,FALSE())</f>
        <v>0.485835</v>
      </c>
      <c r="L1052" s="7" t="s">
        <v>15</v>
      </c>
      <c r="M1052" s="7" t="s">
        <v>15</v>
      </c>
      <c r="N1052" s="7" t="s">
        <v>15</v>
      </c>
      <c r="O1052" s="7" t="s">
        <v>15</v>
      </c>
      <c r="P1052" s="7" t="s">
        <v>15</v>
      </c>
      <c r="Q1052" s="7" t="s">
        <v>15</v>
      </c>
      <c r="R1052" s="7" t="s">
        <v>15</v>
      </c>
      <c r="S1052" s="7" t="s">
        <v>15</v>
      </c>
      <c r="T1052" s="9" t="s">
        <v>1132</v>
      </c>
      <c r="U1052" s="9" t="s">
        <v>204</v>
      </c>
    </row>
    <row r="1053" s="34" customFormat="true" ht="15" hidden="false" customHeight="false" outlineLevel="0" collapsed="false">
      <c r="A1053" s="6" t="s">
        <v>1148</v>
      </c>
      <c r="B1053" s="6" t="s">
        <v>220</v>
      </c>
      <c r="C1053" s="10" t="s">
        <v>15</v>
      </c>
      <c r="D1053" s="8" t="n">
        <v>0.006021</v>
      </c>
      <c r="E1053" s="8" t="n">
        <f aca="false">VLOOKUP(A1053,[3]Sheet1!$C$2:$K$65,3,FALSE())</f>
        <v>0.113351</v>
      </c>
      <c r="F1053" s="8" t="n">
        <f aca="false">VLOOKUP(A1053,[3]Sheet1!$C$2:$K$65,4,FALSE())</f>
        <v>0.029317</v>
      </c>
      <c r="G1053" s="8" t="n">
        <f aca="false">VLOOKUP(A1053,[3]Sheet1!$C$2:$K$65,5,FALSE())</f>
        <v>0.019472</v>
      </c>
      <c r="H1053" s="8" t="n">
        <f aca="false">VLOOKUP(A1053,[3]Sheet1!$C$2:$K$65,6,FALSE())</f>
        <v>0.145027</v>
      </c>
      <c r="I1053" s="8" t="n">
        <f aca="false">VLOOKUP(A1053,[3]Sheet1!$C$2:$K$65,7,FALSE())</f>
        <v>0.018675</v>
      </c>
      <c r="J1053" s="8" t="n">
        <v>0.378788</v>
      </c>
      <c r="K1053" s="8" t="n">
        <f aca="false">VLOOKUP(A1053,[3]Sheet1!$C$2:$K$65,9,FALSE())</f>
        <v>0.480543</v>
      </c>
      <c r="L1053" s="7" t="s">
        <v>15</v>
      </c>
      <c r="M1053" s="7" t="s">
        <v>15</v>
      </c>
      <c r="N1053" s="7" t="s">
        <v>15</v>
      </c>
      <c r="O1053" s="7" t="s">
        <v>15</v>
      </c>
      <c r="P1053" s="7" t="s">
        <v>15</v>
      </c>
      <c r="Q1053" s="7" t="s">
        <v>15</v>
      </c>
      <c r="R1053" s="7" t="s">
        <v>15</v>
      </c>
      <c r="S1053" s="7" t="s">
        <v>15</v>
      </c>
      <c r="T1053" s="9" t="s">
        <v>1114</v>
      </c>
      <c r="U1053" s="9" t="s">
        <v>204</v>
      </c>
    </row>
    <row r="1054" s="34" customFormat="true" ht="15" hidden="false" customHeight="false" outlineLevel="0" collapsed="false">
      <c r="A1054" s="6" t="s">
        <v>1149</v>
      </c>
      <c r="B1054" s="6" t="s">
        <v>14</v>
      </c>
      <c r="C1054" s="10" t="s">
        <v>15</v>
      </c>
      <c r="D1054" s="8" t="n">
        <v>0.00849</v>
      </c>
      <c r="E1054" s="8" t="n">
        <f aca="false">VLOOKUP(A1054,[3]Sheet1!$C$2:$K$65,3,FALSE())</f>
        <v>0.096474</v>
      </c>
      <c r="F1054" s="8" t="n">
        <f aca="false">VLOOKUP(A1054,[3]Sheet1!$C$2:$K$65,4,FALSE())</f>
        <v>0.029333</v>
      </c>
      <c r="G1054" s="8" t="n">
        <f aca="false">VLOOKUP(A1054,[3]Sheet1!$C$2:$K$65,5,FALSE())</f>
        <v>0.020642</v>
      </c>
      <c r="H1054" s="8" t="n">
        <f aca="false">VLOOKUP(A1054,[3]Sheet1!$C$2:$K$65,6,FALSE())</f>
        <v>0.106586</v>
      </c>
      <c r="I1054" s="8" t="n">
        <f aca="false">VLOOKUP(A1054,[3]Sheet1!$C$2:$K$65,7,FALSE())</f>
        <v>0.014979</v>
      </c>
      <c r="J1054" s="8" t="n">
        <v>0.361418</v>
      </c>
      <c r="K1054" s="8" t="n">
        <f aca="false">VLOOKUP(A1054,[3]Sheet1!$C$2:$K$65,9,FALSE())</f>
        <v>0.478499</v>
      </c>
      <c r="L1054" s="7" t="s">
        <v>15</v>
      </c>
      <c r="M1054" s="7" t="s">
        <v>15</v>
      </c>
      <c r="N1054" s="7" t="s">
        <v>15</v>
      </c>
      <c r="O1054" s="7" t="s">
        <v>60</v>
      </c>
      <c r="P1054" s="7" t="s">
        <v>15</v>
      </c>
      <c r="Q1054" s="7" t="s">
        <v>15</v>
      </c>
      <c r="R1054" s="7" t="s">
        <v>15</v>
      </c>
      <c r="S1054" s="7" t="s">
        <v>15</v>
      </c>
      <c r="T1054" s="9" t="s">
        <v>1132</v>
      </c>
      <c r="U1054" s="9" t="s">
        <v>204</v>
      </c>
    </row>
    <row r="1055" s="34" customFormat="true" ht="15" hidden="false" customHeight="false" outlineLevel="0" collapsed="false">
      <c r="A1055" s="6" t="s">
        <v>1150</v>
      </c>
      <c r="B1055" s="6" t="s">
        <v>220</v>
      </c>
      <c r="C1055" s="10" t="s">
        <v>15</v>
      </c>
      <c r="D1055" s="8" t="n">
        <v>0.006427</v>
      </c>
      <c r="E1055" s="8" t="n">
        <f aca="false">VLOOKUP(A1055,[3]Sheet1!$C$2:$K$65,3,FALSE())</f>
        <v>0.052736</v>
      </c>
      <c r="F1055" s="8" t="n">
        <f aca="false">VLOOKUP(A1055,[3]Sheet1!$C$2:$K$65,4,FALSE())</f>
        <v>0.029356</v>
      </c>
      <c r="G1055" s="8" t="n">
        <f aca="false">VLOOKUP(A1055,[3]Sheet1!$C$2:$K$65,5,FALSE())</f>
        <v>0.020038</v>
      </c>
      <c r="H1055" s="8" t="n">
        <f aca="false">VLOOKUP(A1055,[3]Sheet1!$C$2:$K$65,6,FALSE())</f>
        <v>0.051705</v>
      </c>
      <c r="I1055" s="8" t="n">
        <f aca="false">VLOOKUP(A1055,[3]Sheet1!$C$2:$K$65,7,FALSE())</f>
        <v>0.016372</v>
      </c>
      <c r="J1055" s="8" t="n">
        <v>0.331425</v>
      </c>
      <c r="K1055" s="8" t="n">
        <f aca="false">VLOOKUP(A1055,[3]Sheet1!$C$2:$K$65,9,FALSE())</f>
        <v>0.482926</v>
      </c>
      <c r="L1055" s="7" t="s">
        <v>15</v>
      </c>
      <c r="M1055" s="7" t="s">
        <v>15</v>
      </c>
      <c r="N1055" s="7" t="s">
        <v>15</v>
      </c>
      <c r="O1055" s="7" t="s">
        <v>60</v>
      </c>
      <c r="P1055" s="7" t="s">
        <v>15</v>
      </c>
      <c r="Q1055" s="7" t="s">
        <v>15</v>
      </c>
      <c r="R1055" s="7" t="s">
        <v>15</v>
      </c>
      <c r="S1055" s="7" t="s">
        <v>15</v>
      </c>
      <c r="T1055" s="9" t="s">
        <v>1132</v>
      </c>
      <c r="U1055" s="9" t="s">
        <v>204</v>
      </c>
    </row>
    <row r="1056" s="34" customFormat="true" ht="15" hidden="false" customHeight="false" outlineLevel="0" collapsed="false">
      <c r="A1056" s="6" t="s">
        <v>1151</v>
      </c>
      <c r="B1056" s="6" t="s">
        <v>95</v>
      </c>
      <c r="C1056" s="10" t="s">
        <v>15</v>
      </c>
      <c r="D1056" s="8" t="n">
        <v>0.009765</v>
      </c>
      <c r="E1056" s="8" t="n">
        <f aca="false">VLOOKUP(A1056,[2]Sheet1!$C$2:$K$41,3,FALSE())</f>
        <v>0.156363</v>
      </c>
      <c r="F1056" s="8" t="n">
        <f aca="false">VLOOKUP(A1056,[2]Sheet1!$C$2:$K$41,4,FALSE())</f>
        <v>0.029356</v>
      </c>
      <c r="G1056" s="8" t="n">
        <f aca="false">VLOOKUP(A1056,[2]Sheet1!$C$2:$K$41,5,FALSE())</f>
        <v>0.015266</v>
      </c>
      <c r="H1056" s="8" t="n">
        <f aca="false">VLOOKUP(A1056,[2]Sheet1!$C$2:$K$41,6,FALSE())</f>
        <v>0.217188</v>
      </c>
      <c r="I1056" s="8" t="n">
        <f aca="false">VLOOKUP(A1056,[2]Sheet1!$C$2:$K$41,7,FALSE())</f>
        <v>0.01847</v>
      </c>
      <c r="J1056" s="8" t="n">
        <v>0.263348</v>
      </c>
      <c r="K1056" s="8" t="n">
        <f aca="false">VLOOKUP(A1056,[2]Sheet1!$C$2:$K$41,9,FALSE())</f>
        <v>0.494274</v>
      </c>
      <c r="L1056" s="7" t="s">
        <v>15</v>
      </c>
      <c r="M1056" s="7" t="s">
        <v>15</v>
      </c>
      <c r="N1056" s="7" t="s">
        <v>15</v>
      </c>
      <c r="O1056" s="7" t="s">
        <v>15</v>
      </c>
      <c r="P1056" s="7" t="s">
        <v>60</v>
      </c>
      <c r="Q1056" s="7" t="s">
        <v>15</v>
      </c>
      <c r="R1056" s="7" t="s">
        <v>15</v>
      </c>
      <c r="S1056" s="7" t="s">
        <v>15</v>
      </c>
      <c r="T1056" s="9" t="s">
        <v>1106</v>
      </c>
      <c r="U1056" s="9" t="s">
        <v>204</v>
      </c>
    </row>
    <row r="1057" s="34" customFormat="true" ht="15" hidden="false" customHeight="false" outlineLevel="0" collapsed="false">
      <c r="A1057" s="6" t="s">
        <v>1152</v>
      </c>
      <c r="B1057" s="6" t="s">
        <v>56</v>
      </c>
      <c r="C1057" s="10" t="s">
        <v>15</v>
      </c>
      <c r="D1057" s="8" t="n">
        <v>0.01305</v>
      </c>
      <c r="E1057" s="8" t="n">
        <f aca="false">VLOOKUP(A1057,[2]Sheet1!$C$2:$K$41,3,FALSE())</f>
        <v>0.171911</v>
      </c>
      <c r="F1057" s="8" t="n">
        <f aca="false">VLOOKUP(A1057,[2]Sheet1!$C$2:$K$41,4,FALSE())</f>
        <v>0.029439</v>
      </c>
      <c r="G1057" s="8" t="n">
        <f aca="false">VLOOKUP(A1057,[2]Sheet1!$C$2:$K$41,5,FALSE())</f>
        <v>0.016215</v>
      </c>
      <c r="H1057" s="8" t="n">
        <f aca="false">VLOOKUP(A1057,[2]Sheet1!$C$2:$K$41,6,FALSE())</f>
        <v>0.213758</v>
      </c>
      <c r="I1057" s="8" t="n">
        <f aca="false">VLOOKUP(A1057,[2]Sheet1!$C$2:$K$41,7,FALSE())</f>
        <v>0.020848</v>
      </c>
      <c r="J1057" s="8" t="n">
        <v>0.239602</v>
      </c>
      <c r="K1057" s="8" t="n">
        <f aca="false">VLOOKUP(A1057,[2]Sheet1!$C$2:$K$41,9,FALSE())</f>
        <v>0.50078</v>
      </c>
      <c r="L1057" s="7" t="s">
        <v>15</v>
      </c>
      <c r="M1057" s="7" t="s">
        <v>15</v>
      </c>
      <c r="N1057" s="7" t="s">
        <v>15</v>
      </c>
      <c r="O1057" s="7" t="s">
        <v>15</v>
      </c>
      <c r="P1057" s="7" t="s">
        <v>60</v>
      </c>
      <c r="Q1057" s="7" t="s">
        <v>60</v>
      </c>
      <c r="R1057" s="7" t="s">
        <v>15</v>
      </c>
      <c r="S1057" s="7" t="s">
        <v>60</v>
      </c>
      <c r="T1057" s="9" t="s">
        <v>1106</v>
      </c>
      <c r="U1057" s="9" t="s">
        <v>204</v>
      </c>
    </row>
    <row r="1058" s="34" customFormat="true" ht="15" hidden="false" customHeight="false" outlineLevel="0" collapsed="false">
      <c r="A1058" s="6" t="s">
        <v>1153</v>
      </c>
      <c r="B1058" s="6" t="s">
        <v>220</v>
      </c>
      <c r="C1058" s="10" t="s">
        <v>15</v>
      </c>
      <c r="D1058" s="8" t="n">
        <v>0.008231</v>
      </c>
      <c r="E1058" s="8" t="n">
        <f aca="false">VLOOKUP(A1058,[3]Sheet1!$C$2:$K$65,3,FALSE())</f>
        <v>0.074735</v>
      </c>
      <c r="F1058" s="8" t="n">
        <f aca="false">VLOOKUP(A1058,[3]Sheet1!$C$2:$K$65,4,FALSE())</f>
        <v>0.029346</v>
      </c>
      <c r="G1058" s="8" t="n">
        <f aca="false">VLOOKUP(A1058,[3]Sheet1!$C$2:$K$65,5,FALSE())</f>
        <v>0.014988</v>
      </c>
      <c r="H1058" s="8" t="n">
        <f aca="false">VLOOKUP(A1058,[3]Sheet1!$C$2:$K$65,6,FALSE())</f>
        <v>0.081878</v>
      </c>
      <c r="I1058" s="8" t="n">
        <f aca="false">VLOOKUP(A1058,[3]Sheet1!$C$2:$K$65,7,FALSE())</f>
        <v>0.015725</v>
      </c>
      <c r="J1058" s="8" t="n">
        <v>0.43975</v>
      </c>
      <c r="K1058" s="8" t="n">
        <f aca="false">VLOOKUP(A1058,[3]Sheet1!$C$2:$K$65,9,FALSE())</f>
        <v>0.489863</v>
      </c>
      <c r="L1058" s="7" t="s">
        <v>15</v>
      </c>
      <c r="M1058" s="7" t="s">
        <v>15</v>
      </c>
      <c r="N1058" s="7" t="s">
        <v>15</v>
      </c>
      <c r="O1058" s="7" t="s">
        <v>15</v>
      </c>
      <c r="P1058" s="7" t="s">
        <v>15</v>
      </c>
      <c r="Q1058" s="7" t="s">
        <v>15</v>
      </c>
      <c r="R1058" s="7" t="s">
        <v>15</v>
      </c>
      <c r="S1058" s="7" t="s">
        <v>15</v>
      </c>
      <c r="T1058" s="9" t="s">
        <v>1114</v>
      </c>
      <c r="U1058" s="9" t="s">
        <v>204</v>
      </c>
    </row>
    <row r="1059" s="34" customFormat="true" ht="15" hidden="false" customHeight="false" outlineLevel="0" collapsed="false">
      <c r="A1059" s="6" t="s">
        <v>1154</v>
      </c>
      <c r="B1059" s="6" t="s">
        <v>220</v>
      </c>
      <c r="C1059" s="10" t="s">
        <v>15</v>
      </c>
      <c r="D1059" s="8" t="n">
        <v>0.01386</v>
      </c>
      <c r="E1059" s="8" t="n">
        <f aca="false">VLOOKUP(A1059,[3]Sheet1!$C$2:$K$65,3,FALSE())</f>
        <v>0.146214</v>
      </c>
      <c r="F1059" s="8" t="n">
        <f aca="false">VLOOKUP(A1059,[3]Sheet1!$C$2:$K$65,4,FALSE())</f>
        <v>0.02936</v>
      </c>
      <c r="G1059" s="8" t="n">
        <f aca="false">VLOOKUP(A1059,[3]Sheet1!$C$2:$K$65,5,FALSE())</f>
        <v>0.014589</v>
      </c>
      <c r="H1059" s="8" t="n">
        <f aca="false">VLOOKUP(A1059,[3]Sheet1!$C$2:$K$65,6,FALSE())</f>
        <v>0.17074</v>
      </c>
      <c r="I1059" s="8" t="n">
        <f aca="false">VLOOKUP(A1059,[3]Sheet1!$C$2:$K$65,7,FALSE())</f>
        <v>0.018443</v>
      </c>
      <c r="J1059" s="8" t="n">
        <v>0.250618</v>
      </c>
      <c r="K1059" s="8" t="n">
        <f aca="false">VLOOKUP(A1059,[3]Sheet1!$C$2:$K$65,9,FALSE())</f>
        <v>0.498553</v>
      </c>
      <c r="L1059" s="7" t="s">
        <v>15</v>
      </c>
      <c r="M1059" s="7" t="s">
        <v>15</v>
      </c>
      <c r="N1059" s="7" t="s">
        <v>15</v>
      </c>
      <c r="O1059" s="7" t="s">
        <v>15</v>
      </c>
      <c r="P1059" s="7" t="s">
        <v>15</v>
      </c>
      <c r="Q1059" s="7" t="s">
        <v>15</v>
      </c>
      <c r="R1059" s="7" t="s">
        <v>15</v>
      </c>
      <c r="S1059" s="7" t="s">
        <v>15</v>
      </c>
      <c r="T1059" s="9" t="s">
        <v>1114</v>
      </c>
      <c r="U1059" s="9" t="s">
        <v>204</v>
      </c>
    </row>
    <row r="1060" s="34" customFormat="true" ht="15" hidden="false" customHeight="false" outlineLevel="0" collapsed="false">
      <c r="A1060" s="6" t="s">
        <v>1155</v>
      </c>
      <c r="B1060" s="6" t="s">
        <v>95</v>
      </c>
      <c r="C1060" s="10" t="s">
        <v>15</v>
      </c>
      <c r="D1060" s="8" t="n">
        <v>0.005392</v>
      </c>
      <c r="E1060" s="8" t="n">
        <f aca="false">VLOOKUP(A1060,[3]Sheet1!$C$2:$K$65,3,FALSE())</f>
        <v>0.078585</v>
      </c>
      <c r="F1060" s="8" t="n">
        <f aca="false">VLOOKUP(A1060,[3]Sheet1!$C$2:$K$65,4,FALSE())</f>
        <v>0.029168</v>
      </c>
      <c r="G1060" s="8" t="n">
        <f aca="false">VLOOKUP(A1060,[3]Sheet1!$C$2:$K$65,5,FALSE())</f>
        <v>0.016856</v>
      </c>
      <c r="H1060" s="8" t="n">
        <f aca="false">VLOOKUP(A1060,[3]Sheet1!$C$2:$K$65,6,FALSE())</f>
        <v>0.076286</v>
      </c>
      <c r="I1060" s="8" t="n">
        <f aca="false">VLOOKUP(A1060,[3]Sheet1!$C$2:$K$65,7,FALSE())</f>
        <v>0.017645</v>
      </c>
      <c r="J1060" s="8" t="n">
        <v>0.29323</v>
      </c>
      <c r="K1060" s="8" t="n">
        <f aca="false">VLOOKUP(A1060,[3]Sheet1!$C$2:$K$65,9,FALSE())</f>
        <v>0.491561</v>
      </c>
      <c r="L1060" s="7" t="s">
        <v>15</v>
      </c>
      <c r="M1060" s="7" t="s">
        <v>15</v>
      </c>
      <c r="N1060" s="7" t="s">
        <v>15</v>
      </c>
      <c r="O1060" s="7" t="s">
        <v>15</v>
      </c>
      <c r="P1060" s="7" t="s">
        <v>15</v>
      </c>
      <c r="Q1060" s="7" t="s">
        <v>15</v>
      </c>
      <c r="R1060" s="7" t="s">
        <v>15</v>
      </c>
      <c r="S1060" s="7" t="s">
        <v>15</v>
      </c>
      <c r="T1060" s="9" t="s">
        <v>1114</v>
      </c>
      <c r="U1060" s="9" t="s">
        <v>204</v>
      </c>
    </row>
    <row r="1061" s="34" customFormat="true" ht="15" hidden="false" customHeight="false" outlineLevel="0" collapsed="false">
      <c r="A1061" s="6" t="s">
        <v>1156</v>
      </c>
      <c r="B1061" s="6" t="s">
        <v>56</v>
      </c>
      <c r="C1061" s="10" t="s">
        <v>15</v>
      </c>
      <c r="D1061" s="8" t="n">
        <v>0.01455</v>
      </c>
      <c r="E1061" s="8" t="n">
        <f aca="false">VLOOKUP(A1061,[3]Sheet1!$C$2:$K$65,3,FALSE())</f>
        <v>0.048016</v>
      </c>
      <c r="F1061" s="8" t="n">
        <f aca="false">VLOOKUP(A1061,[3]Sheet1!$C$2:$K$65,4,FALSE())</f>
        <v>0.029352</v>
      </c>
      <c r="G1061" s="8" t="n">
        <f aca="false">VLOOKUP(A1061,[3]Sheet1!$C$2:$K$65,5,FALSE())</f>
        <v>0.014136</v>
      </c>
      <c r="H1061" s="8" t="n">
        <f aca="false">VLOOKUP(A1061,[3]Sheet1!$C$2:$K$65,6,FALSE())</f>
        <v>0.056462</v>
      </c>
      <c r="I1061" s="8" t="n">
        <f aca="false">VLOOKUP(A1061,[3]Sheet1!$C$2:$K$65,7,FALSE())</f>
        <v>0.015988</v>
      </c>
      <c r="J1061" s="8" t="n">
        <v>0.36816</v>
      </c>
      <c r="K1061" s="8" t="n">
        <f aca="false">VLOOKUP(A1061,[3]Sheet1!$C$2:$K$65,9,FALSE())</f>
        <v>0.497088</v>
      </c>
      <c r="L1061" s="7" t="s">
        <v>15</v>
      </c>
      <c r="M1061" s="7" t="s">
        <v>15</v>
      </c>
      <c r="N1061" s="7" t="s">
        <v>15</v>
      </c>
      <c r="O1061" s="7" t="s">
        <v>15</v>
      </c>
      <c r="P1061" s="7" t="s">
        <v>15</v>
      </c>
      <c r="Q1061" s="7" t="s">
        <v>15</v>
      </c>
      <c r="R1061" s="7" t="s">
        <v>15</v>
      </c>
      <c r="S1061" s="7" t="s">
        <v>15</v>
      </c>
      <c r="T1061" s="9" t="s">
        <v>1110</v>
      </c>
      <c r="U1061" s="9" t="s">
        <v>204</v>
      </c>
    </row>
    <row r="1062" s="34" customFormat="true" ht="15" hidden="false" customHeight="false" outlineLevel="0" collapsed="false">
      <c r="A1062" s="6" t="s">
        <v>1157</v>
      </c>
      <c r="B1062" s="6" t="s">
        <v>56</v>
      </c>
      <c r="C1062" s="10" t="s">
        <v>15</v>
      </c>
      <c r="D1062" s="8" t="n">
        <v>0.009454</v>
      </c>
      <c r="E1062" s="8" t="n">
        <f aca="false">VLOOKUP(A1062,[3]Sheet1!$C$2:$K$65,3,FALSE())</f>
        <v>0.098167</v>
      </c>
      <c r="F1062" s="8" t="n">
        <f aca="false">VLOOKUP(A1062,[3]Sheet1!$C$2:$K$65,4,FALSE())</f>
        <v>0.029294</v>
      </c>
      <c r="G1062" s="8" t="n">
        <f aca="false">VLOOKUP(A1062,[3]Sheet1!$C$2:$K$65,5,FALSE())</f>
        <v>0.015251</v>
      </c>
      <c r="H1062" s="8" t="n">
        <f aca="false">VLOOKUP(A1062,[3]Sheet1!$C$2:$K$65,6,FALSE())</f>
        <v>0.09318</v>
      </c>
      <c r="I1062" s="8" t="n">
        <f aca="false">VLOOKUP(A1062,[3]Sheet1!$C$2:$K$65,7,FALSE())</f>
        <v>0.015913</v>
      </c>
      <c r="J1062" s="8" t="n">
        <v>0.273001</v>
      </c>
      <c r="K1062" s="8" t="n">
        <f aca="false">VLOOKUP(A1062,[3]Sheet1!$C$2:$K$65,9,FALSE())</f>
        <v>0.494997</v>
      </c>
      <c r="L1062" s="7" t="s">
        <v>15</v>
      </c>
      <c r="M1062" s="7" t="s">
        <v>15</v>
      </c>
      <c r="N1062" s="7" t="s">
        <v>15</v>
      </c>
      <c r="O1062" s="7" t="s">
        <v>15</v>
      </c>
      <c r="P1062" s="7" t="s">
        <v>15</v>
      </c>
      <c r="Q1062" s="7" t="s">
        <v>15</v>
      </c>
      <c r="R1062" s="7" t="s">
        <v>15</v>
      </c>
      <c r="S1062" s="7" t="s">
        <v>15</v>
      </c>
      <c r="T1062" s="9" t="s">
        <v>1110</v>
      </c>
      <c r="U1062" s="9" t="s">
        <v>204</v>
      </c>
    </row>
    <row r="1063" s="34" customFormat="true" ht="15" hidden="false" customHeight="false" outlineLevel="0" collapsed="false">
      <c r="A1063" s="6" t="s">
        <v>1158</v>
      </c>
      <c r="B1063" s="6" t="s">
        <v>56</v>
      </c>
      <c r="C1063" s="10" t="s">
        <v>15</v>
      </c>
      <c r="D1063" s="8" t="n">
        <v>0.006103</v>
      </c>
      <c r="E1063" s="8" t="n">
        <f aca="false">VLOOKUP(A1063,[3]Sheet1!$C$2:$K$65,3,FALSE())</f>
        <v>0.171596</v>
      </c>
      <c r="F1063" s="8" t="n">
        <f aca="false">VLOOKUP(A1063,[3]Sheet1!$C$2:$K$65,4,FALSE())</f>
        <v>0.029292</v>
      </c>
      <c r="G1063" s="8" t="n">
        <f aca="false">VLOOKUP(A1063,[3]Sheet1!$C$2:$K$65,5,FALSE())</f>
        <v>0.015722</v>
      </c>
      <c r="H1063" s="8" t="n">
        <f aca="false">VLOOKUP(A1063,[3]Sheet1!$C$2:$K$65,6,FALSE())</f>
        <v>0.268336</v>
      </c>
      <c r="I1063" s="8" t="n">
        <f aca="false">VLOOKUP(A1063,[3]Sheet1!$C$2:$K$65,7,FALSE())</f>
        <v>0.018923</v>
      </c>
      <c r="J1063" s="8" t="n">
        <v>0.260473</v>
      </c>
      <c r="K1063" s="8" t="n">
        <f aca="false">VLOOKUP(A1063,[3]Sheet1!$C$2:$K$65,9,FALSE())</f>
        <v>0.496071</v>
      </c>
      <c r="L1063" s="7" t="s">
        <v>15</v>
      </c>
      <c r="M1063" s="7" t="s">
        <v>15</v>
      </c>
      <c r="N1063" s="7" t="s">
        <v>15</v>
      </c>
      <c r="O1063" s="7" t="s">
        <v>15</v>
      </c>
      <c r="P1063" s="7" t="s">
        <v>60</v>
      </c>
      <c r="Q1063" s="7" t="s">
        <v>15</v>
      </c>
      <c r="R1063" s="7" t="s">
        <v>15</v>
      </c>
      <c r="S1063" s="7" t="s">
        <v>15</v>
      </c>
      <c r="T1063" s="9" t="s">
        <v>1110</v>
      </c>
      <c r="U1063" s="9" t="s">
        <v>204</v>
      </c>
    </row>
    <row r="1064" s="34" customFormat="true" ht="15" hidden="false" customHeight="false" outlineLevel="0" collapsed="false">
      <c r="A1064" s="6" t="s">
        <v>1159</v>
      </c>
      <c r="B1064" s="6" t="s">
        <v>56</v>
      </c>
      <c r="C1064" s="10" t="s">
        <v>15</v>
      </c>
      <c r="D1064" s="8" t="n">
        <v>0.01561</v>
      </c>
      <c r="E1064" s="8" t="n">
        <f aca="false">VLOOKUP(A1064,[2]Sheet1!$C$2:$K$41,3,FALSE())</f>
        <v>0.324727</v>
      </c>
      <c r="F1064" s="8" t="n">
        <f aca="false">VLOOKUP(A1064,[2]Sheet1!$C$2:$K$41,4,FALSE())</f>
        <v>0.029298</v>
      </c>
      <c r="G1064" s="8" t="n">
        <f aca="false">VLOOKUP(A1064,[2]Sheet1!$C$2:$K$41,5,FALSE())</f>
        <v>0.019375</v>
      </c>
      <c r="H1064" s="8" t="n">
        <f aca="false">VLOOKUP(A1064,[2]Sheet1!$C$2:$K$41,6,FALSE())</f>
        <v>0.661241</v>
      </c>
      <c r="I1064" s="8" t="n">
        <f aca="false">VLOOKUP(A1064,[2]Sheet1!$C$2:$K$41,7,FALSE())</f>
        <v>0.01864</v>
      </c>
      <c r="J1064" s="8" t="n">
        <v>0.276675</v>
      </c>
      <c r="K1064" s="8" t="n">
        <f aca="false">VLOOKUP(A1064,[2]Sheet1!$C$2:$K$41,9,FALSE())</f>
        <v>0.481965</v>
      </c>
      <c r="L1064" s="7" t="s">
        <v>15</v>
      </c>
      <c r="M1064" s="7" t="s">
        <v>60</v>
      </c>
      <c r="N1064" s="7" t="s">
        <v>15</v>
      </c>
      <c r="O1064" s="7" t="s">
        <v>15</v>
      </c>
      <c r="P1064" s="7" t="s">
        <v>60</v>
      </c>
      <c r="Q1064" s="7" t="s">
        <v>15</v>
      </c>
      <c r="R1064" s="7" t="s">
        <v>15</v>
      </c>
      <c r="S1064" s="7" t="s">
        <v>15</v>
      </c>
      <c r="T1064" s="9" t="s">
        <v>1106</v>
      </c>
      <c r="U1064" s="9" t="s">
        <v>204</v>
      </c>
    </row>
    <row r="1065" s="34" customFormat="true" ht="15" hidden="false" customHeight="false" outlineLevel="0" collapsed="false">
      <c r="A1065" s="6" t="s">
        <v>1160</v>
      </c>
      <c r="B1065" s="6" t="s">
        <v>56</v>
      </c>
      <c r="C1065" s="10" t="s">
        <v>15</v>
      </c>
      <c r="D1065" s="8" t="n">
        <v>0.01133</v>
      </c>
      <c r="E1065" s="8" t="n">
        <f aca="false">VLOOKUP(A1065,[3]Sheet1!$C$2:$K$65,3,FALSE())</f>
        <v>0.223649</v>
      </c>
      <c r="F1065" s="8" t="n">
        <f aca="false">VLOOKUP(A1065,[3]Sheet1!$C$2:$K$65,4,FALSE())</f>
        <v>0.029331</v>
      </c>
      <c r="G1065" s="8" t="n">
        <f aca="false">VLOOKUP(A1065,[3]Sheet1!$C$2:$K$65,5,FALSE())</f>
        <v>0.029637</v>
      </c>
      <c r="H1065" s="8" t="n">
        <f aca="false">VLOOKUP(A1065,[3]Sheet1!$C$2:$K$65,6,FALSE())</f>
        <v>0.229049</v>
      </c>
      <c r="I1065" s="8" t="n">
        <f aca="false">VLOOKUP(A1065,[3]Sheet1!$C$2:$K$65,7,FALSE())</f>
        <v>0.022443</v>
      </c>
      <c r="J1065" s="8" t="n">
        <v>0.255284</v>
      </c>
      <c r="K1065" s="8" t="n">
        <f aca="false">VLOOKUP(A1065,[3]Sheet1!$C$2:$K$65,9,FALSE())</f>
        <v>0.477396</v>
      </c>
      <c r="L1065" s="7" t="s">
        <v>15</v>
      </c>
      <c r="M1065" s="7" t="s">
        <v>15</v>
      </c>
      <c r="N1065" s="7" t="s">
        <v>15</v>
      </c>
      <c r="O1065" s="7" t="s">
        <v>60</v>
      </c>
      <c r="P1065" s="7" t="s">
        <v>60</v>
      </c>
      <c r="Q1065" s="7" t="s">
        <v>60</v>
      </c>
      <c r="R1065" s="7" t="s">
        <v>15</v>
      </c>
      <c r="S1065" s="7" t="s">
        <v>15</v>
      </c>
      <c r="T1065" s="9" t="s">
        <v>1110</v>
      </c>
      <c r="U1065" s="9" t="s">
        <v>204</v>
      </c>
    </row>
    <row r="1066" s="34" customFormat="true" ht="15" hidden="false" customHeight="false" outlineLevel="0" collapsed="false">
      <c r="A1066" s="6" t="s">
        <v>1161</v>
      </c>
      <c r="B1066" s="6" t="s">
        <v>56</v>
      </c>
      <c r="C1066" s="10" t="s">
        <v>15</v>
      </c>
      <c r="D1066" s="8" t="n">
        <v>0.01058</v>
      </c>
      <c r="E1066" s="8" t="n">
        <f aca="false">VLOOKUP(A1066,[3]Sheet1!$C$2:$K$65,3,FALSE())</f>
        <v>0.083443</v>
      </c>
      <c r="F1066" s="8" t="n">
        <f aca="false">VLOOKUP(A1066,[3]Sheet1!$C$2:$K$65,4,FALSE())</f>
        <v>0.029246</v>
      </c>
      <c r="G1066" s="8" t="n">
        <f aca="false">VLOOKUP(A1066,[3]Sheet1!$C$2:$K$65,5,FALSE())</f>
        <v>0.02617</v>
      </c>
      <c r="H1066" s="8" t="n">
        <f aca="false">VLOOKUP(A1066,[3]Sheet1!$C$2:$K$65,6,FALSE())</f>
        <v>0.085243</v>
      </c>
      <c r="I1066" s="8" t="n">
        <f aca="false">VLOOKUP(A1066,[3]Sheet1!$C$2:$K$65,7,FALSE())</f>
        <v>0.018457</v>
      </c>
      <c r="J1066" s="8" t="n">
        <v>0.346871</v>
      </c>
      <c r="K1066" s="8" t="n">
        <f aca="false">VLOOKUP(A1066,[3]Sheet1!$C$2:$K$65,9,FALSE())</f>
        <v>0.473799</v>
      </c>
      <c r="L1066" s="7" t="s">
        <v>15</v>
      </c>
      <c r="M1066" s="7" t="s">
        <v>15</v>
      </c>
      <c r="N1066" s="7" t="s">
        <v>15</v>
      </c>
      <c r="O1066" s="7" t="s">
        <v>60</v>
      </c>
      <c r="P1066" s="7" t="s">
        <v>15</v>
      </c>
      <c r="Q1066" s="7" t="s">
        <v>15</v>
      </c>
      <c r="R1066" s="7" t="s">
        <v>15</v>
      </c>
      <c r="S1066" s="7" t="s">
        <v>15</v>
      </c>
      <c r="T1066" s="9" t="s">
        <v>1110</v>
      </c>
      <c r="U1066" s="9" t="s">
        <v>204</v>
      </c>
    </row>
    <row r="1067" s="34" customFormat="true" ht="15" hidden="false" customHeight="false" outlineLevel="0" collapsed="false">
      <c r="A1067" s="6" t="s">
        <v>1162</v>
      </c>
      <c r="B1067" s="6" t="s">
        <v>56</v>
      </c>
      <c r="C1067" s="10" t="s">
        <v>15</v>
      </c>
      <c r="D1067" s="8" t="n">
        <v>0.006061</v>
      </c>
      <c r="E1067" s="8" t="n">
        <f aca="false">VLOOKUP(A1067,[2]Sheet1!$C$2:$K$41,3,FALSE())</f>
        <v>0.109391</v>
      </c>
      <c r="F1067" s="8" t="n">
        <f aca="false">VLOOKUP(A1067,[2]Sheet1!$C$2:$K$41,4,FALSE())</f>
        <v>0.029326</v>
      </c>
      <c r="G1067" s="8" t="n">
        <f aca="false">VLOOKUP(A1067,[2]Sheet1!$C$2:$K$41,5,FALSE())</f>
        <v>0.014349</v>
      </c>
      <c r="H1067" s="8" t="n">
        <f aca="false">VLOOKUP(A1067,[2]Sheet1!$C$2:$K$41,6,FALSE())</f>
        <v>0.118849</v>
      </c>
      <c r="I1067" s="8" t="n">
        <f aca="false">VLOOKUP(A1067,[2]Sheet1!$C$2:$K$41,7,FALSE())</f>
        <v>0.018338</v>
      </c>
      <c r="J1067" s="8" t="n">
        <v>0.269429</v>
      </c>
      <c r="K1067" s="8" t="n">
        <f aca="false">VLOOKUP(A1067,[2]Sheet1!$C$2:$K$41,9,FALSE())</f>
        <v>0.499548</v>
      </c>
      <c r="L1067" s="7" t="s">
        <v>15</v>
      </c>
      <c r="M1067" s="7" t="s">
        <v>15</v>
      </c>
      <c r="N1067" s="7" t="s">
        <v>15</v>
      </c>
      <c r="O1067" s="7" t="s">
        <v>15</v>
      </c>
      <c r="P1067" s="7" t="s">
        <v>15</v>
      </c>
      <c r="Q1067" s="7" t="s">
        <v>15</v>
      </c>
      <c r="R1067" s="7" t="s">
        <v>15</v>
      </c>
      <c r="S1067" s="7" t="s">
        <v>60</v>
      </c>
      <c r="T1067" s="9" t="s">
        <v>1106</v>
      </c>
      <c r="U1067" s="9" t="s">
        <v>204</v>
      </c>
    </row>
    <row r="1068" s="34" customFormat="true" ht="15" hidden="false" customHeight="false" outlineLevel="0" collapsed="false">
      <c r="A1068" s="6" t="s">
        <v>1163</v>
      </c>
      <c r="B1068" s="6" t="s">
        <v>56</v>
      </c>
      <c r="C1068" s="10" t="s">
        <v>15</v>
      </c>
      <c r="D1068" s="8" t="n">
        <v>0.01486</v>
      </c>
      <c r="E1068" s="8" t="n">
        <f aca="false">VLOOKUP(A1068,[3]Sheet1!$C$2:$K$65,3,FALSE())</f>
        <v>0.039327</v>
      </c>
      <c r="F1068" s="8" t="n">
        <f aca="false">VLOOKUP(A1068,[3]Sheet1!$C$2:$K$65,4,FALSE())</f>
        <v>0.029265</v>
      </c>
      <c r="G1068" s="8" t="n">
        <f aca="false">VLOOKUP(A1068,[3]Sheet1!$C$2:$K$65,5,FALSE())</f>
        <v>0.016126</v>
      </c>
      <c r="H1068" s="8" t="n">
        <f aca="false">VLOOKUP(A1068,[3]Sheet1!$C$2:$K$65,6,FALSE())</f>
        <v>0.044366</v>
      </c>
      <c r="I1068" s="8" t="n">
        <f aca="false">VLOOKUP(A1068,[3]Sheet1!$C$2:$K$65,7,FALSE())</f>
        <v>0.016306</v>
      </c>
      <c r="J1068" s="8" t="n">
        <v>0.35456</v>
      </c>
      <c r="K1068" s="8" t="n">
        <f aca="false">VLOOKUP(A1068,[3]Sheet1!$C$2:$K$65,9,FALSE())</f>
        <v>0.503904</v>
      </c>
      <c r="L1068" s="7" t="s">
        <v>15</v>
      </c>
      <c r="M1068" s="7" t="s">
        <v>15</v>
      </c>
      <c r="N1068" s="7" t="s">
        <v>15</v>
      </c>
      <c r="O1068" s="7" t="s">
        <v>15</v>
      </c>
      <c r="P1068" s="7" t="s">
        <v>15</v>
      </c>
      <c r="Q1068" s="7" t="s">
        <v>15</v>
      </c>
      <c r="R1068" s="7" t="s">
        <v>15</v>
      </c>
      <c r="S1068" s="7" t="s">
        <v>60</v>
      </c>
      <c r="T1068" s="9" t="s">
        <v>1132</v>
      </c>
      <c r="U1068" s="9" t="s">
        <v>204</v>
      </c>
    </row>
    <row r="1069" s="34" customFormat="true" ht="15" hidden="false" customHeight="false" outlineLevel="0" collapsed="false">
      <c r="A1069" s="6" t="s">
        <v>1164</v>
      </c>
      <c r="B1069" s="6" t="s">
        <v>14</v>
      </c>
      <c r="C1069" s="10" t="s">
        <v>15</v>
      </c>
      <c r="D1069" s="8" t="n">
        <v>0.008974</v>
      </c>
      <c r="E1069" s="8" t="n">
        <f aca="false">VLOOKUP(A1069,[3]Sheet1!$C$2:$K$65,3,FALSE())</f>
        <v>0.132195</v>
      </c>
      <c r="F1069" s="8" t="n">
        <f aca="false">VLOOKUP(A1069,[3]Sheet1!$C$2:$K$65,4,FALSE())</f>
        <v>0.0294</v>
      </c>
      <c r="G1069" s="8" t="n">
        <f aca="false">VLOOKUP(A1069,[3]Sheet1!$C$2:$K$65,5,FALSE())</f>
        <v>0.022181</v>
      </c>
      <c r="H1069" s="8" t="n">
        <f aca="false">VLOOKUP(A1069,[3]Sheet1!$C$2:$K$65,6,FALSE())</f>
        <v>0.142523</v>
      </c>
      <c r="I1069" s="8" t="n">
        <f aca="false">VLOOKUP(A1069,[3]Sheet1!$C$2:$K$65,7,FALSE())</f>
        <v>0.021845</v>
      </c>
      <c r="J1069" s="8" t="n">
        <v>0.268544</v>
      </c>
      <c r="K1069" s="8" t="n">
        <f aca="false">VLOOKUP(A1069,[3]Sheet1!$C$2:$K$65,9,FALSE())</f>
        <v>0.486153</v>
      </c>
      <c r="L1069" s="7" t="s">
        <v>15</v>
      </c>
      <c r="M1069" s="7" t="s">
        <v>15</v>
      </c>
      <c r="N1069" s="7" t="s">
        <v>15</v>
      </c>
      <c r="O1069" s="7" t="s">
        <v>60</v>
      </c>
      <c r="P1069" s="7" t="s">
        <v>15</v>
      </c>
      <c r="Q1069" s="7" t="s">
        <v>60</v>
      </c>
      <c r="R1069" s="7" t="s">
        <v>15</v>
      </c>
      <c r="S1069" s="7" t="s">
        <v>15</v>
      </c>
      <c r="T1069" s="9" t="s">
        <v>1110</v>
      </c>
      <c r="U1069" s="9" t="s">
        <v>204</v>
      </c>
    </row>
    <row r="1070" s="34" customFormat="true" ht="15" hidden="false" customHeight="false" outlineLevel="0" collapsed="false">
      <c r="A1070" s="6" t="s">
        <v>1165</v>
      </c>
      <c r="B1070" s="6" t="s">
        <v>14</v>
      </c>
      <c r="C1070" s="10" t="s">
        <v>15</v>
      </c>
      <c r="D1070" s="8" t="n">
        <v>0.0061</v>
      </c>
      <c r="E1070" s="8" t="n">
        <f aca="false">VLOOKUP(A1070,[3]Sheet1!$C$2:$K$65,3,FALSE())</f>
        <v>0.229762</v>
      </c>
      <c r="F1070" s="8" t="n">
        <f aca="false">VLOOKUP(A1070,[3]Sheet1!$C$2:$K$65,4,FALSE())</f>
        <v>0.029272</v>
      </c>
      <c r="G1070" s="8" t="n">
        <f aca="false">VLOOKUP(A1070,[3]Sheet1!$C$2:$K$65,5,FALSE())</f>
        <v>0.031076</v>
      </c>
      <c r="H1070" s="8" t="n">
        <f aca="false">VLOOKUP(A1070,[3]Sheet1!$C$2:$K$65,6,FALSE())</f>
        <v>0.339298</v>
      </c>
      <c r="I1070" s="8" t="n">
        <f aca="false">VLOOKUP(A1070,[3]Sheet1!$C$2:$K$65,7,FALSE())</f>
        <v>0.02289</v>
      </c>
      <c r="J1070" s="8" t="n">
        <v>0.339983</v>
      </c>
      <c r="K1070" s="8" t="n">
        <f aca="false">VLOOKUP(A1070,[3]Sheet1!$C$2:$K$65,9,FALSE())</f>
        <v>0.470364</v>
      </c>
      <c r="L1070" s="7" t="s">
        <v>15</v>
      </c>
      <c r="M1070" s="7" t="s">
        <v>60</v>
      </c>
      <c r="N1070" s="7" t="s">
        <v>15</v>
      </c>
      <c r="O1070" s="7" t="s">
        <v>60</v>
      </c>
      <c r="P1070" s="7" t="s">
        <v>60</v>
      </c>
      <c r="Q1070" s="7" t="s">
        <v>60</v>
      </c>
      <c r="R1070" s="7" t="s">
        <v>15</v>
      </c>
      <c r="S1070" s="7" t="s">
        <v>15</v>
      </c>
      <c r="T1070" s="9" t="s">
        <v>1110</v>
      </c>
      <c r="U1070" s="9" t="s">
        <v>204</v>
      </c>
    </row>
    <row r="1071" s="34" customFormat="true" ht="15" hidden="false" customHeight="false" outlineLevel="0" collapsed="false">
      <c r="A1071" s="6" t="s">
        <v>1166</v>
      </c>
      <c r="B1071" s="6" t="s">
        <v>56</v>
      </c>
      <c r="C1071" s="10" t="s">
        <v>15</v>
      </c>
      <c r="D1071" s="8" t="n">
        <v>0.007635</v>
      </c>
      <c r="E1071" s="8" t="n">
        <f aca="false">VLOOKUP(A1071,[2]Sheet1!$C$2:$K$41,3,FALSE())</f>
        <v>0.062607</v>
      </c>
      <c r="F1071" s="8" t="n">
        <f aca="false">VLOOKUP(A1071,[2]Sheet1!$C$2:$K$41,4,FALSE())</f>
        <v>0.029287</v>
      </c>
      <c r="G1071" s="8" t="n">
        <f aca="false">VLOOKUP(A1071,[2]Sheet1!$C$2:$K$41,5,FALSE())</f>
        <v>0.014808</v>
      </c>
      <c r="H1071" s="8" t="n">
        <f aca="false">VLOOKUP(A1071,[2]Sheet1!$C$2:$K$41,6,FALSE())</f>
        <v>0.056634</v>
      </c>
      <c r="I1071" s="8" t="n">
        <f aca="false">VLOOKUP(A1071,[2]Sheet1!$C$2:$K$41,7,FALSE())</f>
        <v>0.017105</v>
      </c>
      <c r="J1071" s="8" t="n">
        <v>0.326395</v>
      </c>
      <c r="K1071" s="8" t="n">
        <f aca="false">VLOOKUP(A1071,[2]Sheet1!$C$2:$K$41,9,FALSE())</f>
        <v>0.496391</v>
      </c>
      <c r="L1071" s="7" t="s">
        <v>15</v>
      </c>
      <c r="M1071" s="7" t="s">
        <v>15</v>
      </c>
      <c r="N1071" s="7" t="s">
        <v>15</v>
      </c>
      <c r="O1071" s="7" t="s">
        <v>15</v>
      </c>
      <c r="P1071" s="7" t="s">
        <v>15</v>
      </c>
      <c r="Q1071" s="7" t="s">
        <v>15</v>
      </c>
      <c r="R1071" s="7" t="s">
        <v>15</v>
      </c>
      <c r="S1071" s="7" t="s">
        <v>15</v>
      </c>
      <c r="T1071" s="9" t="s">
        <v>1106</v>
      </c>
      <c r="U1071" s="9" t="s">
        <v>204</v>
      </c>
    </row>
    <row r="1072" s="34" customFormat="true" ht="15" hidden="false" customHeight="false" outlineLevel="0" collapsed="false">
      <c r="A1072" s="6" t="s">
        <v>1167</v>
      </c>
      <c r="B1072" s="6" t="s">
        <v>56</v>
      </c>
      <c r="C1072" s="10" t="s">
        <v>15</v>
      </c>
      <c r="D1072" s="8" t="n">
        <v>0.004637</v>
      </c>
      <c r="E1072" s="8" t="n">
        <f aca="false">VLOOKUP(A1072,[1]Edited!$B$2:$J$18,3,FALSE())</f>
        <v>0.094709</v>
      </c>
      <c r="F1072" s="8" t="n">
        <f aca="false">VLOOKUP(A1072,[1]Edited!$B$2:$J$18,4,FALSE())</f>
        <v>0.02926</v>
      </c>
      <c r="G1072" s="8" t="n">
        <f aca="false">VLOOKUP(A1072,[1]Edited!$B$2:$J$18,5,FALSE())</f>
        <v>0.021467</v>
      </c>
      <c r="H1072" s="8" t="n">
        <f aca="false">VLOOKUP(A1072,[1]Edited!$B$2:$J$18,6,FALSE())</f>
        <v>0.10145</v>
      </c>
      <c r="I1072" s="8" t="n">
        <f aca="false">VLOOKUP(A1072,[1]Edited!$B$2:$J$18,7,FALSE())</f>
        <v>0.015263</v>
      </c>
      <c r="J1072" s="8" t="n">
        <v>0.445596</v>
      </c>
      <c r="K1072" s="8" t="n">
        <f aca="false">VLOOKUP(A1072,[1]Edited!$B$2:$J$18,9,FALSE())</f>
        <v>0.469931</v>
      </c>
      <c r="L1072" s="7" t="s">
        <v>15</v>
      </c>
      <c r="M1072" s="7" t="s">
        <v>15</v>
      </c>
      <c r="N1072" s="7" t="s">
        <v>15</v>
      </c>
      <c r="O1072" s="7" t="s">
        <v>60</v>
      </c>
      <c r="P1072" s="7" t="s">
        <v>15</v>
      </c>
      <c r="Q1072" s="7" t="s">
        <v>15</v>
      </c>
      <c r="R1072" s="7" t="s">
        <v>15</v>
      </c>
      <c r="S1072" s="7" t="s">
        <v>15</v>
      </c>
      <c r="T1072" s="9" t="s">
        <v>1103</v>
      </c>
      <c r="U1072" s="9" t="s">
        <v>204</v>
      </c>
    </row>
    <row r="1073" s="34" customFormat="true" ht="15" hidden="false" customHeight="false" outlineLevel="0" collapsed="false">
      <c r="A1073" s="6" t="s">
        <v>1168</v>
      </c>
      <c r="B1073" s="6" t="s">
        <v>56</v>
      </c>
      <c r="C1073" s="10" t="s">
        <v>15</v>
      </c>
      <c r="D1073" s="8" t="n">
        <v>0.01096</v>
      </c>
      <c r="E1073" s="8" t="n">
        <f aca="false">VLOOKUP(A1073,[3]Sheet1!$C$2:$K$65,3,FALSE())</f>
        <v>0.062226</v>
      </c>
      <c r="F1073" s="8" t="n">
        <f aca="false">VLOOKUP(A1073,[3]Sheet1!$C$2:$K$65,4,FALSE())</f>
        <v>0.029325</v>
      </c>
      <c r="G1073" s="8" t="n">
        <f aca="false">VLOOKUP(A1073,[3]Sheet1!$C$2:$K$65,5,FALSE())</f>
        <v>0.015504</v>
      </c>
      <c r="H1073" s="8" t="n">
        <f aca="false">VLOOKUP(A1073,[3]Sheet1!$C$2:$K$65,6,FALSE())</f>
        <v>0.046577</v>
      </c>
      <c r="I1073" s="8" t="n">
        <f aca="false">VLOOKUP(A1073,[3]Sheet1!$C$2:$K$65,7,FALSE())</f>
        <v>0.014065</v>
      </c>
      <c r="J1073" s="8" t="n">
        <v>0.420092</v>
      </c>
      <c r="K1073" s="8" t="n">
        <f aca="false">VLOOKUP(A1073,[3]Sheet1!$C$2:$K$65,9,FALSE())</f>
        <v>0.488786</v>
      </c>
      <c r="L1073" s="7" t="s">
        <v>15</v>
      </c>
      <c r="M1073" s="7" t="s">
        <v>15</v>
      </c>
      <c r="N1073" s="7" t="s">
        <v>15</v>
      </c>
      <c r="O1073" s="7" t="s">
        <v>15</v>
      </c>
      <c r="P1073" s="7" t="s">
        <v>15</v>
      </c>
      <c r="Q1073" s="7" t="s">
        <v>15</v>
      </c>
      <c r="R1073" s="7" t="s">
        <v>15</v>
      </c>
      <c r="S1073" s="7" t="s">
        <v>15</v>
      </c>
      <c r="T1073" s="9" t="s">
        <v>1132</v>
      </c>
      <c r="U1073" s="9" t="s">
        <v>204</v>
      </c>
    </row>
    <row r="1074" s="34" customFormat="true" ht="15" hidden="false" customHeight="false" outlineLevel="0" collapsed="false">
      <c r="A1074" s="6" t="s">
        <v>1169</v>
      </c>
      <c r="B1074" s="6" t="s">
        <v>56</v>
      </c>
      <c r="C1074" s="10" t="s">
        <v>15</v>
      </c>
      <c r="D1074" s="8" t="n">
        <v>0.01026</v>
      </c>
      <c r="E1074" s="8" t="n">
        <f aca="false">VLOOKUP(A1074,[1]Edited!$B$2:$J$18,3,FALSE())</f>
        <v>0.071485</v>
      </c>
      <c r="F1074" s="8" t="n">
        <f aca="false">VLOOKUP(A1074,[1]Edited!$B$2:$J$18,4,FALSE())</f>
        <v>0.029401</v>
      </c>
      <c r="G1074" s="8" t="n">
        <f aca="false">VLOOKUP(A1074,[1]Edited!$B$2:$J$18,5,FALSE())</f>
        <v>0.01659</v>
      </c>
      <c r="H1074" s="8" t="n">
        <f aca="false">VLOOKUP(A1074,[1]Edited!$B$2:$J$18,6,FALSE())</f>
        <v>0.084145</v>
      </c>
      <c r="I1074" s="8" t="n">
        <f aca="false">VLOOKUP(A1074,[1]Edited!$B$2:$J$18,7,FALSE())</f>
        <v>0.016467</v>
      </c>
      <c r="J1074" s="8" t="n">
        <v>0.325196</v>
      </c>
      <c r="K1074" s="8" t="n">
        <f aca="false">VLOOKUP(A1074,[1]Edited!$B$2:$J$18,9,FALSE())</f>
        <v>0.48813</v>
      </c>
      <c r="L1074" s="7" t="s">
        <v>15</v>
      </c>
      <c r="M1074" s="7" t="s">
        <v>15</v>
      </c>
      <c r="N1074" s="7" t="s">
        <v>15</v>
      </c>
      <c r="O1074" s="7" t="s">
        <v>15</v>
      </c>
      <c r="P1074" s="7" t="s">
        <v>15</v>
      </c>
      <c r="Q1074" s="7" t="s">
        <v>15</v>
      </c>
      <c r="R1074" s="7" t="s">
        <v>15</v>
      </c>
      <c r="S1074" s="7" t="s">
        <v>15</v>
      </c>
      <c r="T1074" s="9" t="s">
        <v>1103</v>
      </c>
      <c r="U1074" s="9" t="s">
        <v>204</v>
      </c>
    </row>
    <row r="1075" s="34" customFormat="true" ht="15" hidden="false" customHeight="false" outlineLevel="0" collapsed="false">
      <c r="A1075" s="6" t="s">
        <v>1170</v>
      </c>
      <c r="B1075" s="6" t="s">
        <v>95</v>
      </c>
      <c r="C1075" s="10" t="s">
        <v>15</v>
      </c>
      <c r="D1075" s="8" t="n">
        <v>0.01077</v>
      </c>
      <c r="E1075" s="8" t="n">
        <f aca="false">VLOOKUP(A1075,[2]Sheet1!$C$2:$K$41,3,FALSE())</f>
        <v>0.295885</v>
      </c>
      <c r="F1075" s="8" t="n">
        <f aca="false">VLOOKUP(A1075,[2]Sheet1!$C$2:$K$41,4,FALSE())</f>
        <v>0.029399</v>
      </c>
      <c r="G1075" s="8" t="n">
        <f aca="false">VLOOKUP(A1075,[2]Sheet1!$C$2:$K$41,5,FALSE())</f>
        <v>0.015771</v>
      </c>
      <c r="H1075" s="8" t="n">
        <f aca="false">VLOOKUP(A1075,[2]Sheet1!$C$2:$K$41,6,FALSE())</f>
        <v>0.631133</v>
      </c>
      <c r="I1075" s="8" t="n">
        <f aca="false">VLOOKUP(A1075,[2]Sheet1!$C$2:$K$41,7,FALSE())</f>
        <v>0.020391</v>
      </c>
      <c r="J1075" s="8" t="n">
        <v>0.202055</v>
      </c>
      <c r="K1075" s="8" t="n">
        <f aca="false">VLOOKUP(A1075,[2]Sheet1!$C$2:$K$41,9,FALSE())</f>
        <v>0.498444</v>
      </c>
      <c r="L1075" s="7" t="s">
        <v>15</v>
      </c>
      <c r="M1075" s="7" t="s">
        <v>60</v>
      </c>
      <c r="N1075" s="7" t="s">
        <v>15</v>
      </c>
      <c r="O1075" s="7" t="s">
        <v>15</v>
      </c>
      <c r="P1075" s="7" t="s">
        <v>60</v>
      </c>
      <c r="Q1075" s="7" t="s">
        <v>60</v>
      </c>
      <c r="R1075" s="7" t="s">
        <v>15</v>
      </c>
      <c r="S1075" s="7" t="s">
        <v>15</v>
      </c>
      <c r="T1075" s="9" t="s">
        <v>1106</v>
      </c>
      <c r="U1075" s="9" t="s">
        <v>204</v>
      </c>
    </row>
    <row r="1076" s="34" customFormat="true" ht="15" hidden="false" customHeight="false" outlineLevel="0" collapsed="false">
      <c r="A1076" s="6" t="s">
        <v>1171</v>
      </c>
      <c r="B1076" s="6" t="s">
        <v>95</v>
      </c>
      <c r="C1076" s="10" t="s">
        <v>15</v>
      </c>
      <c r="D1076" s="8" t="n">
        <v>0.006457</v>
      </c>
      <c r="E1076" s="8" t="n">
        <f aca="false">VLOOKUP(A1076,[3]Sheet1!$C$2:$K$65,3,FALSE())</f>
        <v>0.2607</v>
      </c>
      <c r="F1076" s="8" t="n">
        <f aca="false">VLOOKUP(A1076,[3]Sheet1!$C$2:$K$65,4,FALSE())</f>
        <v>0.029257</v>
      </c>
      <c r="G1076" s="8" t="n">
        <f aca="false">VLOOKUP(A1076,[3]Sheet1!$C$2:$K$65,5,FALSE())</f>
        <v>0.017443</v>
      </c>
      <c r="H1076" s="8" t="n">
        <f aca="false">VLOOKUP(A1076,[3]Sheet1!$C$2:$K$65,6,FALSE())</f>
        <v>0.453021</v>
      </c>
      <c r="I1076" s="8" t="n">
        <f aca="false">VLOOKUP(A1076,[3]Sheet1!$C$2:$K$65,7,FALSE())</f>
        <v>0.023283</v>
      </c>
      <c r="J1076" s="8" t="n">
        <v>0.173162</v>
      </c>
      <c r="K1076" s="8" t="n">
        <f aca="false">VLOOKUP(A1076,[3]Sheet1!$C$2:$K$65,9,FALSE())</f>
        <v>0.503249</v>
      </c>
      <c r="L1076" s="7" t="s">
        <v>15</v>
      </c>
      <c r="M1076" s="7" t="s">
        <v>60</v>
      </c>
      <c r="N1076" s="7" t="s">
        <v>15</v>
      </c>
      <c r="O1076" s="7" t="s">
        <v>15</v>
      </c>
      <c r="P1076" s="7" t="s">
        <v>60</v>
      </c>
      <c r="Q1076" s="7" t="s">
        <v>60</v>
      </c>
      <c r="R1076" s="7" t="s">
        <v>15</v>
      </c>
      <c r="S1076" s="7" t="s">
        <v>60</v>
      </c>
      <c r="T1076" s="9" t="s">
        <v>1114</v>
      </c>
      <c r="U1076" s="9" t="s">
        <v>204</v>
      </c>
    </row>
    <row r="1077" s="34" customFormat="true" ht="15" hidden="false" customHeight="false" outlineLevel="0" collapsed="false">
      <c r="A1077" s="6" t="s">
        <v>1172</v>
      </c>
      <c r="B1077" s="6" t="s">
        <v>95</v>
      </c>
      <c r="C1077" s="10" t="s">
        <v>15</v>
      </c>
      <c r="D1077" s="8" t="n">
        <v>0.0058</v>
      </c>
      <c r="E1077" s="8" t="n">
        <f aca="false">VLOOKUP(A1077,[3]Sheet1!$C$2:$K$65,3,FALSE())</f>
        <v>0.040001</v>
      </c>
      <c r="F1077" s="8" t="n">
        <f aca="false">VLOOKUP(A1077,[3]Sheet1!$C$2:$K$65,4,FALSE())</f>
        <v>0.029382</v>
      </c>
      <c r="G1077" s="8" t="n">
        <f aca="false">VLOOKUP(A1077,[3]Sheet1!$C$2:$K$65,5,FALSE())</f>
        <v>0.013286</v>
      </c>
      <c r="H1077" s="8" t="n">
        <f aca="false">VLOOKUP(A1077,[3]Sheet1!$C$2:$K$65,6,FALSE())</f>
        <v>0.035251</v>
      </c>
      <c r="I1077" s="8" t="n">
        <f aca="false">VLOOKUP(A1077,[3]Sheet1!$C$2:$K$65,7,FALSE())</f>
        <v>0.013836</v>
      </c>
      <c r="J1077" s="8" t="n">
        <v>0.401477</v>
      </c>
      <c r="K1077" s="8" t="n">
        <f aca="false">VLOOKUP(A1077,[3]Sheet1!$C$2:$K$65,9,FALSE())</f>
        <v>0.48664</v>
      </c>
      <c r="L1077" s="7" t="s">
        <v>15</v>
      </c>
      <c r="M1077" s="7" t="s">
        <v>15</v>
      </c>
      <c r="N1077" s="7" t="s">
        <v>15</v>
      </c>
      <c r="O1077" s="7" t="s">
        <v>15</v>
      </c>
      <c r="P1077" s="7" t="s">
        <v>15</v>
      </c>
      <c r="Q1077" s="7" t="s">
        <v>15</v>
      </c>
      <c r="R1077" s="7" t="s">
        <v>15</v>
      </c>
      <c r="S1077" s="7" t="s">
        <v>15</v>
      </c>
      <c r="T1077" s="9" t="s">
        <v>1132</v>
      </c>
      <c r="U1077" s="9" t="s">
        <v>204</v>
      </c>
    </row>
    <row r="1078" s="34" customFormat="true" ht="15" hidden="false" customHeight="false" outlineLevel="0" collapsed="false">
      <c r="A1078" s="6" t="s">
        <v>1173</v>
      </c>
      <c r="B1078" s="6" t="s">
        <v>14</v>
      </c>
      <c r="C1078" s="10" t="s">
        <v>15</v>
      </c>
      <c r="D1078" s="8" t="n">
        <v>0.01009</v>
      </c>
      <c r="E1078" s="8" t="n">
        <f aca="false">VLOOKUP(A1078,[3]Sheet1!$C$2:$K$65,3,FALSE())</f>
        <v>0.160864</v>
      </c>
      <c r="F1078" s="8" t="n">
        <f aca="false">VLOOKUP(A1078,[3]Sheet1!$C$2:$K$65,4,FALSE())</f>
        <v>0.029382</v>
      </c>
      <c r="G1078" s="8" t="n">
        <f aca="false">VLOOKUP(A1078,[3]Sheet1!$C$2:$K$65,5,FALSE())</f>
        <v>0.015146</v>
      </c>
      <c r="H1078" s="8" t="n">
        <f aca="false">VLOOKUP(A1078,[3]Sheet1!$C$2:$K$65,6,FALSE())</f>
        <v>0.210537</v>
      </c>
      <c r="I1078" s="8" t="n">
        <f aca="false">VLOOKUP(A1078,[3]Sheet1!$C$2:$K$65,7,FALSE())</f>
        <v>0.018562</v>
      </c>
      <c r="J1078" s="8" t="n">
        <v>0.243575</v>
      </c>
      <c r="K1078" s="8" t="n">
        <f aca="false">VLOOKUP(A1078,[3]Sheet1!$C$2:$K$65,9,FALSE())</f>
        <v>0.496184</v>
      </c>
      <c r="L1078" s="7" t="s">
        <v>15</v>
      </c>
      <c r="M1078" s="7" t="s">
        <v>15</v>
      </c>
      <c r="N1078" s="7" t="s">
        <v>15</v>
      </c>
      <c r="O1078" s="7" t="s">
        <v>15</v>
      </c>
      <c r="P1078" s="7" t="s">
        <v>60</v>
      </c>
      <c r="Q1078" s="7" t="s">
        <v>15</v>
      </c>
      <c r="R1078" s="7" t="s">
        <v>15</v>
      </c>
      <c r="S1078" s="7" t="s">
        <v>15</v>
      </c>
      <c r="T1078" s="9" t="s">
        <v>1114</v>
      </c>
      <c r="U1078" s="9" t="s">
        <v>204</v>
      </c>
    </row>
    <row r="1079" s="34" customFormat="true" ht="15" hidden="false" customHeight="false" outlineLevel="0" collapsed="false">
      <c r="A1079" s="6" t="s">
        <v>1174</v>
      </c>
      <c r="B1079" s="6" t="s">
        <v>56</v>
      </c>
      <c r="C1079" s="10" t="s">
        <v>15</v>
      </c>
      <c r="D1079" s="8" t="n">
        <v>0.008245</v>
      </c>
      <c r="E1079" s="8" t="n">
        <f aca="false">VLOOKUP(A1079,[3]Sheet1!$C$2:$K$65,3,FALSE())</f>
        <v>0.135188</v>
      </c>
      <c r="F1079" s="8" t="n">
        <f aca="false">VLOOKUP(A1079,[3]Sheet1!$C$2:$K$65,4,FALSE())</f>
        <v>0.029258</v>
      </c>
      <c r="G1079" s="8" t="n">
        <f aca="false">VLOOKUP(A1079,[3]Sheet1!$C$2:$K$65,5,FALSE())</f>
        <v>0.020846</v>
      </c>
      <c r="H1079" s="8" t="n">
        <f aca="false">VLOOKUP(A1079,[3]Sheet1!$C$2:$K$65,6,FALSE())</f>
        <v>0.124687</v>
      </c>
      <c r="I1079" s="8" t="n">
        <f aca="false">VLOOKUP(A1079,[3]Sheet1!$C$2:$K$65,7,FALSE())</f>
        <v>0.01769</v>
      </c>
      <c r="J1079" s="8" t="n">
        <v>0.297753</v>
      </c>
      <c r="K1079" s="8" t="n">
        <f aca="false">VLOOKUP(A1079,[3]Sheet1!$C$2:$K$65,9,FALSE())</f>
        <v>0.484193</v>
      </c>
      <c r="L1079" s="7" t="s">
        <v>15</v>
      </c>
      <c r="M1079" s="7" t="s">
        <v>15</v>
      </c>
      <c r="N1079" s="7" t="s">
        <v>15</v>
      </c>
      <c r="O1079" s="7" t="s">
        <v>60</v>
      </c>
      <c r="P1079" s="7" t="s">
        <v>15</v>
      </c>
      <c r="Q1079" s="7" t="s">
        <v>15</v>
      </c>
      <c r="R1079" s="7" t="s">
        <v>15</v>
      </c>
      <c r="S1079" s="7" t="s">
        <v>15</v>
      </c>
      <c r="T1079" s="9" t="s">
        <v>1132</v>
      </c>
      <c r="U1079" s="9" t="s">
        <v>204</v>
      </c>
    </row>
    <row r="1080" s="34" customFormat="true" ht="15" hidden="false" customHeight="false" outlineLevel="0" collapsed="false">
      <c r="A1080" s="6" t="s">
        <v>1175</v>
      </c>
      <c r="B1080" s="6" t="s">
        <v>220</v>
      </c>
      <c r="C1080" s="10" t="s">
        <v>15</v>
      </c>
      <c r="D1080" s="8" t="n">
        <v>0.01459</v>
      </c>
      <c r="E1080" s="8" t="n">
        <f aca="false">VLOOKUP(A1080,[3]Sheet1!$C$2:$K$65,3,FALSE())</f>
        <v>0.106049</v>
      </c>
      <c r="F1080" s="8" t="n">
        <f aca="false">VLOOKUP(A1080,[3]Sheet1!$C$2:$K$65,4,FALSE())</f>
        <v>0.029353</v>
      </c>
      <c r="G1080" s="8" t="n">
        <f aca="false">VLOOKUP(A1080,[3]Sheet1!$C$2:$K$65,5,FALSE())</f>
        <v>0.012463</v>
      </c>
      <c r="H1080" s="8" t="n">
        <f aca="false">VLOOKUP(A1080,[3]Sheet1!$C$2:$K$65,6,FALSE())</f>
        <v>0.04955</v>
      </c>
      <c r="I1080" s="8" t="n">
        <f aca="false">VLOOKUP(A1080,[3]Sheet1!$C$2:$K$65,7,FALSE())</f>
        <v>0.011018</v>
      </c>
      <c r="J1080" s="8" t="n">
        <v>0.431291</v>
      </c>
      <c r="K1080" s="8" t="n">
        <f aca="false">VLOOKUP(A1080,[3]Sheet1!$C$2:$K$65,9,FALSE())</f>
        <v>0.491295</v>
      </c>
      <c r="L1080" s="7" t="s">
        <v>15</v>
      </c>
      <c r="M1080" s="7" t="s">
        <v>15</v>
      </c>
      <c r="N1080" s="7" t="s">
        <v>15</v>
      </c>
      <c r="O1080" s="7" t="s">
        <v>15</v>
      </c>
      <c r="P1080" s="7" t="s">
        <v>15</v>
      </c>
      <c r="Q1080" s="7" t="s">
        <v>15</v>
      </c>
      <c r="R1080" s="7" t="s">
        <v>15</v>
      </c>
      <c r="S1080" s="7" t="s">
        <v>15</v>
      </c>
      <c r="T1080" s="9" t="s">
        <v>1132</v>
      </c>
      <c r="U1080" s="9" t="s">
        <v>204</v>
      </c>
    </row>
    <row r="1081" s="34" customFormat="true" ht="15" hidden="false" customHeight="false" outlineLevel="0" collapsed="false">
      <c r="A1081" s="6" t="s">
        <v>1176</v>
      </c>
      <c r="B1081" s="6" t="s">
        <v>56</v>
      </c>
      <c r="C1081" s="10" t="s">
        <v>15</v>
      </c>
      <c r="D1081" s="8" t="n">
        <v>0.009964</v>
      </c>
      <c r="E1081" s="8" t="n">
        <f aca="false">VLOOKUP(A1081,[2]Sheet1!$C$2:$K$41,3,FALSE())</f>
        <v>0.068213</v>
      </c>
      <c r="F1081" s="8" t="n">
        <f aca="false">VLOOKUP(A1081,[2]Sheet1!$C$2:$K$41,4,FALSE())</f>
        <v>0.029329</v>
      </c>
      <c r="G1081" s="8" t="n">
        <f aca="false">VLOOKUP(A1081,[2]Sheet1!$C$2:$K$41,5,FALSE())</f>
        <v>0.025802</v>
      </c>
      <c r="H1081" s="8" t="n">
        <f aca="false">VLOOKUP(A1081,[2]Sheet1!$C$2:$K$41,6,FALSE())</f>
        <v>0.063242</v>
      </c>
      <c r="I1081" s="8" t="n">
        <f aca="false">VLOOKUP(A1081,[2]Sheet1!$C$2:$K$41,7,FALSE())</f>
        <v>0.01878</v>
      </c>
      <c r="J1081" s="8" t="n">
        <v>0.327774</v>
      </c>
      <c r="K1081" s="8" t="n">
        <f aca="false">VLOOKUP(A1081,[2]Sheet1!$C$2:$K$41,9,FALSE())</f>
        <v>0.476183</v>
      </c>
      <c r="L1081" s="7" t="s">
        <v>15</v>
      </c>
      <c r="M1081" s="7" t="s">
        <v>15</v>
      </c>
      <c r="N1081" s="7" t="s">
        <v>15</v>
      </c>
      <c r="O1081" s="7" t="s">
        <v>60</v>
      </c>
      <c r="P1081" s="7" t="s">
        <v>15</v>
      </c>
      <c r="Q1081" s="7" t="s">
        <v>15</v>
      </c>
      <c r="R1081" s="7" t="s">
        <v>15</v>
      </c>
      <c r="S1081" s="7" t="s">
        <v>15</v>
      </c>
      <c r="T1081" s="9" t="s">
        <v>1106</v>
      </c>
      <c r="U1081" s="9" t="s">
        <v>204</v>
      </c>
    </row>
    <row r="1082" s="34" customFormat="true" ht="15" hidden="false" customHeight="false" outlineLevel="0" collapsed="false">
      <c r="A1082" s="6" t="s">
        <v>1177</v>
      </c>
      <c r="B1082" s="6" t="s">
        <v>220</v>
      </c>
      <c r="C1082" s="10" t="s">
        <v>15</v>
      </c>
      <c r="D1082" s="8" t="n">
        <v>0.006512</v>
      </c>
      <c r="E1082" s="8" t="n">
        <f aca="false">VLOOKUP(A1082,[3]Sheet1!$C$2:$K$65,3,FALSE())</f>
        <v>0.095226</v>
      </c>
      <c r="F1082" s="8" t="n">
        <f aca="false">VLOOKUP(A1082,[3]Sheet1!$C$2:$K$65,4,FALSE())</f>
        <v>0.029341</v>
      </c>
      <c r="G1082" s="8" t="n">
        <f aca="false">VLOOKUP(A1082,[3]Sheet1!$C$2:$K$65,5,FALSE())</f>
        <v>0.016864</v>
      </c>
      <c r="H1082" s="8" t="n">
        <f aca="false">VLOOKUP(A1082,[3]Sheet1!$C$2:$K$65,6,FALSE())</f>
        <v>0.115355</v>
      </c>
      <c r="I1082" s="8" t="n">
        <f aca="false">VLOOKUP(A1082,[3]Sheet1!$C$2:$K$65,7,FALSE())</f>
        <v>0.018949</v>
      </c>
      <c r="J1082" s="8" t="n">
        <v>0.391333</v>
      </c>
      <c r="K1082" s="8" t="n">
        <f aca="false">VLOOKUP(A1082,[3]Sheet1!$C$2:$K$65,9,FALSE())</f>
        <v>0.48663</v>
      </c>
      <c r="L1082" s="7" t="s">
        <v>15</v>
      </c>
      <c r="M1082" s="7" t="s">
        <v>15</v>
      </c>
      <c r="N1082" s="7" t="s">
        <v>15</v>
      </c>
      <c r="O1082" s="7" t="s">
        <v>15</v>
      </c>
      <c r="P1082" s="7" t="s">
        <v>15</v>
      </c>
      <c r="Q1082" s="7" t="s">
        <v>15</v>
      </c>
      <c r="R1082" s="7" t="s">
        <v>15</v>
      </c>
      <c r="S1082" s="7" t="s">
        <v>15</v>
      </c>
      <c r="T1082" s="9" t="s">
        <v>1110</v>
      </c>
      <c r="U1082" s="9" t="s">
        <v>204</v>
      </c>
    </row>
    <row r="1083" s="34" customFormat="true" ht="15" hidden="false" customHeight="false" outlineLevel="0" collapsed="false">
      <c r="A1083" s="6" t="s">
        <v>1178</v>
      </c>
      <c r="B1083" s="6" t="s">
        <v>95</v>
      </c>
      <c r="C1083" s="10" t="s">
        <v>15</v>
      </c>
      <c r="D1083" s="8" t="n">
        <v>0.005687</v>
      </c>
      <c r="E1083" s="8" t="n">
        <f aca="false">VLOOKUP(A1083,[3]Sheet1!$C$2:$K$65,3,FALSE())</f>
        <v>0.108398</v>
      </c>
      <c r="F1083" s="8" t="n">
        <f aca="false">VLOOKUP(A1083,[3]Sheet1!$C$2:$K$65,4,FALSE())</f>
        <v>0.029259</v>
      </c>
      <c r="G1083" s="8" t="n">
        <f aca="false">VLOOKUP(A1083,[3]Sheet1!$C$2:$K$65,5,FALSE())</f>
        <v>0.017084</v>
      </c>
      <c r="H1083" s="8" t="n">
        <f aca="false">VLOOKUP(A1083,[3]Sheet1!$C$2:$K$65,6,FALSE())</f>
        <v>0.112695</v>
      </c>
      <c r="I1083" s="8" t="n">
        <f aca="false">VLOOKUP(A1083,[3]Sheet1!$C$2:$K$65,7,FALSE())</f>
        <v>0.013715</v>
      </c>
      <c r="J1083" s="8" t="n">
        <v>0.421475</v>
      </c>
      <c r="K1083" s="8" t="n">
        <f aca="false">VLOOKUP(A1083,[3]Sheet1!$C$2:$K$65,9,FALSE())</f>
        <v>0.477005</v>
      </c>
      <c r="L1083" s="7" t="s">
        <v>15</v>
      </c>
      <c r="M1083" s="7" t="s">
        <v>15</v>
      </c>
      <c r="N1083" s="7" t="s">
        <v>15</v>
      </c>
      <c r="O1083" s="7" t="s">
        <v>15</v>
      </c>
      <c r="P1083" s="7" t="s">
        <v>15</v>
      </c>
      <c r="Q1083" s="7" t="s">
        <v>15</v>
      </c>
      <c r="R1083" s="7" t="s">
        <v>15</v>
      </c>
      <c r="S1083" s="7" t="s">
        <v>15</v>
      </c>
      <c r="T1083" s="9" t="s">
        <v>1132</v>
      </c>
      <c r="U1083" s="9" t="s">
        <v>204</v>
      </c>
    </row>
    <row r="1084" s="34" customFormat="true" ht="15" hidden="false" customHeight="false" outlineLevel="0" collapsed="false">
      <c r="A1084" s="6" t="s">
        <v>1179</v>
      </c>
      <c r="B1084" s="6" t="s">
        <v>220</v>
      </c>
      <c r="C1084" s="10" t="s">
        <v>15</v>
      </c>
      <c r="D1084" s="8" t="n">
        <v>0.0117</v>
      </c>
      <c r="E1084" s="8" t="n">
        <f aca="false">VLOOKUP(A1084,[3]Sheet1!$C$2:$K$65,3,FALSE())</f>
        <v>0.038129</v>
      </c>
      <c r="F1084" s="8" t="n">
        <f aca="false">VLOOKUP(A1084,[3]Sheet1!$C$2:$K$65,4,FALSE())</f>
        <v>0.029294</v>
      </c>
      <c r="G1084" s="8" t="n">
        <f aca="false">VLOOKUP(A1084,[3]Sheet1!$C$2:$K$65,5,FALSE())</f>
        <v>0.028999</v>
      </c>
      <c r="H1084" s="8" t="n">
        <f aca="false">VLOOKUP(A1084,[3]Sheet1!$C$2:$K$65,6,FALSE())</f>
        <v>0.031165</v>
      </c>
      <c r="I1084" s="8" t="n">
        <f aca="false">VLOOKUP(A1084,[3]Sheet1!$C$2:$K$65,7,FALSE())</f>
        <v>0.023314</v>
      </c>
      <c r="J1084" s="8" t="n">
        <v>0.369559</v>
      </c>
      <c r="K1084" s="8" t="n">
        <f aca="false">VLOOKUP(A1084,[3]Sheet1!$C$2:$K$65,9,FALSE())</f>
        <v>0.471107</v>
      </c>
      <c r="L1084" s="7" t="s">
        <v>15</v>
      </c>
      <c r="M1084" s="7" t="s">
        <v>15</v>
      </c>
      <c r="N1084" s="7" t="s">
        <v>15</v>
      </c>
      <c r="O1084" s="7" t="s">
        <v>60</v>
      </c>
      <c r="P1084" s="7" t="s">
        <v>15</v>
      </c>
      <c r="Q1084" s="7" t="s">
        <v>60</v>
      </c>
      <c r="R1084" s="7" t="s">
        <v>15</v>
      </c>
      <c r="S1084" s="7" t="s">
        <v>15</v>
      </c>
      <c r="T1084" s="9" t="s">
        <v>1110</v>
      </c>
      <c r="U1084" s="9" t="s">
        <v>204</v>
      </c>
    </row>
    <row r="1085" s="34" customFormat="true" ht="15" hidden="false" customHeight="false" outlineLevel="0" collapsed="false">
      <c r="A1085" s="6" t="s">
        <v>1180</v>
      </c>
      <c r="B1085" s="6" t="s">
        <v>95</v>
      </c>
      <c r="C1085" s="10" t="s">
        <v>15</v>
      </c>
      <c r="D1085" s="8" t="n">
        <v>0.005653</v>
      </c>
      <c r="E1085" s="8" t="n">
        <f aca="false">VLOOKUP(A1085,[3]Sheet1!$C$2:$K$65,3,FALSE())</f>
        <v>0.215563</v>
      </c>
      <c r="F1085" s="8" t="n">
        <f aca="false">VLOOKUP(A1085,[3]Sheet1!$C$2:$K$65,4,FALSE())</f>
        <v>0.029361</v>
      </c>
      <c r="G1085" s="8" t="n">
        <f aca="false">VLOOKUP(A1085,[3]Sheet1!$C$2:$K$65,5,FALSE())</f>
        <v>0.019421</v>
      </c>
      <c r="H1085" s="8" t="n">
        <f aca="false">VLOOKUP(A1085,[3]Sheet1!$C$2:$K$65,6,FALSE())</f>
        <v>0.201352</v>
      </c>
      <c r="I1085" s="8" t="n">
        <f aca="false">VLOOKUP(A1085,[3]Sheet1!$C$2:$K$65,7,FALSE())</f>
        <v>0.025464</v>
      </c>
      <c r="J1085" s="8" t="n">
        <v>0.221909</v>
      </c>
      <c r="K1085" s="8" t="n">
        <f aca="false">VLOOKUP(A1085,[3]Sheet1!$C$2:$K$65,9,FALSE())</f>
        <v>0.497135</v>
      </c>
      <c r="L1085" s="7" t="s">
        <v>15</v>
      </c>
      <c r="M1085" s="7" t="s">
        <v>15</v>
      </c>
      <c r="N1085" s="7" t="s">
        <v>15</v>
      </c>
      <c r="O1085" s="7" t="s">
        <v>15</v>
      </c>
      <c r="P1085" s="7" t="s">
        <v>60</v>
      </c>
      <c r="Q1085" s="7" t="s">
        <v>60</v>
      </c>
      <c r="R1085" s="7" t="s">
        <v>15</v>
      </c>
      <c r="S1085" s="7" t="s">
        <v>15</v>
      </c>
      <c r="T1085" s="9" t="s">
        <v>1110</v>
      </c>
      <c r="U1085" s="9" t="s">
        <v>204</v>
      </c>
    </row>
    <row r="1086" s="34" customFormat="true" ht="15" hidden="false" customHeight="false" outlineLevel="0" collapsed="false">
      <c r="A1086" s="6" t="s">
        <v>1181</v>
      </c>
      <c r="B1086" s="6" t="s">
        <v>220</v>
      </c>
      <c r="C1086" s="10" t="s">
        <v>15</v>
      </c>
      <c r="D1086" s="8" t="n">
        <v>0.01156</v>
      </c>
      <c r="E1086" s="8" t="n">
        <f aca="false">VLOOKUP(A1086,[3]Sheet1!$C$2:$K$65,3,FALSE())</f>
        <v>0.115323</v>
      </c>
      <c r="F1086" s="8" t="n">
        <f aca="false">VLOOKUP(A1086,[3]Sheet1!$C$2:$K$65,4,FALSE())</f>
        <v>0.029351</v>
      </c>
      <c r="G1086" s="8" t="n">
        <f aca="false">VLOOKUP(A1086,[3]Sheet1!$C$2:$K$65,5,FALSE())</f>
        <v>0.020022</v>
      </c>
      <c r="H1086" s="8" t="n">
        <f aca="false">VLOOKUP(A1086,[3]Sheet1!$C$2:$K$65,6,FALSE())</f>
        <v>0.107478</v>
      </c>
      <c r="I1086" s="8" t="n">
        <f aca="false">VLOOKUP(A1086,[3]Sheet1!$C$2:$K$65,7,FALSE())</f>
        <v>0.021302</v>
      </c>
      <c r="J1086" s="8" t="n">
        <v>0.247491</v>
      </c>
      <c r="K1086" s="8" t="n">
        <f aca="false">VLOOKUP(A1086,[3]Sheet1!$C$2:$K$65,9,FALSE())</f>
        <v>0.510109</v>
      </c>
      <c r="L1086" s="7" t="s">
        <v>15</v>
      </c>
      <c r="M1086" s="7" t="s">
        <v>15</v>
      </c>
      <c r="N1086" s="7" t="s">
        <v>15</v>
      </c>
      <c r="O1086" s="7" t="s">
        <v>60</v>
      </c>
      <c r="P1086" s="7" t="s">
        <v>15</v>
      </c>
      <c r="Q1086" s="7" t="s">
        <v>60</v>
      </c>
      <c r="R1086" s="7" t="s">
        <v>15</v>
      </c>
      <c r="S1086" s="7" t="s">
        <v>60</v>
      </c>
      <c r="T1086" s="9" t="s">
        <v>1110</v>
      </c>
      <c r="U1086" s="9" t="s">
        <v>204</v>
      </c>
    </row>
    <row r="1087" s="34" customFormat="true" ht="15" hidden="false" customHeight="false" outlineLevel="0" collapsed="false">
      <c r="A1087" s="6" t="s">
        <v>1182</v>
      </c>
      <c r="B1087" s="6" t="s">
        <v>56</v>
      </c>
      <c r="C1087" s="10" t="s">
        <v>15</v>
      </c>
      <c r="D1087" s="8" t="n">
        <v>0.006036</v>
      </c>
      <c r="E1087" s="8" t="n">
        <f aca="false">VLOOKUP(A1087,[3]Sheet1!$C$2:$K$65,3,FALSE())</f>
        <v>0.053155</v>
      </c>
      <c r="F1087" s="8" t="n">
        <f aca="false">VLOOKUP(A1087,[3]Sheet1!$C$2:$K$65,4,FALSE())</f>
        <v>0.029342</v>
      </c>
      <c r="G1087" s="8" t="n">
        <f aca="false">VLOOKUP(A1087,[3]Sheet1!$C$2:$K$65,5,FALSE())</f>
        <v>0.012303</v>
      </c>
      <c r="H1087" s="8" t="n">
        <f aca="false">VLOOKUP(A1087,[3]Sheet1!$C$2:$K$65,6,FALSE())</f>
        <v>0.037303</v>
      </c>
      <c r="I1087" s="8" t="n">
        <f aca="false">VLOOKUP(A1087,[3]Sheet1!$C$2:$K$65,7,FALSE())</f>
        <v>0.012871</v>
      </c>
      <c r="J1087" s="8" t="n">
        <v>0.334909</v>
      </c>
      <c r="K1087" s="8" t="n">
        <f aca="false">VLOOKUP(A1087,[3]Sheet1!$C$2:$K$65,9,FALSE())</f>
        <v>0.49912</v>
      </c>
      <c r="L1087" s="7" t="s">
        <v>15</v>
      </c>
      <c r="M1087" s="7" t="s">
        <v>15</v>
      </c>
      <c r="N1087" s="7" t="s">
        <v>15</v>
      </c>
      <c r="O1087" s="7" t="s">
        <v>15</v>
      </c>
      <c r="P1087" s="7" t="s">
        <v>15</v>
      </c>
      <c r="Q1087" s="7" t="s">
        <v>15</v>
      </c>
      <c r="R1087" s="7" t="s">
        <v>15</v>
      </c>
      <c r="S1087" s="7" t="s">
        <v>60</v>
      </c>
      <c r="T1087" s="9" t="s">
        <v>1132</v>
      </c>
      <c r="U1087" s="9" t="s">
        <v>204</v>
      </c>
    </row>
    <row r="1088" s="34" customFormat="true" ht="15" hidden="false" customHeight="false" outlineLevel="0" collapsed="false">
      <c r="A1088" s="6" t="s">
        <v>1183</v>
      </c>
      <c r="B1088" s="6" t="s">
        <v>56</v>
      </c>
      <c r="C1088" s="10" t="s">
        <v>15</v>
      </c>
      <c r="D1088" s="8" t="n">
        <v>0.01087</v>
      </c>
      <c r="E1088" s="8" t="n">
        <f aca="false">VLOOKUP(A1088,[3]Sheet1!$C$2:$K$65,3,FALSE())</f>
        <v>0.083799</v>
      </c>
      <c r="F1088" s="8" t="n">
        <f aca="false">VLOOKUP(A1088,[3]Sheet1!$C$2:$K$65,4,FALSE())</f>
        <v>0.029348</v>
      </c>
      <c r="G1088" s="8" t="n">
        <f aca="false">VLOOKUP(A1088,[3]Sheet1!$C$2:$K$65,5,FALSE())</f>
        <v>0.015092</v>
      </c>
      <c r="H1088" s="8" t="n">
        <f aca="false">VLOOKUP(A1088,[3]Sheet1!$C$2:$K$65,6,FALSE())</f>
        <v>0.088537</v>
      </c>
      <c r="I1088" s="8" t="n">
        <f aca="false">VLOOKUP(A1088,[3]Sheet1!$C$2:$K$65,7,FALSE())</f>
        <v>0.016441</v>
      </c>
      <c r="J1088" s="8" t="n">
        <v>0.299012</v>
      </c>
      <c r="K1088" s="8" t="n">
        <f aca="false">VLOOKUP(A1088,[3]Sheet1!$C$2:$K$65,9,FALSE())</f>
        <v>0.492332</v>
      </c>
      <c r="L1088" s="7" t="s">
        <v>15</v>
      </c>
      <c r="M1088" s="7" t="s">
        <v>15</v>
      </c>
      <c r="N1088" s="7" t="s">
        <v>15</v>
      </c>
      <c r="O1088" s="7" t="s">
        <v>15</v>
      </c>
      <c r="P1088" s="7" t="s">
        <v>15</v>
      </c>
      <c r="Q1088" s="7" t="s">
        <v>15</v>
      </c>
      <c r="R1088" s="7" t="s">
        <v>15</v>
      </c>
      <c r="S1088" s="7" t="s">
        <v>15</v>
      </c>
      <c r="T1088" s="9" t="s">
        <v>1110</v>
      </c>
      <c r="U1088" s="9" t="s">
        <v>204</v>
      </c>
    </row>
    <row r="1089" s="34" customFormat="true" ht="15" hidden="false" customHeight="false" outlineLevel="0" collapsed="false">
      <c r="A1089" s="6" t="s">
        <v>1184</v>
      </c>
      <c r="B1089" s="6" t="s">
        <v>95</v>
      </c>
      <c r="C1089" s="10" t="s">
        <v>15</v>
      </c>
      <c r="D1089" s="8" t="n">
        <v>0.008365</v>
      </c>
      <c r="E1089" s="8" t="n">
        <f aca="false">VLOOKUP(A1089,[4]Sheet1!$C$2:$K$49,3,FALSE())</f>
        <v>0.123862</v>
      </c>
      <c r="F1089" s="8" t="n">
        <f aca="false">VLOOKUP(A1089,[4]Sheet1!$C$2:$K$49,4,FALSE())</f>
        <v>0.02926</v>
      </c>
      <c r="G1089" s="8" t="n">
        <f aca="false">VLOOKUP(A1089,[4]Sheet1!$C$2:$K$49,5,FALSE())</f>
        <v>0.017381</v>
      </c>
      <c r="H1089" s="8" t="n">
        <f aca="false">VLOOKUP(A1089,[4]Sheet1!$C$2:$K$49,6,FALSE())</f>
        <v>0.119982</v>
      </c>
      <c r="I1089" s="8" t="n">
        <f aca="false">VLOOKUP(A1089,[4]Sheet1!$C$2:$K$49,7,FALSE())</f>
        <v>0.012779</v>
      </c>
      <c r="J1089" s="8" t="n">
        <v>0.314488</v>
      </c>
      <c r="K1089" s="8" t="n">
        <f aca="false">VLOOKUP(A1089,[4]Sheet1!$C$2:$K$49,9,FALSE())</f>
        <v>0.482031</v>
      </c>
      <c r="L1089" s="7" t="s">
        <v>15</v>
      </c>
      <c r="M1089" s="7" t="s">
        <v>15</v>
      </c>
      <c r="N1089" s="7" t="s">
        <v>15</v>
      </c>
      <c r="O1089" s="7" t="s">
        <v>15</v>
      </c>
      <c r="P1089" s="7" t="s">
        <v>15</v>
      </c>
      <c r="Q1089" s="7" t="s">
        <v>15</v>
      </c>
      <c r="R1089" s="7" t="s">
        <v>15</v>
      </c>
      <c r="S1089" s="7" t="s">
        <v>15</v>
      </c>
      <c r="T1089" s="9" t="s">
        <v>1140</v>
      </c>
      <c r="U1089" s="9" t="s">
        <v>204</v>
      </c>
    </row>
    <row r="1090" s="34" customFormat="true" ht="15" hidden="false" customHeight="false" outlineLevel="0" collapsed="false">
      <c r="A1090" s="6" t="s">
        <v>1185</v>
      </c>
      <c r="B1090" s="6" t="s">
        <v>220</v>
      </c>
      <c r="C1090" s="10" t="s">
        <v>15</v>
      </c>
      <c r="D1090" s="8" t="n">
        <v>0.01</v>
      </c>
      <c r="E1090" s="8" t="n">
        <f aca="false">VLOOKUP(A1090,[3]Sheet1!$C$2:$K$65,3,FALSE())</f>
        <v>0.129734</v>
      </c>
      <c r="F1090" s="8" t="n">
        <f aca="false">VLOOKUP(A1090,[3]Sheet1!$C$2:$K$65,4,FALSE())</f>
        <v>0.029384</v>
      </c>
      <c r="G1090" s="8" t="n">
        <f aca="false">VLOOKUP(A1090,[3]Sheet1!$C$2:$K$65,5,FALSE())</f>
        <v>0.017819</v>
      </c>
      <c r="H1090" s="8" t="n">
        <f aca="false">VLOOKUP(A1090,[3]Sheet1!$C$2:$K$65,6,FALSE())</f>
        <v>0.113113</v>
      </c>
      <c r="I1090" s="8" t="n">
        <f aca="false">VLOOKUP(A1090,[3]Sheet1!$C$2:$K$65,7,FALSE())</f>
        <v>0.018667</v>
      </c>
      <c r="J1090" s="8" t="n">
        <v>0.228944</v>
      </c>
      <c r="K1090" s="8" t="n">
        <f aca="false">VLOOKUP(A1090,[3]Sheet1!$C$2:$K$65,9,FALSE())</f>
        <v>0.507932</v>
      </c>
      <c r="L1090" s="7" t="s">
        <v>15</v>
      </c>
      <c r="M1090" s="7" t="s">
        <v>15</v>
      </c>
      <c r="N1090" s="7" t="s">
        <v>15</v>
      </c>
      <c r="O1090" s="7" t="s">
        <v>15</v>
      </c>
      <c r="P1090" s="7" t="s">
        <v>15</v>
      </c>
      <c r="Q1090" s="7" t="s">
        <v>15</v>
      </c>
      <c r="R1090" s="7" t="s">
        <v>15</v>
      </c>
      <c r="S1090" s="7" t="s">
        <v>60</v>
      </c>
      <c r="T1090" s="9" t="s">
        <v>1110</v>
      </c>
      <c r="U1090" s="9" t="s">
        <v>204</v>
      </c>
    </row>
    <row r="1091" s="34" customFormat="true" ht="15" hidden="false" customHeight="false" outlineLevel="0" collapsed="false">
      <c r="A1091" s="6" t="s">
        <v>1186</v>
      </c>
      <c r="B1091" s="6" t="s">
        <v>56</v>
      </c>
      <c r="C1091" s="10" t="s">
        <v>15</v>
      </c>
      <c r="D1091" s="8" t="n">
        <v>0</v>
      </c>
      <c r="E1091" s="8" t="n">
        <f aca="false">VLOOKUP(A1091,[2]Sheet1!$C$2:$K$41,3,FALSE())</f>
        <v>0.20504</v>
      </c>
      <c r="F1091" s="8" t="n">
        <f aca="false">VLOOKUP(A1091,[2]Sheet1!$C$2:$K$41,4,FALSE())</f>
        <v>0.029321</v>
      </c>
      <c r="G1091" s="8" t="n">
        <f aca="false">VLOOKUP(A1091,[2]Sheet1!$C$2:$K$41,5,FALSE())</f>
        <v>0.013628</v>
      </c>
      <c r="H1091" s="8" t="n">
        <f aca="false">VLOOKUP(A1091,[2]Sheet1!$C$2:$K$41,6,FALSE())</f>
        <v>0.384063</v>
      </c>
      <c r="I1091" s="8" t="n">
        <f aca="false">VLOOKUP(A1091,[2]Sheet1!$C$2:$K$41,7,FALSE())</f>
        <v>0.017579</v>
      </c>
      <c r="J1091" s="8" t="n">
        <v>0.27417</v>
      </c>
      <c r="K1091" s="8" t="n">
        <f aca="false">VLOOKUP(A1091,[2]Sheet1!$C$2:$K$41,9,FALSE())</f>
        <v>0.496181</v>
      </c>
      <c r="L1091" s="7" t="s">
        <v>15</v>
      </c>
      <c r="M1091" s="7" t="s">
        <v>15</v>
      </c>
      <c r="N1091" s="7" t="s">
        <v>15</v>
      </c>
      <c r="O1091" s="7" t="s">
        <v>15</v>
      </c>
      <c r="P1091" s="7" t="s">
        <v>60</v>
      </c>
      <c r="Q1091" s="7" t="s">
        <v>15</v>
      </c>
      <c r="R1091" s="7" t="s">
        <v>15</v>
      </c>
      <c r="S1091" s="7" t="s">
        <v>15</v>
      </c>
      <c r="T1091" s="9" t="s">
        <v>1106</v>
      </c>
      <c r="U1091" s="9" t="s">
        <v>204</v>
      </c>
    </row>
    <row r="1092" s="34" customFormat="true" ht="15" hidden="false" customHeight="false" outlineLevel="0" collapsed="false">
      <c r="A1092" s="6" t="s">
        <v>1187</v>
      </c>
      <c r="B1092" s="6" t="s">
        <v>56</v>
      </c>
      <c r="C1092" s="10" t="s">
        <v>15</v>
      </c>
      <c r="D1092" s="8" t="n">
        <v>0.008044</v>
      </c>
      <c r="E1092" s="8" t="n">
        <f aca="false">VLOOKUP(A1092,[2]Sheet1!$C$2:$K$41,3,FALSE())</f>
        <v>0.112775</v>
      </c>
      <c r="F1092" s="8" t="n">
        <f aca="false">VLOOKUP(A1092,[2]Sheet1!$C$2:$K$41,4,FALSE())</f>
        <v>0.029349</v>
      </c>
      <c r="G1092" s="8" t="n">
        <f aca="false">VLOOKUP(A1092,[2]Sheet1!$C$2:$K$41,5,FALSE())</f>
        <v>0.024727</v>
      </c>
      <c r="H1092" s="8" t="n">
        <f aca="false">VLOOKUP(A1092,[2]Sheet1!$C$2:$K$41,6,FALSE())</f>
        <v>0.115866</v>
      </c>
      <c r="I1092" s="8" t="n">
        <f aca="false">VLOOKUP(A1092,[2]Sheet1!$C$2:$K$41,7,FALSE())</f>
        <v>0.018931</v>
      </c>
      <c r="J1092" s="8" t="n">
        <v>0.351223</v>
      </c>
      <c r="K1092" s="8" t="n">
        <f aca="false">VLOOKUP(A1092,[2]Sheet1!$C$2:$K$41,9,FALSE())</f>
        <v>0.473966</v>
      </c>
      <c r="L1092" s="7" t="s">
        <v>15</v>
      </c>
      <c r="M1092" s="7" t="s">
        <v>15</v>
      </c>
      <c r="N1092" s="7" t="s">
        <v>15</v>
      </c>
      <c r="O1092" s="7" t="s">
        <v>60</v>
      </c>
      <c r="P1092" s="7" t="s">
        <v>15</v>
      </c>
      <c r="Q1092" s="7" t="s">
        <v>15</v>
      </c>
      <c r="R1092" s="7" t="s">
        <v>15</v>
      </c>
      <c r="S1092" s="7" t="s">
        <v>15</v>
      </c>
      <c r="T1092" s="9" t="s">
        <v>1106</v>
      </c>
      <c r="U1092" s="9" t="s">
        <v>204</v>
      </c>
    </row>
    <row r="1093" s="34" customFormat="true" ht="15" hidden="false" customHeight="false" outlineLevel="0" collapsed="false">
      <c r="A1093" s="6" t="s">
        <v>1188</v>
      </c>
      <c r="B1093" s="6" t="s">
        <v>95</v>
      </c>
      <c r="C1093" s="10" t="s">
        <v>15</v>
      </c>
      <c r="D1093" s="8" t="n">
        <v>0.009427</v>
      </c>
      <c r="E1093" s="8" t="n">
        <f aca="false">VLOOKUP(A1093,[3]Sheet1!$C$2:$K$65,3,FALSE())</f>
        <v>0.07125</v>
      </c>
      <c r="F1093" s="8" t="n">
        <f aca="false">VLOOKUP(A1093,[3]Sheet1!$C$2:$K$65,4,FALSE())</f>
        <v>0.029344</v>
      </c>
      <c r="G1093" s="8" t="n">
        <f aca="false">VLOOKUP(A1093,[3]Sheet1!$C$2:$K$65,5,FALSE())</f>
        <v>0.014791</v>
      </c>
      <c r="H1093" s="8" t="n">
        <f aca="false">VLOOKUP(A1093,[3]Sheet1!$C$2:$K$65,6,FALSE())</f>
        <v>0.079677</v>
      </c>
      <c r="I1093" s="8" t="n">
        <f aca="false">VLOOKUP(A1093,[3]Sheet1!$C$2:$K$65,7,FALSE())</f>
        <v>0.012201</v>
      </c>
      <c r="J1093" s="8" t="n">
        <v>0.407583</v>
      </c>
      <c r="K1093" s="8" t="n">
        <f aca="false">VLOOKUP(A1093,[3]Sheet1!$C$2:$K$65,9,FALSE())</f>
        <v>0.482358</v>
      </c>
      <c r="L1093" s="7" t="s">
        <v>15</v>
      </c>
      <c r="M1093" s="7" t="s">
        <v>15</v>
      </c>
      <c r="N1093" s="7" t="s">
        <v>15</v>
      </c>
      <c r="O1093" s="7" t="s">
        <v>15</v>
      </c>
      <c r="P1093" s="7" t="s">
        <v>15</v>
      </c>
      <c r="Q1093" s="7" t="s">
        <v>15</v>
      </c>
      <c r="R1093" s="7" t="s">
        <v>15</v>
      </c>
      <c r="S1093" s="7" t="s">
        <v>15</v>
      </c>
      <c r="T1093" s="9" t="s">
        <v>1132</v>
      </c>
      <c r="U1093" s="9" t="s">
        <v>204</v>
      </c>
    </row>
    <row r="1094" s="34" customFormat="true" ht="15" hidden="false" customHeight="false" outlineLevel="0" collapsed="false">
      <c r="A1094" s="6" t="s">
        <v>1189</v>
      </c>
      <c r="B1094" s="6" t="s">
        <v>56</v>
      </c>
      <c r="C1094" s="10" t="s">
        <v>15</v>
      </c>
      <c r="D1094" s="8" t="n">
        <v>0.01009</v>
      </c>
      <c r="E1094" s="8" t="n">
        <f aca="false">VLOOKUP(A1094,[4]Sheet1!$C$2:$K$49,3,FALSE())</f>
        <v>0.183336</v>
      </c>
      <c r="F1094" s="8" t="n">
        <f aca="false">VLOOKUP(A1094,[4]Sheet1!$C$2:$K$49,4,FALSE())</f>
        <v>0.029009</v>
      </c>
      <c r="G1094" s="8" t="n">
        <f aca="false">VLOOKUP(A1094,[4]Sheet1!$C$2:$K$49,5,FALSE())</f>
        <v>0.037466</v>
      </c>
      <c r="H1094" s="8" t="n">
        <f aca="false">VLOOKUP(A1094,[4]Sheet1!$C$2:$K$49,6,FALSE())</f>
        <v>0.236954</v>
      </c>
      <c r="I1094" s="8" t="n">
        <f aca="false">VLOOKUP(A1094,[4]Sheet1!$C$2:$K$49,7,FALSE())</f>
        <v>0.021986</v>
      </c>
      <c r="J1094" s="8" t="n">
        <v>0.402273</v>
      </c>
      <c r="K1094" s="8" t="n">
        <f aca="false">VLOOKUP(A1094,[4]Sheet1!$C$2:$K$49,9,FALSE())</f>
        <v>0.455867</v>
      </c>
      <c r="L1094" s="7" t="s">
        <v>15</v>
      </c>
      <c r="M1094" s="7" t="s">
        <v>15</v>
      </c>
      <c r="N1094" s="7" t="s">
        <v>15</v>
      </c>
      <c r="O1094" s="7" t="s">
        <v>60</v>
      </c>
      <c r="P1094" s="7" t="s">
        <v>60</v>
      </c>
      <c r="Q1094" s="7" t="s">
        <v>60</v>
      </c>
      <c r="R1094" s="7" t="s">
        <v>15</v>
      </c>
      <c r="S1094" s="7" t="s">
        <v>15</v>
      </c>
      <c r="T1094" s="9" t="s">
        <v>1140</v>
      </c>
      <c r="U1094" s="9" t="s">
        <v>204</v>
      </c>
    </row>
    <row r="1095" s="34" customFormat="true" ht="15" hidden="false" customHeight="false" outlineLevel="0" collapsed="false">
      <c r="A1095" s="6" t="s">
        <v>1190</v>
      </c>
      <c r="B1095" s="6" t="s">
        <v>56</v>
      </c>
      <c r="C1095" s="10" t="s">
        <v>15</v>
      </c>
      <c r="D1095" s="8" t="n">
        <v>0.00734</v>
      </c>
      <c r="E1095" s="8" t="n">
        <f aca="false">VLOOKUP(A1095,[2]Sheet1!$C$2:$K$41,3,FALSE())</f>
        <v>0.303218</v>
      </c>
      <c r="F1095" s="8" t="n">
        <f aca="false">VLOOKUP(A1095,[2]Sheet1!$C$2:$K$41,4,FALSE())</f>
        <v>0.029328</v>
      </c>
      <c r="G1095" s="8" t="n">
        <f aca="false">VLOOKUP(A1095,[2]Sheet1!$C$2:$K$41,5,FALSE())</f>
        <v>0.017417</v>
      </c>
      <c r="H1095" s="8" t="n">
        <f aca="false">VLOOKUP(A1095,[2]Sheet1!$C$2:$K$41,6,FALSE())</f>
        <v>0.647619</v>
      </c>
      <c r="I1095" s="8" t="n">
        <f aca="false">VLOOKUP(A1095,[2]Sheet1!$C$2:$K$41,7,FALSE())</f>
        <v>0.020902</v>
      </c>
      <c r="J1095" s="8" t="n">
        <v>0.235942</v>
      </c>
      <c r="K1095" s="8" t="n">
        <f aca="false">VLOOKUP(A1095,[2]Sheet1!$C$2:$K$41,9,FALSE())</f>
        <v>0.49196</v>
      </c>
      <c r="L1095" s="7" t="s">
        <v>15</v>
      </c>
      <c r="M1095" s="7" t="s">
        <v>60</v>
      </c>
      <c r="N1095" s="7" t="s">
        <v>15</v>
      </c>
      <c r="O1095" s="7" t="s">
        <v>15</v>
      </c>
      <c r="P1095" s="7" t="s">
        <v>60</v>
      </c>
      <c r="Q1095" s="7" t="s">
        <v>60</v>
      </c>
      <c r="R1095" s="7" t="s">
        <v>15</v>
      </c>
      <c r="S1095" s="7" t="s">
        <v>15</v>
      </c>
      <c r="T1095" s="9" t="s">
        <v>1106</v>
      </c>
      <c r="U1095" s="9" t="s">
        <v>204</v>
      </c>
    </row>
    <row r="1096" s="34" customFormat="true" ht="15" hidden="false" customHeight="false" outlineLevel="0" collapsed="false">
      <c r="A1096" s="6" t="s">
        <v>1191</v>
      </c>
      <c r="B1096" s="6" t="s">
        <v>56</v>
      </c>
      <c r="C1096" s="10" t="s">
        <v>15</v>
      </c>
      <c r="D1096" s="8" t="n">
        <v>0.009263</v>
      </c>
      <c r="E1096" s="8" t="n">
        <f aca="false">VLOOKUP(A1096,[1]Edited!$B$2:$J$18,3,FALSE())</f>
        <v>0.160179</v>
      </c>
      <c r="F1096" s="8" t="n">
        <f aca="false">VLOOKUP(A1096,[1]Edited!$B$2:$J$18,4,FALSE())</f>
        <v>0.029194</v>
      </c>
      <c r="G1096" s="8" t="n">
        <f aca="false">VLOOKUP(A1096,[1]Edited!$B$2:$J$18,5,FALSE())</f>
        <v>0.017252</v>
      </c>
      <c r="H1096" s="8" t="n">
        <f aca="false">VLOOKUP(A1096,[1]Edited!$B$2:$J$18,6,FALSE())</f>
        <v>0.167895</v>
      </c>
      <c r="I1096" s="8" t="n">
        <f aca="false">VLOOKUP(A1096,[1]Edited!$B$2:$J$18,7,FALSE())</f>
        <v>0.02122</v>
      </c>
      <c r="J1096" s="8" t="n">
        <v>0.215148</v>
      </c>
      <c r="K1096" s="8" t="n">
        <f aca="false">VLOOKUP(A1096,[1]Edited!$B$2:$J$18,9,FALSE())</f>
        <v>0.508133</v>
      </c>
      <c r="L1096" s="7" t="s">
        <v>15</v>
      </c>
      <c r="M1096" s="7" t="s">
        <v>15</v>
      </c>
      <c r="N1096" s="7" t="s">
        <v>15</v>
      </c>
      <c r="O1096" s="7" t="s">
        <v>15</v>
      </c>
      <c r="P1096" s="7" t="s">
        <v>15</v>
      </c>
      <c r="Q1096" s="7" t="s">
        <v>60</v>
      </c>
      <c r="R1096" s="7" t="s">
        <v>15</v>
      </c>
      <c r="S1096" s="7" t="s">
        <v>60</v>
      </c>
      <c r="T1096" s="9" t="s">
        <v>1103</v>
      </c>
      <c r="U1096" s="9" t="s">
        <v>204</v>
      </c>
    </row>
    <row r="1097" s="34" customFormat="true" ht="15" hidden="false" customHeight="false" outlineLevel="0" collapsed="false">
      <c r="A1097" s="6" t="s">
        <v>1192</v>
      </c>
      <c r="B1097" s="6" t="s">
        <v>56</v>
      </c>
      <c r="C1097" s="10" t="s">
        <v>15</v>
      </c>
      <c r="D1097" s="8" t="n">
        <v>0.01155</v>
      </c>
      <c r="E1097" s="8" t="n">
        <f aca="false">VLOOKUP(A1097,[3]Sheet1!$C$2:$K$65,3,FALSE())</f>
        <v>0.044906</v>
      </c>
      <c r="F1097" s="8" t="n">
        <f aca="false">VLOOKUP(A1097,[3]Sheet1!$C$2:$K$65,4,FALSE())</f>
        <v>0.02924</v>
      </c>
      <c r="G1097" s="8" t="n">
        <f aca="false">VLOOKUP(A1097,[3]Sheet1!$C$2:$K$65,5,FALSE())</f>
        <v>0.019769</v>
      </c>
      <c r="H1097" s="8" t="n">
        <f aca="false">VLOOKUP(A1097,[3]Sheet1!$C$2:$K$65,6,FALSE())</f>
        <v>0.027122</v>
      </c>
      <c r="I1097" s="8" t="n">
        <f aca="false">VLOOKUP(A1097,[3]Sheet1!$C$2:$K$65,7,FALSE())</f>
        <v>0.018318</v>
      </c>
      <c r="J1097" s="8" t="n">
        <v>0.347749</v>
      </c>
      <c r="K1097" s="8" t="n">
        <f aca="false">VLOOKUP(A1097,[3]Sheet1!$C$2:$K$65,9,FALSE())</f>
        <v>0.505109</v>
      </c>
      <c r="L1097" s="7" t="s">
        <v>15</v>
      </c>
      <c r="M1097" s="7" t="s">
        <v>15</v>
      </c>
      <c r="N1097" s="7" t="s">
        <v>15</v>
      </c>
      <c r="O1097" s="7" t="s">
        <v>15</v>
      </c>
      <c r="P1097" s="7" t="s">
        <v>15</v>
      </c>
      <c r="Q1097" s="7" t="s">
        <v>15</v>
      </c>
      <c r="R1097" s="7" t="s">
        <v>15</v>
      </c>
      <c r="S1097" s="7" t="s">
        <v>60</v>
      </c>
      <c r="T1097" s="9" t="s">
        <v>1132</v>
      </c>
      <c r="U1097" s="9" t="s">
        <v>204</v>
      </c>
    </row>
    <row r="1098" s="34" customFormat="true" ht="15" hidden="false" customHeight="false" outlineLevel="0" collapsed="false">
      <c r="A1098" s="6" t="s">
        <v>1193</v>
      </c>
      <c r="B1098" s="6" t="s">
        <v>56</v>
      </c>
      <c r="C1098" s="10" t="s">
        <v>15</v>
      </c>
      <c r="D1098" s="8" t="n">
        <v>0.01931</v>
      </c>
      <c r="E1098" s="8" t="n">
        <f aca="false">VLOOKUP(A1098,[3]Sheet1!$C$2:$K$65,3,FALSE())</f>
        <v>0.063391</v>
      </c>
      <c r="F1098" s="8" t="n">
        <f aca="false">VLOOKUP(A1098,[3]Sheet1!$C$2:$K$65,4,FALSE())</f>
        <v>0.029265</v>
      </c>
      <c r="G1098" s="8" t="n">
        <f aca="false">VLOOKUP(A1098,[3]Sheet1!$C$2:$K$65,5,FALSE())</f>
        <v>0.012415</v>
      </c>
      <c r="H1098" s="8" t="n">
        <f aca="false">VLOOKUP(A1098,[3]Sheet1!$C$2:$K$65,6,FALSE())</f>
        <v>0.057321</v>
      </c>
      <c r="I1098" s="8" t="n">
        <f aca="false">VLOOKUP(A1098,[3]Sheet1!$C$2:$K$65,7,FALSE())</f>
        <v>0.013246</v>
      </c>
      <c r="J1098" s="8" t="n">
        <v>0.41752</v>
      </c>
      <c r="K1098" s="8" t="n">
        <f aca="false">VLOOKUP(A1098,[3]Sheet1!$C$2:$K$65,9,FALSE())</f>
        <v>0.487953</v>
      </c>
      <c r="L1098" s="7" t="s">
        <v>15</v>
      </c>
      <c r="M1098" s="7" t="s">
        <v>15</v>
      </c>
      <c r="N1098" s="7" t="s">
        <v>15</v>
      </c>
      <c r="O1098" s="7" t="s">
        <v>15</v>
      </c>
      <c r="P1098" s="7" t="s">
        <v>15</v>
      </c>
      <c r="Q1098" s="7" t="s">
        <v>15</v>
      </c>
      <c r="R1098" s="7" t="s">
        <v>15</v>
      </c>
      <c r="S1098" s="7" t="s">
        <v>15</v>
      </c>
      <c r="T1098" s="9" t="s">
        <v>1132</v>
      </c>
      <c r="U1098" s="9" t="s">
        <v>204</v>
      </c>
    </row>
    <row r="1099" s="34" customFormat="true" ht="15" hidden="false" customHeight="false" outlineLevel="0" collapsed="false">
      <c r="A1099" s="6" t="s">
        <v>1194</v>
      </c>
      <c r="B1099" s="6" t="s">
        <v>56</v>
      </c>
      <c r="C1099" s="10" t="s">
        <v>15</v>
      </c>
      <c r="D1099" s="8" t="n">
        <v>0.01095</v>
      </c>
      <c r="E1099" s="8" t="n">
        <f aca="false">VLOOKUP(A1099,[3]Sheet1!$C$2:$K$65,3,FALSE())</f>
        <v>0.098627</v>
      </c>
      <c r="F1099" s="8" t="n">
        <f aca="false">VLOOKUP(A1099,[3]Sheet1!$C$2:$K$65,4,FALSE())</f>
        <v>0.029317</v>
      </c>
      <c r="G1099" s="8" t="n">
        <f aca="false">VLOOKUP(A1099,[3]Sheet1!$C$2:$K$65,5,FALSE())</f>
        <v>0.020084</v>
      </c>
      <c r="H1099" s="8" t="n">
        <f aca="false">VLOOKUP(A1099,[3]Sheet1!$C$2:$K$65,6,FALSE())</f>
        <v>0.103491</v>
      </c>
      <c r="I1099" s="8" t="n">
        <f aca="false">VLOOKUP(A1099,[3]Sheet1!$C$2:$K$65,7,FALSE())</f>
        <v>0.014105</v>
      </c>
      <c r="J1099" s="8" t="n">
        <v>0.463742</v>
      </c>
      <c r="K1099" s="8" t="n">
        <f aca="false">VLOOKUP(A1099,[3]Sheet1!$C$2:$K$65,9,FALSE())</f>
        <v>0.472149</v>
      </c>
      <c r="L1099" s="7" t="s">
        <v>15</v>
      </c>
      <c r="M1099" s="7" t="s">
        <v>15</v>
      </c>
      <c r="N1099" s="7" t="s">
        <v>15</v>
      </c>
      <c r="O1099" s="7" t="s">
        <v>60</v>
      </c>
      <c r="P1099" s="7" t="s">
        <v>15</v>
      </c>
      <c r="Q1099" s="7" t="s">
        <v>15</v>
      </c>
      <c r="R1099" s="7" t="s">
        <v>15</v>
      </c>
      <c r="S1099" s="7" t="s">
        <v>15</v>
      </c>
      <c r="T1099" s="9" t="s">
        <v>1110</v>
      </c>
      <c r="U1099" s="9" t="s">
        <v>204</v>
      </c>
    </row>
    <row r="1100" s="34" customFormat="true" ht="15" hidden="false" customHeight="false" outlineLevel="0" collapsed="false">
      <c r="A1100" s="6" t="s">
        <v>1195</v>
      </c>
      <c r="B1100" s="6" t="s">
        <v>56</v>
      </c>
      <c r="C1100" s="10" t="s">
        <v>15</v>
      </c>
      <c r="D1100" s="8" t="n">
        <v>0.005934</v>
      </c>
      <c r="E1100" s="8" t="n">
        <f aca="false">VLOOKUP(A1100,[3]Sheet1!$C$2:$K$65,3,FALSE())</f>
        <v>0.110201</v>
      </c>
      <c r="F1100" s="8" t="n">
        <f aca="false">VLOOKUP(A1100,[3]Sheet1!$C$2:$K$65,4,FALSE())</f>
        <v>0.029251</v>
      </c>
      <c r="G1100" s="8" t="n">
        <f aca="false">VLOOKUP(A1100,[3]Sheet1!$C$2:$K$65,5,FALSE())</f>
        <v>0.019343</v>
      </c>
      <c r="H1100" s="8" t="n">
        <f aca="false">VLOOKUP(A1100,[3]Sheet1!$C$2:$K$65,6,FALSE())</f>
        <v>0.0499</v>
      </c>
      <c r="I1100" s="8" t="n">
        <f aca="false">VLOOKUP(A1100,[3]Sheet1!$C$2:$K$65,7,FALSE())</f>
        <v>0.017478</v>
      </c>
      <c r="J1100" s="8" t="n">
        <v>0.470064</v>
      </c>
      <c r="K1100" s="8" t="n">
        <f aca="false">VLOOKUP(A1100,[3]Sheet1!$C$2:$K$65,9,FALSE())</f>
        <v>0.484392</v>
      </c>
      <c r="L1100" s="7" t="s">
        <v>15</v>
      </c>
      <c r="M1100" s="7" t="s">
        <v>15</v>
      </c>
      <c r="N1100" s="7" t="s">
        <v>15</v>
      </c>
      <c r="O1100" s="7" t="s">
        <v>15</v>
      </c>
      <c r="P1100" s="7" t="s">
        <v>15</v>
      </c>
      <c r="Q1100" s="7" t="s">
        <v>15</v>
      </c>
      <c r="R1100" s="7" t="s">
        <v>15</v>
      </c>
      <c r="S1100" s="7" t="s">
        <v>15</v>
      </c>
      <c r="T1100" s="9" t="s">
        <v>1114</v>
      </c>
      <c r="U1100" s="9" t="s">
        <v>204</v>
      </c>
    </row>
    <row r="1101" s="34" customFormat="true" ht="15" hidden="false" customHeight="false" outlineLevel="0" collapsed="false">
      <c r="A1101" s="6" t="s">
        <v>1196</v>
      </c>
      <c r="B1101" s="6" t="s">
        <v>56</v>
      </c>
      <c r="C1101" s="10" t="s">
        <v>15</v>
      </c>
      <c r="D1101" s="8" t="n">
        <v>0.0118</v>
      </c>
      <c r="E1101" s="8" t="n">
        <f aca="false">VLOOKUP(A1101,[3]Sheet1!$C$2:$K$65,3,FALSE())</f>
        <v>0.055419</v>
      </c>
      <c r="F1101" s="8" t="n">
        <f aca="false">VLOOKUP(A1101,[3]Sheet1!$C$2:$K$65,4,FALSE())</f>
        <v>0.029227</v>
      </c>
      <c r="G1101" s="8" t="n">
        <f aca="false">VLOOKUP(A1101,[3]Sheet1!$C$2:$K$65,5,FALSE())</f>
        <v>0.019797</v>
      </c>
      <c r="H1101" s="8" t="n">
        <f aca="false">VLOOKUP(A1101,[3]Sheet1!$C$2:$K$65,6,FALSE())</f>
        <v>0.063209</v>
      </c>
      <c r="I1101" s="8" t="n">
        <f aca="false">VLOOKUP(A1101,[3]Sheet1!$C$2:$K$65,7,FALSE())</f>
        <v>0.022208</v>
      </c>
      <c r="J1101" s="8" t="n">
        <v>0.33391</v>
      </c>
      <c r="K1101" s="8" t="n">
        <f aca="false">VLOOKUP(A1101,[3]Sheet1!$C$2:$K$65,9,FALSE())</f>
        <v>0.507457</v>
      </c>
      <c r="L1101" s="7" t="s">
        <v>15</v>
      </c>
      <c r="M1101" s="7" t="s">
        <v>15</v>
      </c>
      <c r="N1101" s="7" t="s">
        <v>15</v>
      </c>
      <c r="O1101" s="7" t="s">
        <v>15</v>
      </c>
      <c r="P1101" s="7" t="s">
        <v>15</v>
      </c>
      <c r="Q1101" s="7" t="s">
        <v>60</v>
      </c>
      <c r="R1101" s="7" t="s">
        <v>15</v>
      </c>
      <c r="S1101" s="7" t="s">
        <v>60</v>
      </c>
      <c r="T1101" s="9" t="s">
        <v>1114</v>
      </c>
      <c r="U1101" s="9" t="s">
        <v>204</v>
      </c>
    </row>
    <row r="1102" s="34" customFormat="true" ht="15" hidden="false" customHeight="false" outlineLevel="0" collapsed="false">
      <c r="A1102" s="6" t="s">
        <v>1197</v>
      </c>
      <c r="B1102" s="6" t="s">
        <v>95</v>
      </c>
      <c r="C1102" s="10" t="s">
        <v>15</v>
      </c>
      <c r="D1102" s="8" t="n">
        <v>0.01391</v>
      </c>
      <c r="E1102" s="8" t="n">
        <f aca="false">VLOOKUP(A1102,[4]Sheet1!$C$2:$K$49,3,FALSE())</f>
        <v>0.166774</v>
      </c>
      <c r="F1102" s="8" t="n">
        <f aca="false">VLOOKUP(A1102,[4]Sheet1!$C$2:$K$49,4,FALSE())</f>
        <v>0.029206</v>
      </c>
      <c r="G1102" s="8" t="n">
        <f aca="false">VLOOKUP(A1102,[4]Sheet1!$C$2:$K$49,5,FALSE())</f>
        <v>0.03354</v>
      </c>
      <c r="H1102" s="8" t="n">
        <f aca="false">VLOOKUP(A1102,[4]Sheet1!$C$2:$K$49,6,FALSE())</f>
        <v>0.202351</v>
      </c>
      <c r="I1102" s="8" t="n">
        <f aca="false">VLOOKUP(A1102,[4]Sheet1!$C$2:$K$49,7,FALSE())</f>
        <v>0.021109</v>
      </c>
      <c r="J1102" s="8" t="n">
        <v>0.497764</v>
      </c>
      <c r="K1102" s="8" t="n">
        <f aca="false">VLOOKUP(A1102,[4]Sheet1!$C$2:$K$49,9,FALSE())</f>
        <v>0.454569</v>
      </c>
      <c r="L1102" s="7" t="s">
        <v>15</v>
      </c>
      <c r="M1102" s="7" t="s">
        <v>15</v>
      </c>
      <c r="N1102" s="7" t="s">
        <v>15</v>
      </c>
      <c r="O1102" s="7" t="s">
        <v>60</v>
      </c>
      <c r="P1102" s="7" t="s">
        <v>60</v>
      </c>
      <c r="Q1102" s="7" t="s">
        <v>60</v>
      </c>
      <c r="R1102" s="7" t="s">
        <v>15</v>
      </c>
      <c r="S1102" s="7" t="s">
        <v>15</v>
      </c>
      <c r="T1102" s="9" t="s">
        <v>1140</v>
      </c>
      <c r="U1102" s="9" t="s">
        <v>204</v>
      </c>
    </row>
    <row r="1103" s="34" customFormat="true" ht="15" hidden="false" customHeight="false" outlineLevel="0" collapsed="false">
      <c r="A1103" s="6" t="s">
        <v>1198</v>
      </c>
      <c r="B1103" s="6" t="s">
        <v>95</v>
      </c>
      <c r="C1103" s="10" t="s">
        <v>15</v>
      </c>
      <c r="D1103" s="8" t="n">
        <v>0.00929</v>
      </c>
      <c r="E1103" s="8" t="n">
        <f aca="false">VLOOKUP(A1103,[3]Sheet1!$C$2:$K$65,3,FALSE())</f>
        <v>0.304256</v>
      </c>
      <c r="F1103" s="8" t="n">
        <f aca="false">VLOOKUP(A1103,[3]Sheet1!$C$2:$K$65,4,FALSE())</f>
        <v>0.029295</v>
      </c>
      <c r="G1103" s="8" t="n">
        <f aca="false">VLOOKUP(A1103,[3]Sheet1!$C$2:$K$65,5,FALSE())</f>
        <v>0.0193</v>
      </c>
      <c r="H1103" s="8" t="n">
        <f aca="false">VLOOKUP(A1103,[3]Sheet1!$C$2:$K$65,6,FALSE())</f>
        <v>0.514352</v>
      </c>
      <c r="I1103" s="8" t="n">
        <f aca="false">VLOOKUP(A1103,[3]Sheet1!$C$2:$K$65,7,FALSE())</f>
        <v>0.022733</v>
      </c>
      <c r="J1103" s="8" t="n">
        <v>0.141846</v>
      </c>
      <c r="K1103" s="8" t="n">
        <f aca="false">VLOOKUP(A1103,[3]Sheet1!$C$2:$K$65,9,FALSE())</f>
        <v>0.499612</v>
      </c>
      <c r="L1103" s="7" t="s">
        <v>15</v>
      </c>
      <c r="M1103" s="7" t="s">
        <v>60</v>
      </c>
      <c r="N1103" s="7" t="s">
        <v>15</v>
      </c>
      <c r="O1103" s="7" t="s">
        <v>15</v>
      </c>
      <c r="P1103" s="7" t="s">
        <v>60</v>
      </c>
      <c r="Q1103" s="7" t="s">
        <v>60</v>
      </c>
      <c r="R1103" s="7" t="s">
        <v>15</v>
      </c>
      <c r="S1103" s="7" t="s">
        <v>60</v>
      </c>
      <c r="T1103" s="9" t="s">
        <v>1110</v>
      </c>
      <c r="U1103" s="9" t="s">
        <v>204</v>
      </c>
    </row>
    <row r="1104" s="34" customFormat="true" ht="15" hidden="false" customHeight="false" outlineLevel="0" collapsed="false">
      <c r="A1104" s="6" t="s">
        <v>1199</v>
      </c>
      <c r="B1104" s="6" t="s">
        <v>95</v>
      </c>
      <c r="C1104" s="10" t="s">
        <v>15</v>
      </c>
      <c r="D1104" s="8" t="n">
        <v>0.01241</v>
      </c>
      <c r="E1104" s="8" t="n">
        <f aca="false">VLOOKUP(A1104,[4]Sheet1!$C$2:$K$49,3,FALSE())</f>
        <v>0.071751</v>
      </c>
      <c r="F1104" s="8" t="n">
        <f aca="false">VLOOKUP(A1104,[4]Sheet1!$C$2:$K$49,4,FALSE())</f>
        <v>0.029146</v>
      </c>
      <c r="G1104" s="8" t="n">
        <f aca="false">VLOOKUP(A1104,[4]Sheet1!$C$2:$K$49,5,FALSE())</f>
        <v>0.011365</v>
      </c>
      <c r="H1104" s="8" t="n">
        <f aca="false">VLOOKUP(A1104,[4]Sheet1!$C$2:$K$49,6,FALSE())</f>
        <v>0.057836</v>
      </c>
      <c r="I1104" s="8" t="n">
        <f aca="false">VLOOKUP(A1104,[4]Sheet1!$C$2:$K$49,7,FALSE())</f>
        <v>0.010842</v>
      </c>
      <c r="J1104" s="8" t="n">
        <v>0.310303</v>
      </c>
      <c r="K1104" s="8" t="n">
        <f aca="false">VLOOKUP(A1104,[4]Sheet1!$C$2:$K$49,9,FALSE())</f>
        <v>0.492185</v>
      </c>
      <c r="L1104" s="7" t="s">
        <v>15</v>
      </c>
      <c r="M1104" s="7" t="s">
        <v>15</v>
      </c>
      <c r="N1104" s="7" t="s">
        <v>15</v>
      </c>
      <c r="O1104" s="7" t="s">
        <v>15</v>
      </c>
      <c r="P1104" s="7" t="s">
        <v>15</v>
      </c>
      <c r="Q1104" s="7" t="s">
        <v>15</v>
      </c>
      <c r="R1104" s="7" t="s">
        <v>15</v>
      </c>
      <c r="S1104" s="7" t="s">
        <v>15</v>
      </c>
      <c r="T1104" s="9" t="s">
        <v>1140</v>
      </c>
      <c r="U1104" s="9" t="s">
        <v>204</v>
      </c>
    </row>
    <row r="1105" s="34" customFormat="true" ht="15" hidden="false" customHeight="false" outlineLevel="0" collapsed="false">
      <c r="A1105" s="6" t="s">
        <v>1200</v>
      </c>
      <c r="B1105" s="6" t="s">
        <v>220</v>
      </c>
      <c r="C1105" s="10" t="s">
        <v>15</v>
      </c>
      <c r="D1105" s="8" t="n">
        <v>0.01489</v>
      </c>
      <c r="E1105" s="8" t="n">
        <f aca="false">VLOOKUP(A1105,[4]Sheet1!$C$2:$K$49,3,FALSE())</f>
        <v>0.094029</v>
      </c>
      <c r="F1105" s="8" t="n">
        <f aca="false">VLOOKUP(A1105,[4]Sheet1!$C$2:$K$49,4,FALSE())</f>
        <v>0.029207</v>
      </c>
      <c r="G1105" s="8" t="n">
        <f aca="false">VLOOKUP(A1105,[4]Sheet1!$C$2:$K$49,5,FALSE())</f>
        <v>0.018649</v>
      </c>
      <c r="H1105" s="8" t="n">
        <f aca="false">VLOOKUP(A1105,[4]Sheet1!$C$2:$K$49,6,FALSE())</f>
        <v>0.080906</v>
      </c>
      <c r="I1105" s="8" t="n">
        <f aca="false">VLOOKUP(A1105,[4]Sheet1!$C$2:$K$49,7,FALSE())</f>
        <v>0.021073</v>
      </c>
      <c r="J1105" s="8" t="n">
        <v>0.37575</v>
      </c>
      <c r="K1105" s="8" t="n">
        <f aca="false">VLOOKUP(A1105,[4]Sheet1!$C$2:$K$49,9,FALSE())</f>
        <v>0.484687</v>
      </c>
      <c r="L1105" s="7" t="s">
        <v>15</v>
      </c>
      <c r="M1105" s="7" t="s">
        <v>15</v>
      </c>
      <c r="N1105" s="7" t="s">
        <v>15</v>
      </c>
      <c r="O1105" s="7" t="s">
        <v>15</v>
      </c>
      <c r="P1105" s="7" t="s">
        <v>15</v>
      </c>
      <c r="Q1105" s="7" t="s">
        <v>60</v>
      </c>
      <c r="R1105" s="7" t="s">
        <v>15</v>
      </c>
      <c r="S1105" s="7" t="s">
        <v>15</v>
      </c>
      <c r="T1105" s="9" t="s">
        <v>1140</v>
      </c>
      <c r="U1105" s="9" t="s">
        <v>204</v>
      </c>
    </row>
    <row r="1106" s="34" customFormat="true" ht="15" hidden="false" customHeight="false" outlineLevel="0" collapsed="false">
      <c r="A1106" s="6" t="s">
        <v>1201</v>
      </c>
      <c r="B1106" s="6" t="s">
        <v>220</v>
      </c>
      <c r="C1106" s="10" t="s">
        <v>15</v>
      </c>
      <c r="D1106" s="8" t="n">
        <v>0.01279</v>
      </c>
      <c r="E1106" s="8" t="n">
        <f aca="false">VLOOKUP(A1106,[4]Sheet1!$C$2:$K$49,3,FALSE())</f>
        <v>0.132059</v>
      </c>
      <c r="F1106" s="8" t="n">
        <f aca="false">VLOOKUP(A1106,[4]Sheet1!$C$2:$K$49,4,FALSE())</f>
        <v>0.029285</v>
      </c>
      <c r="G1106" s="8" t="n">
        <f aca="false">VLOOKUP(A1106,[4]Sheet1!$C$2:$K$49,5,FALSE())</f>
        <v>0.026058</v>
      </c>
      <c r="H1106" s="8" t="n">
        <f aca="false">VLOOKUP(A1106,[4]Sheet1!$C$2:$K$49,6,FALSE())</f>
        <v>0.143812</v>
      </c>
      <c r="I1106" s="8" t="n">
        <f aca="false">VLOOKUP(A1106,[4]Sheet1!$C$2:$K$49,7,FALSE())</f>
        <v>0.016476</v>
      </c>
      <c r="J1106" s="8" t="n">
        <v>0.404879</v>
      </c>
      <c r="K1106" s="8" t="n">
        <f aca="false">VLOOKUP(A1106,[4]Sheet1!$C$2:$K$49,9,FALSE())</f>
        <v>0.465388</v>
      </c>
      <c r="L1106" s="7" t="s">
        <v>15</v>
      </c>
      <c r="M1106" s="7" t="s">
        <v>15</v>
      </c>
      <c r="N1106" s="7" t="s">
        <v>15</v>
      </c>
      <c r="O1106" s="7" t="s">
        <v>60</v>
      </c>
      <c r="P1106" s="7" t="s">
        <v>15</v>
      </c>
      <c r="Q1106" s="7" t="s">
        <v>15</v>
      </c>
      <c r="R1106" s="7" t="s">
        <v>15</v>
      </c>
      <c r="S1106" s="7" t="s">
        <v>15</v>
      </c>
      <c r="T1106" s="9" t="s">
        <v>1140</v>
      </c>
      <c r="U1106" s="9" t="s">
        <v>204</v>
      </c>
    </row>
    <row r="1107" s="34" customFormat="true" ht="15" hidden="false" customHeight="false" outlineLevel="0" collapsed="false">
      <c r="A1107" s="6" t="s">
        <v>1202</v>
      </c>
      <c r="B1107" s="6" t="s">
        <v>220</v>
      </c>
      <c r="C1107" s="10" t="s">
        <v>15</v>
      </c>
      <c r="D1107" s="8" t="n">
        <v>0.009691</v>
      </c>
      <c r="E1107" s="8" t="n">
        <f aca="false">VLOOKUP(A1107,[4]Sheet1!$C$2:$K$49,3,FALSE())</f>
        <v>0.238068</v>
      </c>
      <c r="F1107" s="8" t="n">
        <f aca="false">VLOOKUP(A1107,[4]Sheet1!$C$2:$K$49,4,FALSE())</f>
        <v>0.029298</v>
      </c>
      <c r="G1107" s="8" t="n">
        <f aca="false">VLOOKUP(A1107,[4]Sheet1!$C$2:$K$49,5,FALSE())</f>
        <v>0.021352</v>
      </c>
      <c r="H1107" s="8" t="n">
        <f aca="false">VLOOKUP(A1107,[4]Sheet1!$C$2:$K$49,6,FALSE())</f>
        <v>0.183662</v>
      </c>
      <c r="I1107" s="8" t="n">
        <f aca="false">VLOOKUP(A1107,[4]Sheet1!$C$2:$K$49,7,FALSE())</f>
        <v>0.023653</v>
      </c>
      <c r="J1107" s="8" t="n">
        <v>0.149041</v>
      </c>
      <c r="K1107" s="8" t="n">
        <f aca="false">VLOOKUP(A1107,[4]Sheet1!$C$2:$K$49,9,FALSE())</f>
        <v>0.496529</v>
      </c>
      <c r="L1107" s="7" t="s">
        <v>15</v>
      </c>
      <c r="M1107" s="7" t="s">
        <v>60</v>
      </c>
      <c r="N1107" s="7" t="s">
        <v>15</v>
      </c>
      <c r="O1107" s="7" t="s">
        <v>60</v>
      </c>
      <c r="P1107" s="7" t="s">
        <v>60</v>
      </c>
      <c r="Q1107" s="7" t="s">
        <v>60</v>
      </c>
      <c r="R1107" s="7" t="s">
        <v>15</v>
      </c>
      <c r="S1107" s="7" t="s">
        <v>15</v>
      </c>
      <c r="T1107" s="9" t="s">
        <v>1140</v>
      </c>
      <c r="U1107" s="9" t="s">
        <v>204</v>
      </c>
    </row>
    <row r="1108" s="34" customFormat="true" ht="15" hidden="false" customHeight="false" outlineLevel="0" collapsed="false">
      <c r="A1108" s="6" t="s">
        <v>1203</v>
      </c>
      <c r="B1108" s="6" t="s">
        <v>220</v>
      </c>
      <c r="C1108" s="10" t="s">
        <v>15</v>
      </c>
      <c r="D1108" s="8" t="n">
        <v>0.008878</v>
      </c>
      <c r="E1108" s="8" t="n">
        <f aca="false">VLOOKUP(A1108,[4]Sheet1!$C$2:$K$49,3,FALSE())</f>
        <v>0.05642</v>
      </c>
      <c r="F1108" s="8" t="n">
        <f aca="false">VLOOKUP(A1108,[4]Sheet1!$C$2:$K$49,4,FALSE())</f>
        <v>0.029209</v>
      </c>
      <c r="G1108" s="8" t="n">
        <f aca="false">VLOOKUP(A1108,[4]Sheet1!$C$2:$K$49,5,FALSE())</f>
        <v>0.015248</v>
      </c>
      <c r="H1108" s="8" t="n">
        <f aca="false">VLOOKUP(A1108,[4]Sheet1!$C$2:$K$49,6,FALSE())</f>
        <v>0.028018</v>
      </c>
      <c r="I1108" s="8" t="n">
        <f aca="false">VLOOKUP(A1108,[4]Sheet1!$C$2:$K$49,7,FALSE())</f>
        <v>0.015207</v>
      </c>
      <c r="J1108" s="8" t="n">
        <v>0.321514</v>
      </c>
      <c r="K1108" s="8" t="n">
        <f aca="false">VLOOKUP(A1108,[4]Sheet1!$C$2:$K$49,9,FALSE())</f>
        <v>0.498701</v>
      </c>
      <c r="L1108" s="7" t="s">
        <v>15</v>
      </c>
      <c r="M1108" s="7" t="s">
        <v>15</v>
      </c>
      <c r="N1108" s="7" t="s">
        <v>15</v>
      </c>
      <c r="O1108" s="7" t="s">
        <v>15</v>
      </c>
      <c r="P1108" s="7" t="s">
        <v>15</v>
      </c>
      <c r="Q1108" s="7" t="s">
        <v>15</v>
      </c>
      <c r="R1108" s="7" t="s">
        <v>15</v>
      </c>
      <c r="S1108" s="7" t="s">
        <v>15</v>
      </c>
      <c r="T1108" s="9" t="s">
        <v>1140</v>
      </c>
      <c r="U1108" s="9" t="s">
        <v>204</v>
      </c>
    </row>
    <row r="1109" s="34" customFormat="true" ht="15" hidden="false" customHeight="false" outlineLevel="0" collapsed="false">
      <c r="A1109" s="6" t="s">
        <v>1204</v>
      </c>
      <c r="B1109" s="6" t="s">
        <v>14</v>
      </c>
      <c r="C1109" s="10" t="s">
        <v>15</v>
      </c>
      <c r="D1109" s="8" t="n">
        <v>0</v>
      </c>
      <c r="E1109" s="8" t="n">
        <f aca="false">VLOOKUP(A1109,[4]Sheet1!$C$2:$K$49,3,FALSE())</f>
        <v>0.109458</v>
      </c>
      <c r="F1109" s="8" t="n">
        <f aca="false">VLOOKUP(A1109,[4]Sheet1!$C$2:$K$49,4,FALSE())</f>
        <v>0.029171</v>
      </c>
      <c r="G1109" s="8" t="n">
        <f aca="false">VLOOKUP(A1109,[4]Sheet1!$C$2:$K$49,5,FALSE())</f>
        <v>0.016191</v>
      </c>
      <c r="H1109" s="8" t="n">
        <f aca="false">VLOOKUP(A1109,[4]Sheet1!$C$2:$K$49,6,FALSE())</f>
        <v>0.096772</v>
      </c>
      <c r="I1109" s="8" t="n">
        <f aca="false">VLOOKUP(A1109,[4]Sheet1!$C$2:$K$49,7,FALSE())</f>
        <v>0.016461</v>
      </c>
      <c r="J1109" s="8" t="n">
        <v>0.290065</v>
      </c>
      <c r="K1109" s="8" t="n">
        <f aca="false">VLOOKUP(A1109,[4]Sheet1!$C$2:$K$49,9,FALSE())</f>
        <v>0.490813</v>
      </c>
      <c r="L1109" s="7" t="s">
        <v>15</v>
      </c>
      <c r="M1109" s="7" t="s">
        <v>15</v>
      </c>
      <c r="N1109" s="7" t="s">
        <v>15</v>
      </c>
      <c r="O1109" s="7" t="s">
        <v>15</v>
      </c>
      <c r="P1109" s="7" t="s">
        <v>15</v>
      </c>
      <c r="Q1109" s="7" t="s">
        <v>15</v>
      </c>
      <c r="R1109" s="7" t="s">
        <v>15</v>
      </c>
      <c r="S1109" s="7" t="s">
        <v>15</v>
      </c>
      <c r="T1109" s="9" t="s">
        <v>1140</v>
      </c>
      <c r="U1109" s="9" t="s">
        <v>204</v>
      </c>
    </row>
    <row r="1110" s="34" customFormat="true" ht="15" hidden="false" customHeight="false" outlineLevel="0" collapsed="false">
      <c r="A1110" s="6" t="s">
        <v>1205</v>
      </c>
      <c r="B1110" s="6" t="s">
        <v>146</v>
      </c>
      <c r="C1110" s="10" t="s">
        <v>15</v>
      </c>
      <c r="D1110" s="8" t="n">
        <v>0.01105</v>
      </c>
      <c r="E1110" s="8" t="n">
        <f aca="false">VLOOKUP(A1110,[4]Sheet1!$C$2:$K$49,3,FALSE())</f>
        <v>0.097189</v>
      </c>
      <c r="F1110" s="8" t="n">
        <f aca="false">VLOOKUP(A1110,[4]Sheet1!$C$2:$K$49,4,FALSE())</f>
        <v>0.029284</v>
      </c>
      <c r="G1110" s="8" t="n">
        <f aca="false">VLOOKUP(A1110,[4]Sheet1!$C$2:$K$49,5,FALSE())</f>
        <v>0.012235</v>
      </c>
      <c r="H1110" s="8" t="n">
        <f aca="false">VLOOKUP(A1110,[4]Sheet1!$C$2:$K$49,6,FALSE())</f>
        <v>0.078527</v>
      </c>
      <c r="I1110" s="8" t="n">
        <f aca="false">VLOOKUP(A1110,[4]Sheet1!$C$2:$K$49,7,FALSE())</f>
        <v>0.013259</v>
      </c>
      <c r="J1110" s="8" t="n">
        <v>0.274945</v>
      </c>
      <c r="K1110" s="8" t="n">
        <f aca="false">VLOOKUP(A1110,[4]Sheet1!$C$2:$K$49,9,FALSE())</f>
        <v>0.497416</v>
      </c>
      <c r="L1110" s="7" t="s">
        <v>15</v>
      </c>
      <c r="M1110" s="7" t="s">
        <v>15</v>
      </c>
      <c r="N1110" s="7" t="s">
        <v>15</v>
      </c>
      <c r="O1110" s="7" t="s">
        <v>15</v>
      </c>
      <c r="P1110" s="7" t="s">
        <v>15</v>
      </c>
      <c r="Q1110" s="7" t="s">
        <v>15</v>
      </c>
      <c r="R1110" s="7" t="s">
        <v>15</v>
      </c>
      <c r="S1110" s="7" t="s">
        <v>15</v>
      </c>
      <c r="T1110" s="9" t="s">
        <v>1140</v>
      </c>
      <c r="U1110" s="9" t="s">
        <v>204</v>
      </c>
    </row>
    <row r="1111" s="34" customFormat="true" ht="15" hidden="false" customHeight="false" outlineLevel="0" collapsed="false">
      <c r="A1111" s="6" t="s">
        <v>1206</v>
      </c>
      <c r="B1111" s="6" t="s">
        <v>146</v>
      </c>
      <c r="C1111" s="10" t="s">
        <v>15</v>
      </c>
      <c r="D1111" s="8" t="n">
        <v>0.008089</v>
      </c>
      <c r="E1111" s="8" t="n">
        <f aca="false">VLOOKUP(A1111,[4]Sheet1!$C$2:$K$49,3,FALSE())</f>
        <v>0.059482</v>
      </c>
      <c r="F1111" s="8" t="n">
        <f aca="false">VLOOKUP(A1111,[4]Sheet1!$C$2:$K$49,4,FALSE())</f>
        <v>0.029287</v>
      </c>
      <c r="G1111" s="8" t="n">
        <f aca="false">VLOOKUP(A1111,[4]Sheet1!$C$2:$K$49,5,FALSE())</f>
        <v>0.011028</v>
      </c>
      <c r="H1111" s="8" t="n">
        <f aca="false">VLOOKUP(A1111,[4]Sheet1!$C$2:$K$49,6,FALSE())</f>
        <v>0.067996</v>
      </c>
      <c r="I1111" s="8" t="n">
        <f aca="false">VLOOKUP(A1111,[4]Sheet1!$C$2:$K$49,7,FALSE())</f>
        <v>0.010297</v>
      </c>
      <c r="J1111" s="8" t="n">
        <v>0.347199</v>
      </c>
      <c r="K1111" s="8" t="n">
        <f aca="false">VLOOKUP(A1111,[4]Sheet1!$C$2:$K$49,9,FALSE())</f>
        <v>0.490586</v>
      </c>
      <c r="L1111" s="7" t="s">
        <v>15</v>
      </c>
      <c r="M1111" s="7" t="s">
        <v>15</v>
      </c>
      <c r="N1111" s="7" t="s">
        <v>15</v>
      </c>
      <c r="O1111" s="7" t="s">
        <v>15</v>
      </c>
      <c r="P1111" s="7" t="s">
        <v>15</v>
      </c>
      <c r="Q1111" s="7" t="s">
        <v>15</v>
      </c>
      <c r="R1111" s="7" t="s">
        <v>15</v>
      </c>
      <c r="S1111" s="7" t="s">
        <v>15</v>
      </c>
      <c r="T1111" s="9" t="s">
        <v>1140</v>
      </c>
      <c r="U1111" s="9" t="s">
        <v>204</v>
      </c>
    </row>
    <row r="1112" s="34" customFormat="true" ht="15" hidden="false" customHeight="false" outlineLevel="0" collapsed="false">
      <c r="A1112" s="6" t="s">
        <v>1207</v>
      </c>
      <c r="B1112" s="6" t="s">
        <v>146</v>
      </c>
      <c r="C1112" s="10" t="s">
        <v>15</v>
      </c>
      <c r="D1112" s="8" t="n">
        <v>0</v>
      </c>
      <c r="E1112" s="8" t="n">
        <f aca="false">VLOOKUP(A1112,[4]Sheet1!$C$2:$K$49,3,FALSE())</f>
        <v>0.087192</v>
      </c>
      <c r="F1112" s="8" t="n">
        <f aca="false">VLOOKUP(A1112,[4]Sheet1!$C$2:$K$49,4,FALSE())</f>
        <v>0.029289</v>
      </c>
      <c r="G1112" s="8" t="n">
        <f aca="false">VLOOKUP(A1112,[4]Sheet1!$C$2:$K$49,5,FALSE())</f>
        <v>0.013171</v>
      </c>
      <c r="H1112" s="8" t="n">
        <f aca="false">VLOOKUP(A1112,[4]Sheet1!$C$2:$K$49,6,FALSE())</f>
        <v>0.083038</v>
      </c>
      <c r="I1112" s="8" t="n">
        <f aca="false">VLOOKUP(A1112,[4]Sheet1!$C$2:$K$49,7,FALSE())</f>
        <v>0.013977</v>
      </c>
      <c r="J1112" s="8" t="n">
        <v>0.294077</v>
      </c>
      <c r="K1112" s="8" t="n">
        <f aca="false">VLOOKUP(A1112,[4]Sheet1!$C$2:$K$49,9,FALSE())</f>
        <v>0.491834</v>
      </c>
      <c r="L1112" s="7" t="s">
        <v>15</v>
      </c>
      <c r="M1112" s="7" t="s">
        <v>15</v>
      </c>
      <c r="N1112" s="7" t="s">
        <v>15</v>
      </c>
      <c r="O1112" s="7" t="s">
        <v>15</v>
      </c>
      <c r="P1112" s="7" t="s">
        <v>15</v>
      </c>
      <c r="Q1112" s="7" t="s">
        <v>15</v>
      </c>
      <c r="R1112" s="7" t="s">
        <v>15</v>
      </c>
      <c r="S1112" s="7" t="s">
        <v>15</v>
      </c>
      <c r="T1112" s="9" t="s">
        <v>1140</v>
      </c>
      <c r="U1112" s="9" t="s">
        <v>204</v>
      </c>
    </row>
    <row r="1113" s="34" customFormat="true" ht="15" hidden="false" customHeight="false" outlineLevel="0" collapsed="false">
      <c r="A1113" s="6" t="s">
        <v>1208</v>
      </c>
      <c r="B1113" s="6" t="s">
        <v>146</v>
      </c>
      <c r="C1113" s="10" t="s">
        <v>15</v>
      </c>
      <c r="D1113" s="8" t="n">
        <v>0.009225</v>
      </c>
      <c r="E1113" s="8" t="n">
        <f aca="false">VLOOKUP(A1113,[4]Sheet1!$C$2:$K$49,3,FALSE())</f>
        <v>0.150178</v>
      </c>
      <c r="F1113" s="8" t="n">
        <f aca="false">VLOOKUP(A1113,[4]Sheet1!$C$2:$K$49,4,FALSE())</f>
        <v>0.029278</v>
      </c>
      <c r="G1113" s="8" t="n">
        <f aca="false">VLOOKUP(A1113,[4]Sheet1!$C$2:$K$49,5,FALSE())</f>
        <v>0.017711</v>
      </c>
      <c r="H1113" s="8" t="n">
        <f aca="false">VLOOKUP(A1113,[4]Sheet1!$C$2:$K$49,6,FALSE())</f>
        <v>0.156163</v>
      </c>
      <c r="I1113" s="8" t="n">
        <f aca="false">VLOOKUP(A1113,[4]Sheet1!$C$2:$K$49,7,FALSE())</f>
        <v>0.016945</v>
      </c>
      <c r="J1113" s="8" t="n">
        <v>0.258601</v>
      </c>
      <c r="K1113" s="8" t="n">
        <f aca="false">VLOOKUP(A1113,[4]Sheet1!$C$2:$K$49,9,FALSE())</f>
        <v>0.491205</v>
      </c>
      <c r="L1113" s="7" t="s">
        <v>15</v>
      </c>
      <c r="M1113" s="7" t="s">
        <v>15</v>
      </c>
      <c r="N1113" s="7" t="s">
        <v>15</v>
      </c>
      <c r="O1113" s="7" t="s">
        <v>15</v>
      </c>
      <c r="P1113" s="7" t="s">
        <v>15</v>
      </c>
      <c r="Q1113" s="7" t="s">
        <v>15</v>
      </c>
      <c r="R1113" s="7" t="s">
        <v>15</v>
      </c>
      <c r="S1113" s="7" t="s">
        <v>15</v>
      </c>
      <c r="T1113" s="9" t="s">
        <v>1140</v>
      </c>
      <c r="U1113" s="9" t="s">
        <v>204</v>
      </c>
    </row>
    <row r="1114" s="34" customFormat="true" ht="15" hidden="false" customHeight="false" outlineLevel="0" collapsed="false">
      <c r="A1114" s="6" t="s">
        <v>1209</v>
      </c>
      <c r="B1114" s="6" t="s">
        <v>146</v>
      </c>
      <c r="C1114" s="10" t="s">
        <v>15</v>
      </c>
      <c r="D1114" s="8" t="n">
        <v>0.007141</v>
      </c>
      <c r="E1114" s="8" t="n">
        <f aca="false">VLOOKUP(A1114,[4]Sheet1!$C$2:$K$49,3,FALSE())</f>
        <v>0.064134</v>
      </c>
      <c r="F1114" s="8" t="n">
        <f aca="false">VLOOKUP(A1114,[4]Sheet1!$C$2:$K$49,4,FALSE())</f>
        <v>0.029334</v>
      </c>
      <c r="G1114" s="8" t="n">
        <f aca="false">VLOOKUP(A1114,[4]Sheet1!$C$2:$K$49,5,FALSE())</f>
        <v>0.013065</v>
      </c>
      <c r="H1114" s="8" t="n">
        <f aca="false">VLOOKUP(A1114,[4]Sheet1!$C$2:$K$49,6,FALSE())</f>
        <v>0.043269</v>
      </c>
      <c r="I1114" s="8" t="n">
        <f aca="false">VLOOKUP(A1114,[4]Sheet1!$C$2:$K$49,7,FALSE())</f>
        <v>0.011357</v>
      </c>
      <c r="J1114" s="8" t="n">
        <v>0.337801</v>
      </c>
      <c r="K1114" s="8" t="n">
        <f aca="false">VLOOKUP(A1114,[4]Sheet1!$C$2:$K$49,9,FALSE())</f>
        <v>0.491913</v>
      </c>
      <c r="L1114" s="7" t="s">
        <v>15</v>
      </c>
      <c r="M1114" s="7" t="s">
        <v>15</v>
      </c>
      <c r="N1114" s="7" t="s">
        <v>15</v>
      </c>
      <c r="O1114" s="7" t="s">
        <v>15</v>
      </c>
      <c r="P1114" s="7" t="s">
        <v>15</v>
      </c>
      <c r="Q1114" s="7" t="s">
        <v>15</v>
      </c>
      <c r="R1114" s="7" t="s">
        <v>15</v>
      </c>
      <c r="S1114" s="7" t="s">
        <v>15</v>
      </c>
      <c r="T1114" s="9" t="s">
        <v>1140</v>
      </c>
      <c r="U1114" s="9" t="s">
        <v>204</v>
      </c>
    </row>
    <row r="1115" s="34" customFormat="true" ht="15" hidden="false" customHeight="false" outlineLevel="0" collapsed="false">
      <c r="A1115" s="6" t="s">
        <v>1210</v>
      </c>
      <c r="B1115" s="6" t="s">
        <v>146</v>
      </c>
      <c r="C1115" s="10" t="s">
        <v>15</v>
      </c>
      <c r="D1115" s="8" t="n">
        <v>0</v>
      </c>
      <c r="E1115" s="8" t="n">
        <f aca="false">VLOOKUP(A1115,[4]Sheet1!$C$2:$K$49,3,FALSE())</f>
        <v>0.055763</v>
      </c>
      <c r="F1115" s="8" t="n">
        <f aca="false">VLOOKUP(A1115,[4]Sheet1!$C$2:$K$49,4,FALSE())</f>
        <v>0.029324</v>
      </c>
      <c r="G1115" s="8" t="n">
        <f aca="false">VLOOKUP(A1115,[4]Sheet1!$C$2:$K$49,5,FALSE())</f>
        <v>0.017906</v>
      </c>
      <c r="H1115" s="8" t="n">
        <f aca="false">VLOOKUP(A1115,[4]Sheet1!$C$2:$K$49,6,FALSE())</f>
        <v>0.019599</v>
      </c>
      <c r="I1115" s="8" t="n">
        <f aca="false">VLOOKUP(A1115,[4]Sheet1!$C$2:$K$49,7,FALSE())</f>
        <v>0.011563</v>
      </c>
      <c r="J1115" s="8" t="n">
        <v>0.381374</v>
      </c>
      <c r="K1115" s="8" t="n">
        <f aca="false">VLOOKUP(A1115,[4]Sheet1!$C$2:$K$49,9,FALSE())</f>
        <v>0.475259</v>
      </c>
      <c r="L1115" s="7" t="s">
        <v>15</v>
      </c>
      <c r="M1115" s="7" t="s">
        <v>15</v>
      </c>
      <c r="N1115" s="7" t="s">
        <v>15</v>
      </c>
      <c r="O1115" s="7" t="s">
        <v>15</v>
      </c>
      <c r="P1115" s="7" t="s">
        <v>15</v>
      </c>
      <c r="Q1115" s="7" t="s">
        <v>15</v>
      </c>
      <c r="R1115" s="7" t="s">
        <v>15</v>
      </c>
      <c r="S1115" s="7" t="s">
        <v>15</v>
      </c>
      <c r="T1115" s="9" t="s">
        <v>1140</v>
      </c>
      <c r="U1115" s="9" t="s">
        <v>204</v>
      </c>
    </row>
    <row r="1116" s="34" customFormat="true" ht="15" hidden="false" customHeight="false" outlineLevel="0" collapsed="false">
      <c r="A1116" s="6" t="s">
        <v>1211</v>
      </c>
      <c r="B1116" s="6" t="s">
        <v>146</v>
      </c>
      <c r="C1116" s="10" t="s">
        <v>15</v>
      </c>
      <c r="D1116" s="8" t="n">
        <v>0.01419</v>
      </c>
      <c r="E1116" s="8" t="n">
        <f aca="false">VLOOKUP(A1116,[4]Sheet1!$C$2:$K$49,3,FALSE())</f>
        <v>0.059156</v>
      </c>
      <c r="F1116" s="8" t="n">
        <f aca="false">VLOOKUP(A1116,[4]Sheet1!$C$2:$K$49,4,FALSE())</f>
        <v>0.02928</v>
      </c>
      <c r="G1116" s="8" t="n">
        <f aca="false">VLOOKUP(A1116,[4]Sheet1!$C$2:$K$49,5,FALSE())</f>
        <v>0.017284</v>
      </c>
      <c r="H1116" s="8" t="n">
        <f aca="false">VLOOKUP(A1116,[4]Sheet1!$C$2:$K$49,6,FALSE())</f>
        <v>0.06096</v>
      </c>
      <c r="I1116" s="8" t="n">
        <f aca="false">VLOOKUP(A1116,[4]Sheet1!$C$2:$K$49,7,FALSE())</f>
        <v>0.015865</v>
      </c>
      <c r="J1116" s="8" t="n">
        <v>0.327631</v>
      </c>
      <c r="K1116" s="8" t="n">
        <f aca="false">VLOOKUP(A1116,[4]Sheet1!$C$2:$K$49,9,FALSE())</f>
        <v>0.502455</v>
      </c>
      <c r="L1116" s="7" t="s">
        <v>15</v>
      </c>
      <c r="M1116" s="7" t="s">
        <v>15</v>
      </c>
      <c r="N1116" s="7" t="s">
        <v>15</v>
      </c>
      <c r="O1116" s="7" t="s">
        <v>15</v>
      </c>
      <c r="P1116" s="7" t="s">
        <v>15</v>
      </c>
      <c r="Q1116" s="7" t="s">
        <v>15</v>
      </c>
      <c r="R1116" s="7" t="s">
        <v>15</v>
      </c>
      <c r="S1116" s="7" t="s">
        <v>60</v>
      </c>
      <c r="T1116" s="9" t="s">
        <v>1140</v>
      </c>
      <c r="U1116" s="9" t="s">
        <v>204</v>
      </c>
    </row>
    <row r="1117" s="34" customFormat="true" ht="15" hidden="false" customHeight="false" outlineLevel="0" collapsed="false">
      <c r="A1117" s="6" t="s">
        <v>1212</v>
      </c>
      <c r="B1117" s="6" t="s">
        <v>146</v>
      </c>
      <c r="C1117" s="10" t="s">
        <v>15</v>
      </c>
      <c r="D1117" s="8" t="n">
        <v>0.01286</v>
      </c>
      <c r="E1117" s="8" t="n">
        <f aca="false">VLOOKUP(A1117,[4]Sheet1!$C$2:$K$49,3,FALSE())</f>
        <v>0.061506</v>
      </c>
      <c r="F1117" s="8" t="n">
        <f aca="false">VLOOKUP(A1117,[4]Sheet1!$C$2:$K$49,4,FALSE())</f>
        <v>0.029175</v>
      </c>
      <c r="G1117" s="8" t="n">
        <f aca="false">VLOOKUP(A1117,[4]Sheet1!$C$2:$K$49,5,FALSE())</f>
        <v>0.016303</v>
      </c>
      <c r="H1117" s="8" t="n">
        <f aca="false">VLOOKUP(A1117,[4]Sheet1!$C$2:$K$49,6,FALSE())</f>
        <v>0.061228</v>
      </c>
      <c r="I1117" s="8" t="n">
        <f aca="false">VLOOKUP(A1117,[4]Sheet1!$C$2:$K$49,7,FALSE())</f>
        <v>0.01513</v>
      </c>
      <c r="J1117" s="8" t="n">
        <v>0.3373</v>
      </c>
      <c r="K1117" s="8" t="n">
        <f aca="false">VLOOKUP(A1117,[4]Sheet1!$C$2:$K$49,9,FALSE())</f>
        <v>0.500758</v>
      </c>
      <c r="L1117" s="7" t="s">
        <v>15</v>
      </c>
      <c r="M1117" s="7" t="s">
        <v>15</v>
      </c>
      <c r="N1117" s="7" t="s">
        <v>15</v>
      </c>
      <c r="O1117" s="7" t="s">
        <v>15</v>
      </c>
      <c r="P1117" s="7" t="s">
        <v>15</v>
      </c>
      <c r="Q1117" s="7" t="s">
        <v>15</v>
      </c>
      <c r="R1117" s="7" t="s">
        <v>15</v>
      </c>
      <c r="S1117" s="7" t="s">
        <v>60</v>
      </c>
      <c r="T1117" s="9" t="s">
        <v>1140</v>
      </c>
      <c r="U1117" s="9" t="s">
        <v>204</v>
      </c>
    </row>
    <row r="1118" s="34" customFormat="true" ht="15" hidden="false" customHeight="false" outlineLevel="0" collapsed="false">
      <c r="A1118" s="6" t="s">
        <v>1213</v>
      </c>
      <c r="B1118" s="6" t="s">
        <v>192</v>
      </c>
      <c r="C1118" s="10" t="s">
        <v>15</v>
      </c>
      <c r="D1118" s="8" t="n">
        <v>0.01035</v>
      </c>
      <c r="E1118" s="8" t="n">
        <f aca="false">VLOOKUP(A1118,[4]Sheet1!$C$2:$K$49,3,FALSE())</f>
        <v>0.058086</v>
      </c>
      <c r="F1118" s="8" t="n">
        <f aca="false">VLOOKUP(A1118,[4]Sheet1!$C$2:$K$49,4,FALSE())</f>
        <v>0.029215</v>
      </c>
      <c r="G1118" s="8" t="n">
        <f aca="false">VLOOKUP(A1118,[4]Sheet1!$C$2:$K$49,5,FALSE())</f>
        <v>0.014727</v>
      </c>
      <c r="H1118" s="8" t="n">
        <f aca="false">VLOOKUP(A1118,[4]Sheet1!$C$2:$K$49,6,FALSE())</f>
        <v>0.021136</v>
      </c>
      <c r="I1118" s="8" t="n">
        <f aca="false">VLOOKUP(A1118,[4]Sheet1!$C$2:$K$49,7,FALSE())</f>
        <v>0.012059</v>
      </c>
      <c r="J1118" s="8" t="n">
        <v>0.395635</v>
      </c>
      <c r="K1118" s="8" t="n">
        <f aca="false">VLOOKUP(A1118,[4]Sheet1!$C$2:$K$49,9,FALSE())</f>
        <v>0.487757</v>
      </c>
      <c r="L1118" s="7" t="s">
        <v>15</v>
      </c>
      <c r="M1118" s="7" t="s">
        <v>15</v>
      </c>
      <c r="N1118" s="7" t="s">
        <v>15</v>
      </c>
      <c r="O1118" s="7" t="s">
        <v>15</v>
      </c>
      <c r="P1118" s="7" t="s">
        <v>15</v>
      </c>
      <c r="Q1118" s="7" t="s">
        <v>15</v>
      </c>
      <c r="R1118" s="7" t="s">
        <v>15</v>
      </c>
      <c r="S1118" s="7" t="s">
        <v>15</v>
      </c>
      <c r="T1118" s="9" t="s">
        <v>1140</v>
      </c>
      <c r="U1118" s="9" t="s">
        <v>204</v>
      </c>
    </row>
    <row r="1119" s="34" customFormat="true" ht="15" hidden="false" customHeight="false" outlineLevel="0" collapsed="false">
      <c r="A1119" s="6" t="s">
        <v>1214</v>
      </c>
      <c r="B1119" s="6" t="s">
        <v>192</v>
      </c>
      <c r="C1119" s="10" t="s">
        <v>60</v>
      </c>
      <c r="D1119" s="8" t="n">
        <v>0.007039</v>
      </c>
      <c r="E1119" s="8" t="n">
        <f aca="false">VLOOKUP(A1119,[4]Sheet1!$C$2:$K$49,3,FALSE())</f>
        <v>0.072046</v>
      </c>
      <c r="F1119" s="8" t="n">
        <f aca="false">VLOOKUP(A1119,[4]Sheet1!$C$2:$K$49,4,FALSE())</f>
        <v>0.02926</v>
      </c>
      <c r="G1119" s="8" t="n">
        <f aca="false">VLOOKUP(A1119,[4]Sheet1!$C$2:$K$49,5,FALSE())</f>
        <v>0.013614</v>
      </c>
      <c r="H1119" s="8" t="n">
        <f aca="false">VLOOKUP(A1119,[4]Sheet1!$C$2:$K$49,6,FALSE())</f>
        <v>0.078933</v>
      </c>
      <c r="I1119" s="8" t="n">
        <f aca="false">VLOOKUP(A1119,[4]Sheet1!$C$2:$K$49,7,FALSE())</f>
        <v>0.010263</v>
      </c>
      <c r="J1119" s="8" t="n">
        <v>0.376808</v>
      </c>
      <c r="K1119" s="8" t="n">
        <f aca="false">VLOOKUP(A1119,[4]Sheet1!$C$2:$K$49,9,FALSE())</f>
        <v>0.481769</v>
      </c>
      <c r="L1119" s="7" t="s">
        <v>15</v>
      </c>
      <c r="M1119" s="7" t="s">
        <v>15</v>
      </c>
      <c r="N1119" s="7" t="s">
        <v>15</v>
      </c>
      <c r="O1119" s="7" t="s">
        <v>15</v>
      </c>
      <c r="P1119" s="7" t="s">
        <v>15</v>
      </c>
      <c r="Q1119" s="7" t="s">
        <v>15</v>
      </c>
      <c r="R1119" s="7" t="s">
        <v>15</v>
      </c>
      <c r="S1119" s="7" t="s">
        <v>15</v>
      </c>
      <c r="T1119" s="9" t="s">
        <v>1140</v>
      </c>
      <c r="U1119" s="9" t="s">
        <v>204</v>
      </c>
    </row>
    <row r="1120" s="34" customFormat="true" ht="15" hidden="false" customHeight="false" outlineLevel="0" collapsed="false">
      <c r="A1120" s="6" t="s">
        <v>1215</v>
      </c>
      <c r="B1120" s="6" t="s">
        <v>192</v>
      </c>
      <c r="C1120" s="10" t="s">
        <v>15</v>
      </c>
      <c r="D1120" s="8" t="n">
        <v>0.01367</v>
      </c>
      <c r="E1120" s="8" t="n">
        <f aca="false">VLOOKUP(A1120,[4]Sheet1!$C$2:$K$49,3,FALSE())</f>
        <v>0.141861</v>
      </c>
      <c r="F1120" s="8" t="n">
        <f aca="false">VLOOKUP(A1120,[4]Sheet1!$C$2:$K$49,4,FALSE())</f>
        <v>0.029184</v>
      </c>
      <c r="G1120" s="8" t="n">
        <f aca="false">VLOOKUP(A1120,[4]Sheet1!$C$2:$K$49,5,FALSE())</f>
        <v>0.015601</v>
      </c>
      <c r="H1120" s="8" t="n">
        <f aca="false">VLOOKUP(A1120,[4]Sheet1!$C$2:$K$49,6,FALSE())</f>
        <v>0.124944</v>
      </c>
      <c r="I1120" s="8" t="n">
        <f aca="false">VLOOKUP(A1120,[4]Sheet1!$C$2:$K$49,7,FALSE())</f>
        <v>0.018154</v>
      </c>
      <c r="J1120" s="8" t="n">
        <v>0.234115</v>
      </c>
      <c r="K1120" s="8" t="n">
        <f aca="false">VLOOKUP(A1120,[4]Sheet1!$C$2:$K$49,9,FALSE())</f>
        <v>0.508025</v>
      </c>
      <c r="L1120" s="7" t="s">
        <v>15</v>
      </c>
      <c r="M1120" s="7" t="s">
        <v>15</v>
      </c>
      <c r="N1120" s="7" t="s">
        <v>15</v>
      </c>
      <c r="O1120" s="7" t="s">
        <v>15</v>
      </c>
      <c r="P1120" s="7" t="s">
        <v>15</v>
      </c>
      <c r="Q1120" s="7" t="s">
        <v>15</v>
      </c>
      <c r="R1120" s="7" t="s">
        <v>15</v>
      </c>
      <c r="S1120" s="7" t="s">
        <v>60</v>
      </c>
      <c r="T1120" s="9" t="s">
        <v>1140</v>
      </c>
      <c r="U1120" s="9" t="s">
        <v>204</v>
      </c>
    </row>
    <row r="1121" s="34" customFormat="true" ht="15" hidden="false" customHeight="false" outlineLevel="0" collapsed="false">
      <c r="A1121" s="6" t="s">
        <v>1216</v>
      </c>
      <c r="B1121" s="6" t="s">
        <v>192</v>
      </c>
      <c r="C1121" s="10" t="s">
        <v>60</v>
      </c>
      <c r="D1121" s="8" t="n">
        <v>0.01594</v>
      </c>
      <c r="E1121" s="8" t="n">
        <f aca="false">VLOOKUP(A1121,[4]Sheet1!$C$2:$K$49,3,FALSE())</f>
        <v>0.196736</v>
      </c>
      <c r="F1121" s="8" t="n">
        <f aca="false">VLOOKUP(A1121,[4]Sheet1!$C$2:$K$49,4,FALSE())</f>
        <v>0.029335</v>
      </c>
      <c r="G1121" s="8" t="n">
        <f aca="false">VLOOKUP(A1121,[4]Sheet1!$C$2:$K$49,5,FALSE())</f>
        <v>0.019522</v>
      </c>
      <c r="H1121" s="8" t="n">
        <f aca="false">VLOOKUP(A1121,[4]Sheet1!$C$2:$K$49,6,FALSE())</f>
        <v>0.206437</v>
      </c>
      <c r="I1121" s="8" t="n">
        <f aca="false">VLOOKUP(A1121,[4]Sheet1!$C$2:$K$49,7,FALSE())</f>
        <v>0.014208</v>
      </c>
      <c r="J1121" s="8" t="n">
        <v>0.459252</v>
      </c>
      <c r="K1121" s="8" t="n">
        <f aca="false">VLOOKUP(A1121,[4]Sheet1!$C$2:$K$49,9,FALSE())</f>
        <v>0.469492</v>
      </c>
      <c r="L1121" s="7" t="s">
        <v>15</v>
      </c>
      <c r="M1121" s="7" t="s">
        <v>15</v>
      </c>
      <c r="N1121" s="7" t="s">
        <v>15</v>
      </c>
      <c r="O1121" s="7" t="s">
        <v>15</v>
      </c>
      <c r="P1121" s="7" t="s">
        <v>60</v>
      </c>
      <c r="Q1121" s="7" t="s">
        <v>15</v>
      </c>
      <c r="R1121" s="7" t="s">
        <v>15</v>
      </c>
      <c r="S1121" s="7" t="s">
        <v>15</v>
      </c>
      <c r="T1121" s="9" t="s">
        <v>1140</v>
      </c>
      <c r="U1121" s="9" t="s">
        <v>204</v>
      </c>
    </row>
    <row r="1122" s="34" customFormat="true" ht="15" hidden="false" customHeight="false" outlineLevel="0" collapsed="false">
      <c r="A1122" s="6" t="s">
        <v>1217</v>
      </c>
      <c r="B1122" s="6" t="s">
        <v>192</v>
      </c>
      <c r="C1122" s="10" t="s">
        <v>60</v>
      </c>
      <c r="D1122" s="8" t="n">
        <v>0.009099</v>
      </c>
      <c r="E1122" s="8" t="n">
        <f aca="false">VLOOKUP(A1122,[4]Sheet1!$C$2:$K$49,3,FALSE())</f>
        <v>0.039561</v>
      </c>
      <c r="F1122" s="8" t="n">
        <f aca="false">VLOOKUP(A1122,[4]Sheet1!$C$2:$K$49,4,FALSE())</f>
        <v>0.029154</v>
      </c>
      <c r="G1122" s="8" t="n">
        <f aca="false">VLOOKUP(A1122,[4]Sheet1!$C$2:$K$49,5,FALSE())</f>
        <v>0.012527</v>
      </c>
      <c r="H1122" s="8" t="n">
        <f aca="false">VLOOKUP(A1122,[4]Sheet1!$C$2:$K$49,6,FALSE())</f>
        <v>0.035869</v>
      </c>
      <c r="I1122" s="8" t="n">
        <f aca="false">VLOOKUP(A1122,[4]Sheet1!$C$2:$K$49,7,FALSE())</f>
        <v>0.009402</v>
      </c>
      <c r="J1122" s="8" t="n">
        <v>0.34552</v>
      </c>
      <c r="K1122" s="8" t="n">
        <f aca="false">VLOOKUP(A1122,[4]Sheet1!$C$2:$K$49,9,FALSE())</f>
        <v>0.488454</v>
      </c>
      <c r="L1122" s="7" t="s">
        <v>15</v>
      </c>
      <c r="M1122" s="7" t="s">
        <v>15</v>
      </c>
      <c r="N1122" s="7" t="s">
        <v>15</v>
      </c>
      <c r="O1122" s="7" t="s">
        <v>15</v>
      </c>
      <c r="P1122" s="7" t="s">
        <v>15</v>
      </c>
      <c r="Q1122" s="7" t="s">
        <v>15</v>
      </c>
      <c r="R1122" s="7" t="s">
        <v>15</v>
      </c>
      <c r="S1122" s="7" t="s">
        <v>15</v>
      </c>
      <c r="T1122" s="9" t="s">
        <v>1140</v>
      </c>
      <c r="U1122" s="9" t="s">
        <v>204</v>
      </c>
    </row>
    <row r="1123" s="34" customFormat="true" ht="15" hidden="false" customHeight="false" outlineLevel="0" collapsed="false">
      <c r="A1123" s="6" t="s">
        <v>1218</v>
      </c>
      <c r="B1123" s="6" t="s">
        <v>192</v>
      </c>
      <c r="C1123" s="10" t="s">
        <v>15</v>
      </c>
      <c r="D1123" s="8" t="n">
        <v>0.006094</v>
      </c>
      <c r="E1123" s="8" t="n">
        <f aca="false">VLOOKUP(A1123,[4]Sheet1!$C$2:$K$49,3,FALSE())</f>
        <v>0.125667</v>
      </c>
      <c r="F1123" s="8" t="n">
        <f aca="false">VLOOKUP(A1123,[4]Sheet1!$C$2:$K$49,4,FALSE())</f>
        <v>0.02934</v>
      </c>
      <c r="G1123" s="8" t="n">
        <f aca="false">VLOOKUP(A1123,[4]Sheet1!$C$2:$K$49,5,FALSE())</f>
        <v>0.021863</v>
      </c>
      <c r="H1123" s="8" t="n">
        <f aca="false">VLOOKUP(A1123,[4]Sheet1!$C$2:$K$49,6,FALSE())</f>
        <v>0.100724</v>
      </c>
      <c r="I1123" s="8" t="n">
        <f aca="false">VLOOKUP(A1123,[4]Sheet1!$C$2:$K$49,7,FALSE())</f>
        <v>0.014423</v>
      </c>
      <c r="J1123" s="8" t="n">
        <v>0.495366</v>
      </c>
      <c r="K1123" s="8" t="n">
        <f aca="false">VLOOKUP(A1123,[4]Sheet1!$C$2:$K$49,9,FALSE())</f>
        <v>0.464655</v>
      </c>
      <c r="L1123" s="7" t="s">
        <v>15</v>
      </c>
      <c r="M1123" s="7" t="s">
        <v>15</v>
      </c>
      <c r="N1123" s="7" t="s">
        <v>15</v>
      </c>
      <c r="O1123" s="7" t="s">
        <v>60</v>
      </c>
      <c r="P1123" s="7" t="s">
        <v>15</v>
      </c>
      <c r="Q1123" s="7" t="s">
        <v>15</v>
      </c>
      <c r="R1123" s="7" t="s">
        <v>15</v>
      </c>
      <c r="S1123" s="7" t="s">
        <v>15</v>
      </c>
      <c r="T1123" s="9" t="s">
        <v>1140</v>
      </c>
      <c r="U1123" s="9" t="s">
        <v>204</v>
      </c>
    </row>
    <row r="1124" s="34" customFormat="true" ht="15" hidden="false" customHeight="false" outlineLevel="0" collapsed="false">
      <c r="A1124" s="6" t="s">
        <v>1219</v>
      </c>
      <c r="B1124" s="6" t="s">
        <v>192</v>
      </c>
      <c r="C1124" s="10" t="s">
        <v>60</v>
      </c>
      <c r="D1124" s="8" t="n">
        <v>0.07577</v>
      </c>
      <c r="E1124" s="8" t="n">
        <f aca="false">VLOOKUP(A1124,[4]Sheet1!$C$2:$K$49,3,FALSE())</f>
        <v>0.197696</v>
      </c>
      <c r="F1124" s="8" t="n">
        <f aca="false">VLOOKUP(A1124,[4]Sheet1!$C$2:$K$49,4,FALSE())</f>
        <v>0.029265</v>
      </c>
      <c r="G1124" s="8" t="n">
        <f aca="false">VLOOKUP(A1124,[4]Sheet1!$C$2:$K$49,5,FALSE())</f>
        <v>0.023956</v>
      </c>
      <c r="H1124" s="8" t="n">
        <f aca="false">VLOOKUP(A1124,[4]Sheet1!$C$2:$K$49,6,FALSE())</f>
        <v>0.174599</v>
      </c>
      <c r="I1124" s="8" t="n">
        <f aca="false">VLOOKUP(A1124,[4]Sheet1!$C$2:$K$49,7,FALSE())</f>
        <v>0.015146</v>
      </c>
      <c r="J1124" s="8" t="n">
        <v>0.590012</v>
      </c>
      <c r="K1124" s="8" t="n">
        <f aca="false">VLOOKUP(A1124,[4]Sheet1!$C$2:$K$49,9,FALSE())</f>
        <v>0.458702</v>
      </c>
      <c r="L1124" s="7" t="s">
        <v>60</v>
      </c>
      <c r="M1124" s="7" t="s">
        <v>15</v>
      </c>
      <c r="N1124" s="7" t="s">
        <v>15</v>
      </c>
      <c r="O1124" s="7" t="s">
        <v>60</v>
      </c>
      <c r="P1124" s="7" t="s">
        <v>15</v>
      </c>
      <c r="Q1124" s="7" t="s">
        <v>15</v>
      </c>
      <c r="R1124" s="7" t="s">
        <v>60</v>
      </c>
      <c r="S1124" s="7" t="s">
        <v>15</v>
      </c>
      <c r="T1124" s="9" t="s">
        <v>1140</v>
      </c>
      <c r="U1124" s="9" t="s">
        <v>204</v>
      </c>
    </row>
    <row r="1125" s="34" customFormat="true" ht="15" hidden="false" customHeight="false" outlineLevel="0" collapsed="false">
      <c r="A1125" s="6" t="s">
        <v>1220</v>
      </c>
      <c r="B1125" s="6" t="s">
        <v>14</v>
      </c>
      <c r="C1125" s="10" t="s">
        <v>15</v>
      </c>
      <c r="D1125" s="8" t="n">
        <v>0.01337</v>
      </c>
      <c r="E1125" s="8" t="n">
        <f aca="false">VLOOKUP(A1125,[4]Sheet1!$C$2:$K$49,3,FALSE())</f>
        <v>0.096936</v>
      </c>
      <c r="F1125" s="8" t="n">
        <f aca="false">VLOOKUP(A1125,[4]Sheet1!$C$2:$K$49,4,FALSE())</f>
        <v>0.029288</v>
      </c>
      <c r="G1125" s="8" t="n">
        <f aca="false">VLOOKUP(A1125,[4]Sheet1!$C$2:$K$49,5,FALSE())</f>
        <v>0.014878</v>
      </c>
      <c r="H1125" s="8" t="n">
        <f aca="false">VLOOKUP(A1125,[4]Sheet1!$C$2:$K$49,6,FALSE())</f>
        <v>0.099441</v>
      </c>
      <c r="I1125" s="8" t="n">
        <f aca="false">VLOOKUP(A1125,[4]Sheet1!$C$2:$K$49,7,FALSE())</f>
        <v>0.018363</v>
      </c>
      <c r="J1125" s="8" t="n">
        <v>0.283626</v>
      </c>
      <c r="K1125" s="8" t="n">
        <f aca="false">VLOOKUP(A1125,[4]Sheet1!$C$2:$K$49,9,FALSE())</f>
        <v>0.503902</v>
      </c>
      <c r="L1125" s="7" t="s">
        <v>15</v>
      </c>
      <c r="M1125" s="7" t="s">
        <v>15</v>
      </c>
      <c r="N1125" s="7" t="s">
        <v>15</v>
      </c>
      <c r="O1125" s="7" t="s">
        <v>15</v>
      </c>
      <c r="P1125" s="7" t="s">
        <v>15</v>
      </c>
      <c r="Q1125" s="7" t="s">
        <v>15</v>
      </c>
      <c r="R1125" s="7" t="s">
        <v>15</v>
      </c>
      <c r="S1125" s="7" t="s">
        <v>60</v>
      </c>
      <c r="T1125" s="9" t="s">
        <v>1140</v>
      </c>
      <c r="U1125" s="9" t="s">
        <v>204</v>
      </c>
    </row>
    <row r="1126" s="34" customFormat="true" ht="15" hidden="false" customHeight="false" outlineLevel="0" collapsed="false">
      <c r="A1126" s="6" t="s">
        <v>1221</v>
      </c>
      <c r="B1126" s="6" t="s">
        <v>56</v>
      </c>
      <c r="C1126" s="10" t="s">
        <v>15</v>
      </c>
      <c r="D1126" s="8" t="n">
        <v>0.004597</v>
      </c>
      <c r="E1126" s="8" t="n">
        <f aca="false">VLOOKUP(A1126,[3]Sheet1!$C$2:$K$65,3,FALSE())</f>
        <v>0.127891</v>
      </c>
      <c r="F1126" s="8" t="n">
        <f aca="false">VLOOKUP(A1126,[3]Sheet1!$C$2:$K$65,4,FALSE())</f>
        <v>0.029346</v>
      </c>
      <c r="G1126" s="8" t="n">
        <f aca="false">VLOOKUP(A1126,[3]Sheet1!$C$2:$K$65,5,FALSE())</f>
        <v>0.0172</v>
      </c>
      <c r="H1126" s="8" t="n">
        <f aca="false">VLOOKUP(A1126,[3]Sheet1!$C$2:$K$65,6,FALSE())</f>
        <v>0.155404</v>
      </c>
      <c r="I1126" s="8" t="n">
        <f aca="false">VLOOKUP(A1126,[3]Sheet1!$C$2:$K$65,7,FALSE())</f>
        <v>0.018159</v>
      </c>
      <c r="J1126" s="8" t="n">
        <v>0.312204</v>
      </c>
      <c r="K1126" s="8" t="n">
        <f aca="false">VLOOKUP(A1126,[3]Sheet1!$C$2:$K$65,9,FALSE())</f>
        <v>0.487509</v>
      </c>
      <c r="L1126" s="7" t="s">
        <v>15</v>
      </c>
      <c r="M1126" s="7" t="s">
        <v>15</v>
      </c>
      <c r="N1126" s="7" t="s">
        <v>15</v>
      </c>
      <c r="O1126" s="7" t="s">
        <v>15</v>
      </c>
      <c r="P1126" s="7" t="s">
        <v>15</v>
      </c>
      <c r="Q1126" s="7" t="s">
        <v>15</v>
      </c>
      <c r="R1126" s="7" t="s">
        <v>15</v>
      </c>
      <c r="S1126" s="7" t="s">
        <v>15</v>
      </c>
      <c r="T1126" s="9" t="s">
        <v>1110</v>
      </c>
      <c r="U1126" s="9" t="s">
        <v>204</v>
      </c>
    </row>
    <row r="1127" s="34" customFormat="true" ht="15" hidden="false" customHeight="false" outlineLevel="0" collapsed="false">
      <c r="A1127" s="6" t="s">
        <v>1222</v>
      </c>
      <c r="B1127" s="6" t="s">
        <v>56</v>
      </c>
      <c r="C1127" s="10" t="s">
        <v>15</v>
      </c>
      <c r="D1127" s="8" t="n">
        <v>0.01148</v>
      </c>
      <c r="E1127" s="8" t="n">
        <f aca="false">VLOOKUP(A1127,[2]Sheet1!$C$2:$K$41,3,FALSE())</f>
        <v>0.092486</v>
      </c>
      <c r="F1127" s="8" t="n">
        <f aca="false">VLOOKUP(A1127,[2]Sheet1!$C$2:$K$41,4,FALSE())</f>
        <v>0.029377</v>
      </c>
      <c r="G1127" s="8" t="n">
        <f aca="false">VLOOKUP(A1127,[2]Sheet1!$C$2:$K$41,5,FALSE())</f>
        <v>0.026722</v>
      </c>
      <c r="H1127" s="8" t="n">
        <f aca="false">VLOOKUP(A1127,[2]Sheet1!$C$2:$K$41,6,FALSE())</f>
        <v>0.107981</v>
      </c>
      <c r="I1127" s="8" t="n">
        <f aca="false">VLOOKUP(A1127,[2]Sheet1!$C$2:$K$41,7,FALSE())</f>
        <v>0.018627</v>
      </c>
      <c r="J1127" s="8" t="n">
        <v>0.437939</v>
      </c>
      <c r="K1127" s="8" t="n">
        <f aca="false">VLOOKUP(A1127,[2]Sheet1!$C$2:$K$41,9,FALSE())</f>
        <v>0.466914</v>
      </c>
      <c r="L1127" s="7" t="s">
        <v>15</v>
      </c>
      <c r="M1127" s="7" t="s">
        <v>15</v>
      </c>
      <c r="N1127" s="7" t="s">
        <v>15</v>
      </c>
      <c r="O1127" s="7" t="s">
        <v>60</v>
      </c>
      <c r="P1127" s="7" t="s">
        <v>15</v>
      </c>
      <c r="Q1127" s="7" t="s">
        <v>15</v>
      </c>
      <c r="R1127" s="7" t="s">
        <v>15</v>
      </c>
      <c r="S1127" s="7" t="s">
        <v>15</v>
      </c>
      <c r="T1127" s="9" t="s">
        <v>1106</v>
      </c>
      <c r="U1127" s="9" t="s">
        <v>204</v>
      </c>
    </row>
    <row r="1128" s="34" customFormat="true" ht="15" hidden="false" customHeight="false" outlineLevel="0" collapsed="false">
      <c r="A1128" s="6" t="s">
        <v>1223</v>
      </c>
      <c r="B1128" s="6" t="s">
        <v>56</v>
      </c>
      <c r="C1128" s="10" t="s">
        <v>15</v>
      </c>
      <c r="D1128" s="8" t="n">
        <v>0.005631</v>
      </c>
      <c r="E1128" s="8" t="n">
        <f aca="false">VLOOKUP(A1128,[2]Sheet1!$C$2:$K$41,3,FALSE())</f>
        <v>0.263367</v>
      </c>
      <c r="F1128" s="8" t="n">
        <f aca="false">VLOOKUP(A1128,[2]Sheet1!$C$2:$K$41,4,FALSE())</f>
        <v>0.029274</v>
      </c>
      <c r="G1128" s="8" t="n">
        <f aca="false">VLOOKUP(A1128,[2]Sheet1!$C$2:$K$41,5,FALSE())</f>
        <v>0.022008</v>
      </c>
      <c r="H1128" s="8" t="n">
        <f aca="false">VLOOKUP(A1128,[2]Sheet1!$C$2:$K$41,6,FALSE())</f>
        <v>0.440772</v>
      </c>
      <c r="I1128" s="8" t="n">
        <f aca="false">VLOOKUP(A1128,[2]Sheet1!$C$2:$K$41,7,FALSE())</f>
        <v>0.024078</v>
      </c>
      <c r="J1128" s="8" t="n">
        <v>0.198613</v>
      </c>
      <c r="K1128" s="8" t="n">
        <f aca="false">VLOOKUP(A1128,[2]Sheet1!$C$2:$K$41,9,FALSE())</f>
        <v>0.488256</v>
      </c>
      <c r="L1128" s="7" t="s">
        <v>15</v>
      </c>
      <c r="M1128" s="7" t="s">
        <v>60</v>
      </c>
      <c r="N1128" s="7" t="s">
        <v>15</v>
      </c>
      <c r="O1128" s="7" t="s">
        <v>60</v>
      </c>
      <c r="P1128" s="7" t="s">
        <v>60</v>
      </c>
      <c r="Q1128" s="7" t="s">
        <v>60</v>
      </c>
      <c r="R1128" s="7" t="s">
        <v>15</v>
      </c>
      <c r="S1128" s="7" t="s">
        <v>15</v>
      </c>
      <c r="T1128" s="9" t="s">
        <v>1106</v>
      </c>
      <c r="U1128" s="9" t="s">
        <v>204</v>
      </c>
    </row>
    <row r="1129" s="34" customFormat="true" ht="15" hidden="false" customHeight="false" outlineLevel="0" collapsed="false">
      <c r="A1129" s="6" t="s">
        <v>1224</v>
      </c>
      <c r="B1129" s="6" t="s">
        <v>56</v>
      </c>
      <c r="C1129" s="10" t="s">
        <v>15</v>
      </c>
      <c r="D1129" s="8" t="n">
        <v>0.01335</v>
      </c>
      <c r="E1129" s="8" t="n">
        <f aca="false">VLOOKUP(A1129,[4]Sheet1!$C$2:$K$49,3,FALSE())</f>
        <v>0.066227</v>
      </c>
      <c r="F1129" s="8" t="n">
        <f aca="false">VLOOKUP(A1129,[4]Sheet1!$C$2:$K$49,4,FALSE())</f>
        <v>0.029254</v>
      </c>
      <c r="G1129" s="8" t="n">
        <f aca="false">VLOOKUP(A1129,[4]Sheet1!$C$2:$K$49,5,FALSE())</f>
        <v>0.01018</v>
      </c>
      <c r="H1129" s="8" t="n">
        <f aca="false">VLOOKUP(A1129,[4]Sheet1!$C$2:$K$49,6,FALSE())</f>
        <v>0.072188</v>
      </c>
      <c r="I1129" s="8" t="n">
        <f aca="false">VLOOKUP(A1129,[4]Sheet1!$C$2:$K$49,7,FALSE())</f>
        <v>0.010347</v>
      </c>
      <c r="J1129" s="8" t="n">
        <v>0.340884</v>
      </c>
      <c r="K1129" s="8" t="n">
        <f aca="false">VLOOKUP(A1129,[4]Sheet1!$C$2:$K$49,9,FALSE())</f>
        <v>0.493378</v>
      </c>
      <c r="L1129" s="7" t="s">
        <v>15</v>
      </c>
      <c r="M1129" s="7" t="s">
        <v>15</v>
      </c>
      <c r="N1129" s="7" t="s">
        <v>15</v>
      </c>
      <c r="O1129" s="7" t="s">
        <v>15</v>
      </c>
      <c r="P1129" s="7" t="s">
        <v>15</v>
      </c>
      <c r="Q1129" s="7" t="s">
        <v>15</v>
      </c>
      <c r="R1129" s="7" t="s">
        <v>15</v>
      </c>
      <c r="S1129" s="7" t="s">
        <v>15</v>
      </c>
      <c r="T1129" s="9" t="s">
        <v>1140</v>
      </c>
      <c r="U1129" s="9" t="s">
        <v>204</v>
      </c>
    </row>
    <row r="1130" s="34" customFormat="true" ht="15" hidden="false" customHeight="false" outlineLevel="0" collapsed="false">
      <c r="A1130" s="6" t="s">
        <v>1225</v>
      </c>
      <c r="B1130" s="6" t="s">
        <v>56</v>
      </c>
      <c r="C1130" s="10" t="s">
        <v>15</v>
      </c>
      <c r="D1130" s="8" t="n">
        <v>0.005095</v>
      </c>
      <c r="E1130" s="8" t="n">
        <f aca="false">VLOOKUP(A1130,[4]Sheet1!$C$2:$K$49,3,FALSE())</f>
        <v>0.312904</v>
      </c>
      <c r="F1130" s="8" t="n">
        <f aca="false">VLOOKUP(A1130,[4]Sheet1!$C$2:$K$49,4,FALSE())</f>
        <v>0.029161</v>
      </c>
      <c r="G1130" s="8" t="n">
        <f aca="false">VLOOKUP(A1130,[4]Sheet1!$C$2:$K$49,5,FALSE())</f>
        <v>0.02041</v>
      </c>
      <c r="H1130" s="8" t="n">
        <f aca="false">VLOOKUP(A1130,[4]Sheet1!$C$2:$K$49,6,FALSE())</f>
        <v>0.447355</v>
      </c>
      <c r="I1130" s="8" t="n">
        <f aca="false">VLOOKUP(A1130,[4]Sheet1!$C$2:$K$49,7,FALSE())</f>
        <v>0.017816</v>
      </c>
      <c r="J1130" s="8" t="n">
        <v>0.186104</v>
      </c>
      <c r="K1130" s="8" t="n">
        <f aca="false">VLOOKUP(A1130,[4]Sheet1!$C$2:$K$49,9,FALSE())</f>
        <v>0.488642</v>
      </c>
      <c r="L1130" s="7" t="s">
        <v>15</v>
      </c>
      <c r="M1130" s="7" t="s">
        <v>60</v>
      </c>
      <c r="N1130" s="7" t="s">
        <v>15</v>
      </c>
      <c r="O1130" s="7" t="s">
        <v>60</v>
      </c>
      <c r="P1130" s="7" t="s">
        <v>60</v>
      </c>
      <c r="Q1130" s="7" t="s">
        <v>15</v>
      </c>
      <c r="R1130" s="7" t="s">
        <v>15</v>
      </c>
      <c r="S1130" s="7" t="s">
        <v>15</v>
      </c>
      <c r="T1130" s="9" t="s">
        <v>1140</v>
      </c>
      <c r="U1130" s="9" t="s">
        <v>204</v>
      </c>
    </row>
    <row r="1131" s="34" customFormat="true" ht="15" hidden="false" customHeight="false" outlineLevel="0" collapsed="false">
      <c r="A1131" s="6" t="s">
        <v>1226</v>
      </c>
      <c r="B1131" s="6" t="s">
        <v>56</v>
      </c>
      <c r="C1131" s="10" t="s">
        <v>15</v>
      </c>
      <c r="D1131" s="8" t="n">
        <v>0.005902</v>
      </c>
      <c r="E1131" s="8" t="n">
        <f aca="false">VLOOKUP(A1131,[4]Sheet1!$C$2:$K$49,3,FALSE())</f>
        <v>0.127513</v>
      </c>
      <c r="F1131" s="8" t="n">
        <f aca="false">VLOOKUP(A1131,[4]Sheet1!$C$2:$K$49,4,FALSE())</f>
        <v>0.029098</v>
      </c>
      <c r="G1131" s="8" t="n">
        <f aca="false">VLOOKUP(A1131,[4]Sheet1!$C$2:$K$49,5,FALSE())</f>
        <v>0.016049</v>
      </c>
      <c r="H1131" s="8" t="n">
        <f aca="false">VLOOKUP(A1131,[4]Sheet1!$C$2:$K$49,6,FALSE())</f>
        <v>0.121354</v>
      </c>
      <c r="I1131" s="8" t="n">
        <f aca="false">VLOOKUP(A1131,[4]Sheet1!$C$2:$K$49,7,FALSE())</f>
        <v>0.012365</v>
      </c>
      <c r="J1131" s="8" t="n">
        <v>0.398463</v>
      </c>
      <c r="K1131" s="8" t="n">
        <f aca="false">VLOOKUP(A1131,[4]Sheet1!$C$2:$K$49,9,FALSE())</f>
        <v>0.479414</v>
      </c>
      <c r="L1131" s="7" t="s">
        <v>15</v>
      </c>
      <c r="M1131" s="7" t="s">
        <v>15</v>
      </c>
      <c r="N1131" s="7" t="s">
        <v>15</v>
      </c>
      <c r="O1131" s="7" t="s">
        <v>15</v>
      </c>
      <c r="P1131" s="7" t="s">
        <v>15</v>
      </c>
      <c r="Q1131" s="7" t="s">
        <v>15</v>
      </c>
      <c r="R1131" s="7" t="s">
        <v>15</v>
      </c>
      <c r="S1131" s="7" t="s">
        <v>15</v>
      </c>
      <c r="T1131" s="9" t="s">
        <v>1140</v>
      </c>
      <c r="U1131" s="9" t="s">
        <v>204</v>
      </c>
    </row>
    <row r="1132" s="34" customFormat="true" ht="15" hidden="false" customHeight="false" outlineLevel="0" collapsed="false">
      <c r="A1132" s="6" t="s">
        <v>1227</v>
      </c>
      <c r="B1132" s="6" t="s">
        <v>56</v>
      </c>
      <c r="C1132" s="10" t="s">
        <v>15</v>
      </c>
      <c r="D1132" s="8" t="n">
        <v>0</v>
      </c>
      <c r="E1132" s="8" t="n">
        <f aca="false">VLOOKUP(A1132,[4]Sheet1!$C$2:$K$49,3,FALSE())</f>
        <v>0.102406</v>
      </c>
      <c r="F1132" s="8" t="n">
        <f aca="false">VLOOKUP(A1132,[4]Sheet1!$C$2:$K$49,4,FALSE())</f>
        <v>0.029053</v>
      </c>
      <c r="G1132" s="8" t="n">
        <f aca="false">VLOOKUP(A1132,[4]Sheet1!$C$2:$K$49,5,FALSE())</f>
        <v>0.011111</v>
      </c>
      <c r="H1132" s="8" t="n">
        <f aca="false">VLOOKUP(A1132,[4]Sheet1!$C$2:$K$49,6,FALSE())</f>
        <v>0.115105</v>
      </c>
      <c r="I1132" s="8" t="n">
        <f aca="false">VLOOKUP(A1132,[4]Sheet1!$C$2:$K$49,7,FALSE())</f>
        <v>0.010737</v>
      </c>
      <c r="J1132" s="8" t="n">
        <v>0.332747</v>
      </c>
      <c r="K1132" s="8" t="n">
        <f aca="false">VLOOKUP(A1132,[4]Sheet1!$C$2:$K$49,9,FALSE())</f>
        <v>0.492611</v>
      </c>
      <c r="L1132" s="7" t="s">
        <v>15</v>
      </c>
      <c r="M1132" s="7" t="s">
        <v>15</v>
      </c>
      <c r="N1132" s="7" t="s">
        <v>15</v>
      </c>
      <c r="O1132" s="7" t="s">
        <v>15</v>
      </c>
      <c r="P1132" s="7" t="s">
        <v>15</v>
      </c>
      <c r="Q1132" s="7" t="s">
        <v>15</v>
      </c>
      <c r="R1132" s="7" t="s">
        <v>15</v>
      </c>
      <c r="S1132" s="7" t="s">
        <v>15</v>
      </c>
      <c r="T1132" s="9" t="s">
        <v>1140</v>
      </c>
      <c r="U1132" s="9" t="s">
        <v>204</v>
      </c>
    </row>
    <row r="1133" s="34" customFormat="true" ht="15" hidden="false" customHeight="false" outlineLevel="0" collapsed="false">
      <c r="A1133" s="6" t="s">
        <v>1228</v>
      </c>
      <c r="B1133" s="6" t="s">
        <v>56</v>
      </c>
      <c r="C1133" s="10" t="s">
        <v>15</v>
      </c>
      <c r="D1133" s="8" t="n">
        <v>0.009477</v>
      </c>
      <c r="E1133" s="8" t="n">
        <f aca="false">VLOOKUP(A1133,[4]Sheet1!$C$2:$K$49,3,FALSE())</f>
        <v>0.166323</v>
      </c>
      <c r="F1133" s="8" t="n">
        <f aca="false">VLOOKUP(A1133,[4]Sheet1!$C$2:$K$49,4,FALSE())</f>
        <v>0.029189</v>
      </c>
      <c r="G1133" s="8" t="n">
        <f aca="false">VLOOKUP(A1133,[4]Sheet1!$C$2:$K$49,5,FALSE())</f>
        <v>0.014942</v>
      </c>
      <c r="H1133" s="8" t="n">
        <f aca="false">VLOOKUP(A1133,[4]Sheet1!$C$2:$K$49,6,FALSE())</f>
        <v>0.170262</v>
      </c>
      <c r="I1133" s="8" t="n">
        <f aca="false">VLOOKUP(A1133,[4]Sheet1!$C$2:$K$49,7,FALSE())</f>
        <v>0.017716</v>
      </c>
      <c r="J1133" s="8" t="n">
        <v>0.233747</v>
      </c>
      <c r="K1133" s="8" t="n">
        <f aca="false">VLOOKUP(A1133,[4]Sheet1!$C$2:$K$49,9,FALSE())</f>
        <v>0.501975</v>
      </c>
      <c r="L1133" s="7" t="s">
        <v>15</v>
      </c>
      <c r="M1133" s="7" t="s">
        <v>15</v>
      </c>
      <c r="N1133" s="7" t="s">
        <v>15</v>
      </c>
      <c r="O1133" s="7" t="s">
        <v>15</v>
      </c>
      <c r="P1133" s="7" t="s">
        <v>15</v>
      </c>
      <c r="Q1133" s="7" t="s">
        <v>15</v>
      </c>
      <c r="R1133" s="7" t="s">
        <v>15</v>
      </c>
      <c r="S1133" s="7" t="s">
        <v>60</v>
      </c>
      <c r="T1133" s="9" t="s">
        <v>1229</v>
      </c>
      <c r="U1133" s="9" t="s">
        <v>204</v>
      </c>
    </row>
    <row r="1134" s="34" customFormat="true" ht="15" hidden="false" customHeight="false" outlineLevel="0" collapsed="false">
      <c r="A1134" s="6" t="s">
        <v>1230</v>
      </c>
      <c r="B1134" s="6" t="s">
        <v>95</v>
      </c>
      <c r="C1134" s="10" t="s">
        <v>15</v>
      </c>
      <c r="D1134" s="8" t="n">
        <v>0.008816</v>
      </c>
      <c r="E1134" s="8" t="n">
        <f aca="false">VLOOKUP(A1134,[4]Sheet1!$C$2:$K$49,3,FALSE())</f>
        <v>0.087698</v>
      </c>
      <c r="F1134" s="8" t="n">
        <f aca="false">VLOOKUP(A1134,[4]Sheet1!$C$2:$K$49,4,FALSE())</f>
        <v>0.029216</v>
      </c>
      <c r="G1134" s="8" t="n">
        <f aca="false">VLOOKUP(A1134,[4]Sheet1!$C$2:$K$49,5,FALSE())</f>
        <v>0.015101</v>
      </c>
      <c r="H1134" s="8" t="n">
        <f aca="false">VLOOKUP(A1134,[4]Sheet1!$C$2:$K$49,6,FALSE())</f>
        <v>0.102331</v>
      </c>
      <c r="I1134" s="8" t="n">
        <f aca="false">VLOOKUP(A1134,[4]Sheet1!$C$2:$K$49,7,FALSE())</f>
        <v>0.015814</v>
      </c>
      <c r="J1134" s="8" t="n">
        <v>0.296105</v>
      </c>
      <c r="K1134" s="8" t="n">
        <f aca="false">VLOOKUP(A1134,[4]Sheet1!$C$2:$K$49,9,FALSE())</f>
        <v>0.491223</v>
      </c>
      <c r="L1134" s="7" t="s">
        <v>15</v>
      </c>
      <c r="M1134" s="7" t="s">
        <v>15</v>
      </c>
      <c r="N1134" s="7" t="s">
        <v>15</v>
      </c>
      <c r="O1134" s="7" t="s">
        <v>15</v>
      </c>
      <c r="P1134" s="7" t="s">
        <v>15</v>
      </c>
      <c r="Q1134" s="7" t="s">
        <v>15</v>
      </c>
      <c r="R1134" s="7" t="s">
        <v>15</v>
      </c>
      <c r="S1134" s="7" t="s">
        <v>15</v>
      </c>
      <c r="T1134" s="9" t="s">
        <v>1229</v>
      </c>
      <c r="U1134" s="9" t="s">
        <v>204</v>
      </c>
    </row>
    <row r="1135" s="34" customFormat="true" ht="15" hidden="false" customHeight="false" outlineLevel="0" collapsed="false">
      <c r="A1135" s="6" t="s">
        <v>1231</v>
      </c>
      <c r="B1135" s="6" t="s">
        <v>95</v>
      </c>
      <c r="C1135" s="10" t="s">
        <v>15</v>
      </c>
      <c r="D1135" s="8" t="n">
        <v>0.006413</v>
      </c>
      <c r="E1135" s="8" t="n">
        <f aca="false">VLOOKUP(A1135,[4]Sheet1!$C$2:$K$49,3,FALSE())</f>
        <v>0.293822</v>
      </c>
      <c r="F1135" s="8" t="n">
        <f aca="false">VLOOKUP(A1135,[4]Sheet1!$C$2:$K$49,4,FALSE())</f>
        <v>0.029194</v>
      </c>
      <c r="G1135" s="8" t="n">
        <f aca="false">VLOOKUP(A1135,[4]Sheet1!$C$2:$K$49,5,FALSE())</f>
        <v>0.019288</v>
      </c>
      <c r="H1135" s="8" t="n">
        <f aca="false">VLOOKUP(A1135,[4]Sheet1!$C$2:$K$49,6,FALSE())</f>
        <v>0.416236</v>
      </c>
      <c r="I1135" s="8" t="n">
        <f aca="false">VLOOKUP(A1135,[4]Sheet1!$C$2:$K$49,7,FALSE())</f>
        <v>0.02182</v>
      </c>
      <c r="J1135" s="8" t="n">
        <v>0.140438</v>
      </c>
      <c r="K1135" s="8" t="n">
        <f aca="false">VLOOKUP(A1135,[4]Sheet1!$C$2:$K$49,9,FALSE())</f>
        <v>0.503168</v>
      </c>
      <c r="L1135" s="7" t="s">
        <v>15</v>
      </c>
      <c r="M1135" s="7" t="s">
        <v>60</v>
      </c>
      <c r="N1135" s="7" t="s">
        <v>15</v>
      </c>
      <c r="O1135" s="7" t="s">
        <v>15</v>
      </c>
      <c r="P1135" s="7" t="s">
        <v>60</v>
      </c>
      <c r="Q1135" s="7" t="s">
        <v>60</v>
      </c>
      <c r="R1135" s="7" t="s">
        <v>15</v>
      </c>
      <c r="S1135" s="7" t="s">
        <v>60</v>
      </c>
      <c r="T1135" s="9" t="s">
        <v>1229</v>
      </c>
      <c r="U1135" s="9" t="s">
        <v>204</v>
      </c>
    </row>
    <row r="1136" s="34" customFormat="true" ht="15" hidden="false" customHeight="false" outlineLevel="0" collapsed="false">
      <c r="A1136" s="6" t="s">
        <v>1232</v>
      </c>
      <c r="B1136" s="6" t="s">
        <v>95</v>
      </c>
      <c r="C1136" s="10" t="s">
        <v>15</v>
      </c>
      <c r="D1136" s="8" t="n">
        <v>0.008045</v>
      </c>
      <c r="E1136" s="8" t="n">
        <f aca="false">VLOOKUP(A1136,[4]Sheet1!$C$2:$K$49,3,FALSE())</f>
        <v>0.34504</v>
      </c>
      <c r="F1136" s="8" t="n">
        <f aca="false">VLOOKUP(A1136,[4]Sheet1!$C$2:$K$49,4,FALSE())</f>
        <v>0.029218</v>
      </c>
      <c r="G1136" s="8" t="n">
        <f aca="false">VLOOKUP(A1136,[4]Sheet1!$C$2:$K$49,5,FALSE())</f>
        <v>0.017509</v>
      </c>
      <c r="H1136" s="8" t="n">
        <f aca="false">VLOOKUP(A1136,[4]Sheet1!$C$2:$K$49,6,FALSE())</f>
        <v>0.702056</v>
      </c>
      <c r="I1136" s="8" t="n">
        <f aca="false">VLOOKUP(A1136,[4]Sheet1!$C$2:$K$49,7,FALSE())</f>
        <v>0.020127</v>
      </c>
      <c r="J1136" s="8" t="n">
        <v>0.174507</v>
      </c>
      <c r="K1136" s="8" t="n">
        <f aca="false">VLOOKUP(A1136,[4]Sheet1!$C$2:$K$49,9,FALSE())</f>
        <v>0.493903</v>
      </c>
      <c r="L1136" s="7" t="s">
        <v>15</v>
      </c>
      <c r="M1136" s="7" t="s">
        <v>60</v>
      </c>
      <c r="N1136" s="7" t="s">
        <v>15</v>
      </c>
      <c r="O1136" s="7" t="s">
        <v>15</v>
      </c>
      <c r="P1136" s="7" t="s">
        <v>60</v>
      </c>
      <c r="Q1136" s="7" t="s">
        <v>60</v>
      </c>
      <c r="R1136" s="7" t="s">
        <v>15</v>
      </c>
      <c r="S1136" s="7" t="s">
        <v>15</v>
      </c>
      <c r="T1136" s="9" t="s">
        <v>1229</v>
      </c>
      <c r="U1136" s="9" t="s">
        <v>204</v>
      </c>
    </row>
    <row r="1137" s="34" customFormat="true" ht="15" hidden="false" customHeight="false" outlineLevel="0" collapsed="false">
      <c r="A1137" s="6" t="s">
        <v>1233</v>
      </c>
      <c r="B1137" s="6" t="s">
        <v>220</v>
      </c>
      <c r="C1137" s="10" t="s">
        <v>15</v>
      </c>
      <c r="D1137" s="8" t="n">
        <v>0.01624</v>
      </c>
      <c r="E1137" s="8" t="n">
        <f aca="false">VLOOKUP(A1137,[4]Sheet1!$C$2:$K$49,3,FALSE())</f>
        <v>0.318486</v>
      </c>
      <c r="F1137" s="8" t="n">
        <f aca="false">VLOOKUP(A1137,[4]Sheet1!$C$2:$K$49,4,FALSE())</f>
        <v>0.029134</v>
      </c>
      <c r="G1137" s="8" t="n">
        <f aca="false">VLOOKUP(A1137,[4]Sheet1!$C$2:$K$49,5,FALSE())</f>
        <v>0.018353</v>
      </c>
      <c r="H1137" s="8" t="n">
        <f aca="false">VLOOKUP(A1137,[4]Sheet1!$C$2:$K$49,6,FALSE())</f>
        <v>0.543515</v>
      </c>
      <c r="I1137" s="8" t="n">
        <f aca="false">VLOOKUP(A1137,[4]Sheet1!$C$2:$K$49,7,FALSE())</f>
        <v>0.021403</v>
      </c>
      <c r="J1137" s="8" t="n">
        <v>0.110829</v>
      </c>
      <c r="K1137" s="8" t="n">
        <f aca="false">VLOOKUP(A1137,[4]Sheet1!$C$2:$K$49,9,FALSE())</f>
        <v>0.506409</v>
      </c>
      <c r="L1137" s="7" t="s">
        <v>15</v>
      </c>
      <c r="M1137" s="7" t="s">
        <v>60</v>
      </c>
      <c r="N1137" s="7" t="s">
        <v>15</v>
      </c>
      <c r="O1137" s="7" t="s">
        <v>15</v>
      </c>
      <c r="P1137" s="7" t="s">
        <v>60</v>
      </c>
      <c r="Q1137" s="7" t="s">
        <v>60</v>
      </c>
      <c r="R1137" s="7" t="s">
        <v>15</v>
      </c>
      <c r="S1137" s="7" t="s">
        <v>60</v>
      </c>
      <c r="T1137" s="9" t="s">
        <v>1229</v>
      </c>
      <c r="U1137" s="9" t="s">
        <v>204</v>
      </c>
    </row>
    <row r="1138" s="34" customFormat="true" ht="15" hidden="false" customHeight="false" outlineLevel="0" collapsed="false">
      <c r="A1138" s="6" t="s">
        <v>1234</v>
      </c>
      <c r="B1138" s="6" t="s">
        <v>220</v>
      </c>
      <c r="C1138" s="10" t="s">
        <v>15</v>
      </c>
      <c r="D1138" s="8" t="n">
        <v>0</v>
      </c>
      <c r="E1138" s="8" t="n">
        <f aca="false">VLOOKUP(A1138,[4]Sheet1!$C$2:$K$49,3,FALSE())</f>
        <v>0.238469</v>
      </c>
      <c r="F1138" s="8" t="n">
        <f aca="false">VLOOKUP(A1138,[4]Sheet1!$C$2:$K$49,4,FALSE())</f>
        <v>0.029225</v>
      </c>
      <c r="G1138" s="8" t="n">
        <f aca="false">VLOOKUP(A1138,[4]Sheet1!$C$2:$K$49,5,FALSE())</f>
        <v>0.01824</v>
      </c>
      <c r="H1138" s="8" t="n">
        <f aca="false">VLOOKUP(A1138,[4]Sheet1!$C$2:$K$49,6,FALSE())</f>
        <v>0.334522</v>
      </c>
      <c r="I1138" s="8" t="n">
        <f aca="false">VLOOKUP(A1138,[4]Sheet1!$C$2:$K$49,7,FALSE())</f>
        <v>0.022141</v>
      </c>
      <c r="J1138" s="8" t="n">
        <v>0.237241</v>
      </c>
      <c r="K1138" s="8" t="n">
        <f aca="false">VLOOKUP(A1138,[4]Sheet1!$C$2:$K$49,9,FALSE())</f>
        <v>0.491586</v>
      </c>
      <c r="L1138" s="7" t="s">
        <v>15</v>
      </c>
      <c r="M1138" s="7" t="s">
        <v>60</v>
      </c>
      <c r="N1138" s="7" t="s">
        <v>15</v>
      </c>
      <c r="O1138" s="7" t="s">
        <v>15</v>
      </c>
      <c r="P1138" s="7" t="s">
        <v>60</v>
      </c>
      <c r="Q1138" s="7" t="s">
        <v>60</v>
      </c>
      <c r="R1138" s="7" t="s">
        <v>15</v>
      </c>
      <c r="S1138" s="7" t="s">
        <v>15</v>
      </c>
      <c r="T1138" s="9" t="s">
        <v>1229</v>
      </c>
      <c r="U1138" s="9" t="s">
        <v>204</v>
      </c>
    </row>
    <row r="1139" s="34" customFormat="true" ht="15" hidden="false" customHeight="false" outlineLevel="0" collapsed="false">
      <c r="A1139" s="6" t="s">
        <v>1235</v>
      </c>
      <c r="B1139" s="6" t="s">
        <v>220</v>
      </c>
      <c r="C1139" s="10" t="s">
        <v>15</v>
      </c>
      <c r="D1139" s="8" t="n">
        <v>0.008418</v>
      </c>
      <c r="E1139" s="8" t="n">
        <f aca="false">VLOOKUP(A1139,[4]Sheet1!$C$2:$K$49,3,FALSE())</f>
        <v>0.075515</v>
      </c>
      <c r="F1139" s="8" t="n">
        <f aca="false">VLOOKUP(A1139,[4]Sheet1!$C$2:$K$49,4,FALSE())</f>
        <v>0.029193</v>
      </c>
      <c r="G1139" s="8" t="n">
        <f aca="false">VLOOKUP(A1139,[4]Sheet1!$C$2:$K$49,5,FALSE())</f>
        <v>0.013344</v>
      </c>
      <c r="H1139" s="8" t="n">
        <f aca="false">VLOOKUP(A1139,[4]Sheet1!$C$2:$K$49,6,FALSE())</f>
        <v>0.066254</v>
      </c>
      <c r="I1139" s="8" t="n">
        <f aca="false">VLOOKUP(A1139,[4]Sheet1!$C$2:$K$49,7,FALSE())</f>
        <v>0.012812</v>
      </c>
      <c r="J1139" s="8" t="n">
        <v>0.324556</v>
      </c>
      <c r="K1139" s="8" t="n">
        <f aca="false">VLOOKUP(A1139,[4]Sheet1!$C$2:$K$49,9,FALSE())</f>
        <v>0.49316</v>
      </c>
      <c r="L1139" s="7" t="s">
        <v>15</v>
      </c>
      <c r="M1139" s="7" t="s">
        <v>15</v>
      </c>
      <c r="N1139" s="7" t="s">
        <v>15</v>
      </c>
      <c r="O1139" s="7" t="s">
        <v>15</v>
      </c>
      <c r="P1139" s="7" t="s">
        <v>15</v>
      </c>
      <c r="Q1139" s="7" t="s">
        <v>15</v>
      </c>
      <c r="R1139" s="7" t="s">
        <v>15</v>
      </c>
      <c r="S1139" s="7" t="s">
        <v>15</v>
      </c>
      <c r="T1139" s="9" t="s">
        <v>1229</v>
      </c>
      <c r="U1139" s="9" t="s">
        <v>204</v>
      </c>
    </row>
    <row r="1140" s="34" customFormat="true" ht="15" hidden="false" customHeight="false" outlineLevel="0" collapsed="false">
      <c r="A1140" s="6" t="s">
        <v>1236</v>
      </c>
      <c r="B1140" s="6" t="s">
        <v>220</v>
      </c>
      <c r="C1140" s="10" t="s">
        <v>15</v>
      </c>
      <c r="D1140" s="8" t="n">
        <v>0.01074</v>
      </c>
      <c r="E1140" s="8" t="n">
        <f aca="false">VLOOKUP(A1140,[4]Sheet1!$C$2:$K$49,3,FALSE())</f>
        <v>0.251196</v>
      </c>
      <c r="F1140" s="8" t="n">
        <f aca="false">VLOOKUP(A1140,[4]Sheet1!$C$2:$K$49,4,FALSE())</f>
        <v>0.028599</v>
      </c>
      <c r="G1140" s="8" t="n">
        <f aca="false">VLOOKUP(A1140,[4]Sheet1!$C$2:$K$49,5,FALSE())</f>
        <v>0.025969</v>
      </c>
      <c r="H1140" s="8" t="n">
        <f aca="false">VLOOKUP(A1140,[4]Sheet1!$C$2:$K$49,6,FALSE())</f>
        <v>0.286527</v>
      </c>
      <c r="I1140" s="8" t="n">
        <f aca="false">VLOOKUP(A1140,[4]Sheet1!$C$2:$K$49,7,FALSE())</f>
        <v>0.022081</v>
      </c>
      <c r="J1140" s="8" t="n">
        <v>0.140973</v>
      </c>
      <c r="K1140" s="8" t="n">
        <f aca="false">VLOOKUP(A1140,[4]Sheet1!$C$2:$K$49,9,FALSE())</f>
        <v>0.495488</v>
      </c>
      <c r="L1140" s="7" t="s">
        <v>15</v>
      </c>
      <c r="M1140" s="7" t="s">
        <v>60</v>
      </c>
      <c r="N1140" s="7" t="s">
        <v>15</v>
      </c>
      <c r="O1140" s="7" t="s">
        <v>60</v>
      </c>
      <c r="P1140" s="7" t="s">
        <v>60</v>
      </c>
      <c r="Q1140" s="7" t="s">
        <v>60</v>
      </c>
      <c r="R1140" s="7" t="s">
        <v>15</v>
      </c>
      <c r="S1140" s="7" t="s">
        <v>15</v>
      </c>
      <c r="T1140" s="9" t="s">
        <v>1229</v>
      </c>
      <c r="U1140" s="9" t="s">
        <v>204</v>
      </c>
    </row>
    <row r="1141" s="34" customFormat="true" ht="15" hidden="false" customHeight="false" outlineLevel="0" collapsed="false">
      <c r="A1141" s="6" t="s">
        <v>1237</v>
      </c>
      <c r="B1141" s="6" t="s">
        <v>14</v>
      </c>
      <c r="C1141" s="10" t="s">
        <v>15</v>
      </c>
      <c r="D1141" s="8" t="n">
        <v>0.009414</v>
      </c>
      <c r="E1141" s="8" t="n">
        <f aca="false">VLOOKUP(A1141,[4]Sheet1!$C$2:$K$49,3,FALSE())</f>
        <v>0.054434</v>
      </c>
      <c r="F1141" s="8" t="n">
        <f aca="false">VLOOKUP(A1141,[4]Sheet1!$C$2:$K$49,4,FALSE())</f>
        <v>0.028864</v>
      </c>
      <c r="G1141" s="8" t="n">
        <f aca="false">VLOOKUP(A1141,[4]Sheet1!$C$2:$K$49,5,FALSE())</f>
        <v>0.016339</v>
      </c>
      <c r="H1141" s="8" t="n">
        <f aca="false">VLOOKUP(A1141,[4]Sheet1!$C$2:$K$49,6,FALSE())</f>
        <v>0.057073</v>
      </c>
      <c r="I1141" s="8" t="n">
        <f aca="false">VLOOKUP(A1141,[4]Sheet1!$C$2:$K$49,7,FALSE())</f>
        <v>0.016837</v>
      </c>
      <c r="J1141" s="8" t="n">
        <v>0.343065</v>
      </c>
      <c r="K1141" s="8" t="n">
        <f aca="false">VLOOKUP(A1141,[4]Sheet1!$C$2:$K$49,9,FALSE())</f>
        <v>0.488006</v>
      </c>
      <c r="L1141" s="7" t="s">
        <v>15</v>
      </c>
      <c r="M1141" s="7" t="s">
        <v>15</v>
      </c>
      <c r="N1141" s="7" t="s">
        <v>15</v>
      </c>
      <c r="O1141" s="7" t="s">
        <v>15</v>
      </c>
      <c r="P1141" s="7" t="s">
        <v>15</v>
      </c>
      <c r="Q1141" s="7" t="s">
        <v>15</v>
      </c>
      <c r="R1141" s="7" t="s">
        <v>15</v>
      </c>
      <c r="S1141" s="7" t="s">
        <v>15</v>
      </c>
      <c r="T1141" s="9" t="s">
        <v>1229</v>
      </c>
      <c r="U1141" s="9" t="s">
        <v>204</v>
      </c>
    </row>
    <row r="1142" s="34" customFormat="true" ht="15" hidden="false" customHeight="false" outlineLevel="0" collapsed="false">
      <c r="A1142" s="6" t="s">
        <v>1238</v>
      </c>
      <c r="B1142" s="6" t="s">
        <v>146</v>
      </c>
      <c r="C1142" s="10" t="s">
        <v>15</v>
      </c>
      <c r="D1142" s="8" t="n">
        <v>0.008918</v>
      </c>
      <c r="E1142" s="8" t="n">
        <f aca="false">VLOOKUP(A1142,[2]Sheet1!$C$2:$K$41,3,FALSE())</f>
        <v>0.098899</v>
      </c>
      <c r="F1142" s="8" t="n">
        <f aca="false">VLOOKUP(A1142,[2]Sheet1!$C$2:$K$41,4,FALSE())</f>
        <v>0.029396</v>
      </c>
      <c r="G1142" s="8" t="n">
        <f aca="false">VLOOKUP(A1142,[2]Sheet1!$C$2:$K$41,5,FALSE())</f>
        <v>0.017275</v>
      </c>
      <c r="H1142" s="8" t="n">
        <f aca="false">VLOOKUP(A1142,[2]Sheet1!$C$2:$K$41,6,FALSE())</f>
        <v>0.145226</v>
      </c>
      <c r="I1142" s="8" t="n">
        <f aca="false">VLOOKUP(A1142,[2]Sheet1!$C$2:$K$41,7,FALSE())</f>
        <v>0.015656</v>
      </c>
      <c r="J1142" s="8" t="n">
        <v>0.363744</v>
      </c>
      <c r="K1142" s="8" t="n">
        <f aca="false">VLOOKUP(A1142,[2]Sheet1!$C$2:$K$41,9,FALSE())</f>
        <v>0.482462</v>
      </c>
      <c r="L1142" s="7" t="s">
        <v>15</v>
      </c>
      <c r="M1142" s="7" t="s">
        <v>15</v>
      </c>
      <c r="N1142" s="7" t="s">
        <v>15</v>
      </c>
      <c r="O1142" s="7" t="s">
        <v>15</v>
      </c>
      <c r="P1142" s="7" t="s">
        <v>15</v>
      </c>
      <c r="Q1142" s="7" t="s">
        <v>15</v>
      </c>
      <c r="R1142" s="7" t="s">
        <v>15</v>
      </c>
      <c r="S1142" s="7" t="s">
        <v>15</v>
      </c>
      <c r="T1142" s="9" t="s">
        <v>1106</v>
      </c>
      <c r="U1142" s="9" t="s">
        <v>204</v>
      </c>
    </row>
    <row r="1143" s="34" customFormat="true" ht="15" hidden="false" customHeight="false" outlineLevel="0" collapsed="false">
      <c r="A1143" s="6" t="s">
        <v>1239</v>
      </c>
      <c r="B1143" s="6" t="s">
        <v>146</v>
      </c>
      <c r="C1143" s="10" t="s">
        <v>15</v>
      </c>
      <c r="D1143" s="8" t="n">
        <v>0.01193</v>
      </c>
      <c r="E1143" s="8" t="n">
        <f aca="false">VLOOKUP(A1143,[2]Sheet1!$C$2:$K$41,3,FALSE())</f>
        <v>0.086371</v>
      </c>
      <c r="F1143" s="8" t="n">
        <f aca="false">VLOOKUP(A1143,[2]Sheet1!$C$2:$K$41,4,FALSE())</f>
        <v>0.029412</v>
      </c>
      <c r="G1143" s="8" t="n">
        <f aca="false">VLOOKUP(A1143,[2]Sheet1!$C$2:$K$41,5,FALSE())</f>
        <v>0.024403</v>
      </c>
      <c r="H1143" s="8" t="n">
        <f aca="false">VLOOKUP(A1143,[2]Sheet1!$C$2:$K$41,6,FALSE())</f>
        <v>0.097703</v>
      </c>
      <c r="I1143" s="8" t="n">
        <f aca="false">VLOOKUP(A1143,[2]Sheet1!$C$2:$K$41,7,FALSE())</f>
        <v>0.018486</v>
      </c>
      <c r="J1143" s="8" t="n">
        <v>0.430215</v>
      </c>
      <c r="K1143" s="8" t="n">
        <f aca="false">VLOOKUP(A1143,[2]Sheet1!$C$2:$K$41,9,FALSE())</f>
        <v>0.47017</v>
      </c>
      <c r="L1143" s="7" t="s">
        <v>15</v>
      </c>
      <c r="M1143" s="7" t="s">
        <v>15</v>
      </c>
      <c r="N1143" s="7" t="s">
        <v>15</v>
      </c>
      <c r="O1143" s="7" t="s">
        <v>60</v>
      </c>
      <c r="P1143" s="7" t="s">
        <v>15</v>
      </c>
      <c r="Q1143" s="7" t="s">
        <v>15</v>
      </c>
      <c r="R1143" s="7" t="s">
        <v>15</v>
      </c>
      <c r="S1143" s="7" t="s">
        <v>15</v>
      </c>
      <c r="T1143" s="9" t="s">
        <v>1106</v>
      </c>
      <c r="U1143" s="9" t="s">
        <v>204</v>
      </c>
    </row>
    <row r="1144" s="34" customFormat="true" ht="15" hidden="false" customHeight="false" outlineLevel="0" collapsed="false">
      <c r="A1144" s="6" t="s">
        <v>1240</v>
      </c>
      <c r="B1144" s="6" t="s">
        <v>146</v>
      </c>
      <c r="C1144" s="10" t="s">
        <v>15</v>
      </c>
      <c r="D1144" s="8" t="n">
        <v>0.01249</v>
      </c>
      <c r="E1144" s="8" t="n">
        <f aca="false">VLOOKUP(A1144,[2]Sheet1!$C$2:$K$41,3,FALSE())</f>
        <v>0.092008</v>
      </c>
      <c r="F1144" s="8" t="n">
        <f aca="false">VLOOKUP(A1144,[2]Sheet1!$C$2:$K$41,4,FALSE())</f>
        <v>0.029353</v>
      </c>
      <c r="G1144" s="8" t="n">
        <f aca="false">VLOOKUP(A1144,[2]Sheet1!$C$2:$K$41,5,FALSE())</f>
        <v>0.014918</v>
      </c>
      <c r="H1144" s="8" t="n">
        <f aca="false">VLOOKUP(A1144,[2]Sheet1!$C$2:$K$41,6,FALSE())</f>
        <v>0.041522</v>
      </c>
      <c r="I1144" s="8" t="n">
        <f aca="false">VLOOKUP(A1144,[2]Sheet1!$C$2:$K$41,7,FALSE())</f>
        <v>0.012819</v>
      </c>
      <c r="J1144" s="8" t="n">
        <v>0.427095</v>
      </c>
      <c r="K1144" s="8" t="n">
        <f aca="false">VLOOKUP(A1144,[2]Sheet1!$C$2:$K$41,9,FALSE())</f>
        <v>0.481224</v>
      </c>
      <c r="L1144" s="7" t="s">
        <v>15</v>
      </c>
      <c r="M1144" s="7" t="s">
        <v>15</v>
      </c>
      <c r="N1144" s="7" t="s">
        <v>15</v>
      </c>
      <c r="O1144" s="7" t="s">
        <v>15</v>
      </c>
      <c r="P1144" s="7" t="s">
        <v>15</v>
      </c>
      <c r="Q1144" s="7" t="s">
        <v>15</v>
      </c>
      <c r="R1144" s="7" t="s">
        <v>15</v>
      </c>
      <c r="S1144" s="7" t="s">
        <v>15</v>
      </c>
      <c r="T1144" s="9" t="s">
        <v>1106</v>
      </c>
      <c r="U1144" s="9" t="s">
        <v>204</v>
      </c>
    </row>
    <row r="1145" s="34" customFormat="true" ht="15" hidden="false" customHeight="false" outlineLevel="0" collapsed="false">
      <c r="A1145" s="6" t="s">
        <v>1241</v>
      </c>
      <c r="B1145" s="6" t="s">
        <v>146</v>
      </c>
      <c r="C1145" s="10" t="s">
        <v>15</v>
      </c>
      <c r="D1145" s="8" t="n">
        <v>0.005935</v>
      </c>
      <c r="E1145" s="8" t="n">
        <f aca="false">VLOOKUP(A1145,[2]Sheet1!$C$2:$K$41,3,FALSE())</f>
        <v>0.305805</v>
      </c>
      <c r="F1145" s="8" t="n">
        <f aca="false">VLOOKUP(A1145,[2]Sheet1!$C$2:$K$41,4,FALSE())</f>
        <v>0.02945</v>
      </c>
      <c r="G1145" s="8" t="n">
        <f aca="false">VLOOKUP(A1145,[2]Sheet1!$C$2:$K$41,5,FALSE())</f>
        <v>0.030358</v>
      </c>
      <c r="H1145" s="8" t="n">
        <f aca="false">VLOOKUP(A1145,[2]Sheet1!$C$2:$K$41,6,FALSE())</f>
        <v>0.263035</v>
      </c>
      <c r="I1145" s="8" t="n">
        <f aca="false">VLOOKUP(A1145,[2]Sheet1!$C$2:$K$41,7,FALSE())</f>
        <v>0.024036</v>
      </c>
      <c r="J1145" s="8" t="n">
        <v>0.709704</v>
      </c>
      <c r="K1145" s="8" t="n">
        <f aca="false">VLOOKUP(A1145,[2]Sheet1!$C$2:$K$41,9,FALSE())</f>
        <v>0.449713</v>
      </c>
      <c r="L1145" s="7" t="s">
        <v>15</v>
      </c>
      <c r="M1145" s="7" t="s">
        <v>60</v>
      </c>
      <c r="N1145" s="7" t="s">
        <v>15</v>
      </c>
      <c r="O1145" s="7" t="s">
        <v>60</v>
      </c>
      <c r="P1145" s="7" t="s">
        <v>60</v>
      </c>
      <c r="Q1145" s="7" t="s">
        <v>60</v>
      </c>
      <c r="R1145" s="7" t="s">
        <v>60</v>
      </c>
      <c r="S1145" s="7" t="s">
        <v>15</v>
      </c>
      <c r="T1145" s="9" t="s">
        <v>1106</v>
      </c>
      <c r="U1145" s="9" t="s">
        <v>204</v>
      </c>
    </row>
    <row r="1146" s="34" customFormat="true" ht="15" hidden="false" customHeight="false" outlineLevel="0" collapsed="false">
      <c r="A1146" s="6" t="s">
        <v>1242</v>
      </c>
      <c r="B1146" s="6" t="s">
        <v>146</v>
      </c>
      <c r="C1146" s="10" t="s">
        <v>15</v>
      </c>
      <c r="D1146" s="8" t="n">
        <v>0.008568</v>
      </c>
      <c r="E1146" s="8" t="n">
        <f aca="false">VLOOKUP(A1146,[2]Sheet1!$C$2:$K$41,3,FALSE())</f>
        <v>0.110848</v>
      </c>
      <c r="F1146" s="8" t="n">
        <f aca="false">VLOOKUP(A1146,[2]Sheet1!$C$2:$K$41,4,FALSE())</f>
        <v>0.029341</v>
      </c>
      <c r="G1146" s="8" t="n">
        <f aca="false">VLOOKUP(A1146,[2]Sheet1!$C$2:$K$41,5,FALSE())</f>
        <v>0.014771</v>
      </c>
      <c r="H1146" s="8" t="n">
        <f aca="false">VLOOKUP(A1146,[2]Sheet1!$C$2:$K$41,6,FALSE())</f>
        <v>0.141998</v>
      </c>
      <c r="I1146" s="8" t="n">
        <f aca="false">VLOOKUP(A1146,[2]Sheet1!$C$2:$K$41,7,FALSE())</f>
        <v>0.015097</v>
      </c>
      <c r="J1146" s="8" t="n">
        <v>0.330715</v>
      </c>
      <c r="K1146" s="8" t="n">
        <f aca="false">VLOOKUP(A1146,[2]Sheet1!$C$2:$K$41,9,FALSE())</f>
        <v>0.489266</v>
      </c>
      <c r="L1146" s="7" t="s">
        <v>15</v>
      </c>
      <c r="M1146" s="7" t="s">
        <v>15</v>
      </c>
      <c r="N1146" s="7" t="s">
        <v>15</v>
      </c>
      <c r="O1146" s="7" t="s">
        <v>15</v>
      </c>
      <c r="P1146" s="7" t="s">
        <v>15</v>
      </c>
      <c r="Q1146" s="7" t="s">
        <v>15</v>
      </c>
      <c r="R1146" s="7" t="s">
        <v>15</v>
      </c>
      <c r="S1146" s="7" t="s">
        <v>15</v>
      </c>
      <c r="T1146" s="9" t="s">
        <v>1106</v>
      </c>
      <c r="U1146" s="9" t="s">
        <v>204</v>
      </c>
    </row>
    <row r="1147" s="34" customFormat="true" ht="15" hidden="false" customHeight="false" outlineLevel="0" collapsed="false">
      <c r="A1147" s="6" t="s">
        <v>1243</v>
      </c>
      <c r="B1147" s="6" t="s">
        <v>192</v>
      </c>
      <c r="C1147" s="10" t="s">
        <v>60</v>
      </c>
      <c r="D1147" s="8" t="n">
        <v>0.05969</v>
      </c>
      <c r="E1147" s="8" t="n">
        <f aca="false">VLOOKUP(A1147,[2]Sheet1!$C$2:$K$41,3,FALSE())</f>
        <v>0.2492</v>
      </c>
      <c r="F1147" s="8" t="n">
        <f aca="false">VLOOKUP(A1147,[2]Sheet1!$C$2:$K$41,4,FALSE())</f>
        <v>0.029174</v>
      </c>
      <c r="G1147" s="8" t="n">
        <f aca="false">VLOOKUP(A1147,[2]Sheet1!$C$2:$K$41,5,FALSE())</f>
        <v>0.026121</v>
      </c>
      <c r="H1147" s="8" t="n">
        <f aca="false">VLOOKUP(A1147,[2]Sheet1!$C$2:$K$41,6,FALSE())</f>
        <v>0.163043</v>
      </c>
      <c r="I1147" s="8" t="n">
        <f aca="false">VLOOKUP(A1147,[2]Sheet1!$C$2:$K$41,7,FALSE())</f>
        <v>0.018508</v>
      </c>
      <c r="J1147" s="8" t="n">
        <v>0.627071</v>
      </c>
      <c r="K1147" s="8" t="n">
        <f aca="false">VLOOKUP(A1147,[2]Sheet1!$C$2:$K$41,9,FALSE())</f>
        <v>0.458855</v>
      </c>
      <c r="L1147" s="7" t="s">
        <v>60</v>
      </c>
      <c r="M1147" s="7" t="s">
        <v>60</v>
      </c>
      <c r="N1147" s="7" t="s">
        <v>15</v>
      </c>
      <c r="O1147" s="7" t="s">
        <v>60</v>
      </c>
      <c r="P1147" s="7" t="s">
        <v>15</v>
      </c>
      <c r="Q1147" s="7" t="s">
        <v>15</v>
      </c>
      <c r="R1147" s="7" t="s">
        <v>60</v>
      </c>
      <c r="S1147" s="7" t="s">
        <v>15</v>
      </c>
      <c r="T1147" s="9" t="s">
        <v>1106</v>
      </c>
      <c r="U1147" s="9" t="s">
        <v>204</v>
      </c>
    </row>
    <row r="1148" s="34" customFormat="true" ht="15" hidden="false" customHeight="false" outlineLevel="0" collapsed="false">
      <c r="A1148" s="6" t="s">
        <v>1244</v>
      </c>
      <c r="B1148" s="6" t="s">
        <v>192</v>
      </c>
      <c r="C1148" s="10" t="s">
        <v>15</v>
      </c>
      <c r="D1148" s="8" t="n">
        <v>0.004449</v>
      </c>
      <c r="E1148" s="8" t="n">
        <f aca="false">VLOOKUP(A1148,[2]Sheet1!$C$2:$K$41,3,FALSE())</f>
        <v>0.152647</v>
      </c>
      <c r="F1148" s="8" t="n">
        <f aca="false">VLOOKUP(A1148,[2]Sheet1!$C$2:$K$41,4,FALSE())</f>
        <v>0.029138</v>
      </c>
      <c r="G1148" s="8" t="n">
        <f aca="false">VLOOKUP(A1148,[2]Sheet1!$C$2:$K$41,5,FALSE())</f>
        <v>0.019559</v>
      </c>
      <c r="H1148" s="8" t="n">
        <f aca="false">VLOOKUP(A1148,[2]Sheet1!$C$2:$K$41,6,FALSE())</f>
        <v>0.080775</v>
      </c>
      <c r="I1148" s="8" t="n">
        <f aca="false">VLOOKUP(A1148,[2]Sheet1!$C$2:$K$41,7,FALSE())</f>
        <v>0.020197</v>
      </c>
      <c r="J1148" s="8" t="n">
        <v>0.465381</v>
      </c>
      <c r="K1148" s="8" t="n">
        <f aca="false">VLOOKUP(A1148,[2]Sheet1!$C$2:$K$41,9,FALSE())</f>
        <v>0.491425</v>
      </c>
      <c r="L1148" s="7" t="s">
        <v>15</v>
      </c>
      <c r="M1148" s="7" t="s">
        <v>15</v>
      </c>
      <c r="N1148" s="7" t="s">
        <v>15</v>
      </c>
      <c r="O1148" s="7" t="s">
        <v>15</v>
      </c>
      <c r="P1148" s="7" t="s">
        <v>15</v>
      </c>
      <c r="Q1148" s="7" t="s">
        <v>60</v>
      </c>
      <c r="R1148" s="7" t="s">
        <v>15</v>
      </c>
      <c r="S1148" s="7" t="s">
        <v>15</v>
      </c>
      <c r="T1148" s="9" t="s">
        <v>1106</v>
      </c>
      <c r="U1148" s="9" t="s">
        <v>204</v>
      </c>
    </row>
    <row r="1149" s="34" customFormat="true" ht="15" hidden="false" customHeight="false" outlineLevel="0" collapsed="false">
      <c r="A1149" s="6" t="s">
        <v>1245</v>
      </c>
      <c r="B1149" s="6" t="s">
        <v>14</v>
      </c>
      <c r="C1149" s="10" t="s">
        <v>15</v>
      </c>
      <c r="D1149" s="8" t="n">
        <v>0.008814</v>
      </c>
      <c r="E1149" s="8" t="n">
        <f aca="false">VLOOKUP(A1149,[2]Sheet1!$C$2:$K$41,3,FALSE())</f>
        <v>0.057666</v>
      </c>
      <c r="F1149" s="8" t="n">
        <f aca="false">VLOOKUP(A1149,[2]Sheet1!$C$2:$K$41,4,FALSE())</f>
        <v>0.029346</v>
      </c>
      <c r="G1149" s="8" t="n">
        <f aca="false">VLOOKUP(A1149,[2]Sheet1!$C$2:$K$41,5,FALSE())</f>
        <v>0.013051</v>
      </c>
      <c r="H1149" s="8" t="n">
        <f aca="false">VLOOKUP(A1149,[2]Sheet1!$C$2:$K$41,6,FALSE())</f>
        <v>0.073334</v>
      </c>
      <c r="I1149" s="8" t="n">
        <f aca="false">VLOOKUP(A1149,[2]Sheet1!$C$2:$K$41,7,FALSE())</f>
        <v>0.01623</v>
      </c>
      <c r="J1149" s="8" t="n">
        <v>0.349084</v>
      </c>
      <c r="K1149" s="8" t="n">
        <f aca="false">VLOOKUP(A1149,[2]Sheet1!$C$2:$K$41,9,FALSE())</f>
        <v>0.495895</v>
      </c>
      <c r="L1149" s="7" t="s">
        <v>15</v>
      </c>
      <c r="M1149" s="7" t="s">
        <v>15</v>
      </c>
      <c r="N1149" s="7" t="s">
        <v>15</v>
      </c>
      <c r="O1149" s="7" t="s">
        <v>15</v>
      </c>
      <c r="P1149" s="7" t="s">
        <v>15</v>
      </c>
      <c r="Q1149" s="7" t="s">
        <v>15</v>
      </c>
      <c r="R1149" s="7" t="s">
        <v>15</v>
      </c>
      <c r="S1149" s="7" t="s">
        <v>15</v>
      </c>
      <c r="T1149" s="9" t="s">
        <v>1106</v>
      </c>
      <c r="U1149" s="9" t="s">
        <v>204</v>
      </c>
    </row>
    <row r="1150" s="34" customFormat="true" ht="15" hidden="false" customHeight="false" outlineLevel="0" collapsed="false">
      <c r="A1150" s="6" t="s">
        <v>1246</v>
      </c>
      <c r="B1150" s="6" t="s">
        <v>56</v>
      </c>
      <c r="C1150" s="10" t="s">
        <v>15</v>
      </c>
      <c r="D1150" s="8" t="n">
        <v>0.01165</v>
      </c>
      <c r="E1150" s="8" t="n">
        <f aca="false">VLOOKUP(A1150,[4]Sheet1!$C$2:$K$49,3,FALSE())</f>
        <v>0.344913</v>
      </c>
      <c r="F1150" s="8" t="n">
        <f aca="false">VLOOKUP(A1150,[4]Sheet1!$C$2:$K$49,4,FALSE())</f>
        <v>0.029171</v>
      </c>
      <c r="G1150" s="8" t="n">
        <f aca="false">VLOOKUP(A1150,[4]Sheet1!$C$2:$K$49,5,FALSE())</f>
        <v>0.016968</v>
      </c>
      <c r="H1150" s="8" t="n">
        <f aca="false">VLOOKUP(A1150,[4]Sheet1!$C$2:$K$49,6,FALSE())</f>
        <v>0.727941</v>
      </c>
      <c r="I1150" s="8" t="n">
        <f aca="false">VLOOKUP(A1150,[4]Sheet1!$C$2:$K$49,7,FALSE())</f>
        <v>0.016636</v>
      </c>
      <c r="J1150" s="8" t="n">
        <v>0.207435</v>
      </c>
      <c r="K1150" s="8" t="n">
        <f aca="false">VLOOKUP(A1150,[4]Sheet1!$C$2:$K$49,9,FALSE())</f>
        <v>0.486476</v>
      </c>
      <c r="L1150" s="7" t="s">
        <v>15</v>
      </c>
      <c r="M1150" s="7" t="s">
        <v>60</v>
      </c>
      <c r="N1150" s="7" t="s">
        <v>15</v>
      </c>
      <c r="O1150" s="7" t="s">
        <v>15</v>
      </c>
      <c r="P1150" s="7" t="s">
        <v>60</v>
      </c>
      <c r="Q1150" s="7" t="s">
        <v>15</v>
      </c>
      <c r="R1150" s="7" t="s">
        <v>15</v>
      </c>
      <c r="S1150" s="7" t="s">
        <v>15</v>
      </c>
      <c r="T1150" s="9" t="s">
        <v>1229</v>
      </c>
      <c r="U1150" s="9" t="s">
        <v>204</v>
      </c>
    </row>
    <row r="1151" s="34" customFormat="true" ht="15" hidden="false" customHeight="false" outlineLevel="0" collapsed="false">
      <c r="A1151" s="6" t="s">
        <v>1247</v>
      </c>
      <c r="B1151" s="6" t="s">
        <v>56</v>
      </c>
      <c r="C1151" s="10" t="s">
        <v>15</v>
      </c>
      <c r="D1151" s="8" t="n">
        <v>0.0102</v>
      </c>
      <c r="E1151" s="8" t="n">
        <f aca="false">VLOOKUP(A1151,[3]Sheet1!$C$2:$K$65,3,FALSE())</f>
        <v>0.370043</v>
      </c>
      <c r="F1151" s="8" t="n">
        <f aca="false">VLOOKUP(A1151,[3]Sheet1!$C$2:$K$65,4,FALSE())</f>
        <v>0.02925</v>
      </c>
      <c r="G1151" s="8" t="n">
        <f aca="false">VLOOKUP(A1151,[3]Sheet1!$C$2:$K$65,5,FALSE())</f>
        <v>0.017599</v>
      </c>
      <c r="H1151" s="8" t="n">
        <f aca="false">VLOOKUP(A1151,[3]Sheet1!$C$2:$K$65,6,FALSE())</f>
        <v>0.771052</v>
      </c>
      <c r="I1151" s="8" t="n">
        <f aca="false">VLOOKUP(A1151,[3]Sheet1!$C$2:$K$65,7,FALSE())</f>
        <v>0.020986</v>
      </c>
      <c r="J1151" s="8" t="n">
        <v>0.102718</v>
      </c>
      <c r="K1151" s="8" t="n">
        <f aca="false">VLOOKUP(A1151,[3]Sheet1!$C$2:$K$65,9,FALSE())</f>
        <v>0.500287</v>
      </c>
      <c r="L1151" s="7" t="s">
        <v>15</v>
      </c>
      <c r="M1151" s="7" t="s">
        <v>60</v>
      </c>
      <c r="N1151" s="7" t="s">
        <v>15</v>
      </c>
      <c r="O1151" s="7" t="s">
        <v>15</v>
      </c>
      <c r="P1151" s="7" t="s">
        <v>60</v>
      </c>
      <c r="Q1151" s="7" t="s">
        <v>60</v>
      </c>
      <c r="R1151" s="7" t="s">
        <v>15</v>
      </c>
      <c r="S1151" s="7" t="s">
        <v>60</v>
      </c>
      <c r="T1151" s="9" t="s">
        <v>1114</v>
      </c>
      <c r="U1151" s="9" t="s">
        <v>204</v>
      </c>
    </row>
    <row r="1152" s="34" customFormat="true" ht="15" hidden="false" customHeight="false" outlineLevel="0" collapsed="false">
      <c r="A1152" s="6" t="s">
        <v>1248</v>
      </c>
      <c r="B1152" s="6" t="s">
        <v>56</v>
      </c>
      <c r="C1152" s="10" t="s">
        <v>15</v>
      </c>
      <c r="D1152" s="8" t="n">
        <v>0.009937</v>
      </c>
      <c r="E1152" s="8" t="n">
        <f aca="false">VLOOKUP(A1152,[4]Sheet1!$C$2:$K$49,3,FALSE())</f>
        <v>0.162805</v>
      </c>
      <c r="F1152" s="8" t="n">
        <f aca="false">VLOOKUP(A1152,[4]Sheet1!$C$2:$K$49,4,FALSE())</f>
        <v>0.029268</v>
      </c>
      <c r="G1152" s="8" t="n">
        <f aca="false">VLOOKUP(A1152,[4]Sheet1!$C$2:$K$49,5,FALSE())</f>
        <v>0.01784</v>
      </c>
      <c r="H1152" s="8" t="n">
        <f aca="false">VLOOKUP(A1152,[4]Sheet1!$C$2:$K$49,6,FALSE())</f>
        <v>0.226941</v>
      </c>
      <c r="I1152" s="8" t="n">
        <f aca="false">VLOOKUP(A1152,[4]Sheet1!$C$2:$K$49,7,FALSE())</f>
        <v>0.015683</v>
      </c>
      <c r="J1152" s="8" t="n">
        <v>0.346652</v>
      </c>
      <c r="K1152" s="8" t="n">
        <f aca="false">VLOOKUP(A1152,[4]Sheet1!$C$2:$K$49,9,FALSE())</f>
        <v>0.480598</v>
      </c>
      <c r="L1152" s="7" t="s">
        <v>15</v>
      </c>
      <c r="M1152" s="7" t="s">
        <v>15</v>
      </c>
      <c r="N1152" s="7" t="s">
        <v>15</v>
      </c>
      <c r="O1152" s="7" t="s">
        <v>15</v>
      </c>
      <c r="P1152" s="7" t="s">
        <v>60</v>
      </c>
      <c r="Q1152" s="7" t="s">
        <v>15</v>
      </c>
      <c r="R1152" s="7" t="s">
        <v>15</v>
      </c>
      <c r="S1152" s="7" t="s">
        <v>15</v>
      </c>
      <c r="T1152" s="9" t="s">
        <v>1229</v>
      </c>
      <c r="U1152" s="9" t="s">
        <v>204</v>
      </c>
    </row>
    <row r="1153" s="34" customFormat="true" ht="15" hidden="false" customHeight="false" outlineLevel="0" collapsed="false">
      <c r="A1153" s="6" t="s">
        <v>1249</v>
      </c>
      <c r="B1153" s="6" t="s">
        <v>56</v>
      </c>
      <c r="C1153" s="10" t="s">
        <v>15</v>
      </c>
      <c r="D1153" s="8" t="n">
        <v>0</v>
      </c>
      <c r="E1153" s="8" t="n">
        <f aca="false">VLOOKUP(A1153,[4]Sheet1!$C$2:$K$49,3,FALSE())</f>
        <v>0.15944</v>
      </c>
      <c r="F1153" s="8" t="n">
        <f aca="false">VLOOKUP(A1153,[4]Sheet1!$C$2:$K$49,4,FALSE())</f>
        <v>0.029316</v>
      </c>
      <c r="G1153" s="8" t="n">
        <f aca="false">VLOOKUP(A1153,[4]Sheet1!$C$2:$K$49,5,FALSE())</f>
        <v>0.022914</v>
      </c>
      <c r="H1153" s="8" t="n">
        <f aca="false">VLOOKUP(A1153,[4]Sheet1!$C$2:$K$49,6,FALSE())</f>
        <v>0.160951</v>
      </c>
      <c r="I1153" s="8" t="n">
        <f aca="false">VLOOKUP(A1153,[4]Sheet1!$C$2:$K$49,7,FALSE())</f>
        <v>0.016609</v>
      </c>
      <c r="J1153" s="8" t="n">
        <v>0.297293</v>
      </c>
      <c r="K1153" s="8" t="n">
        <f aca="false">VLOOKUP(A1153,[4]Sheet1!$C$2:$K$49,9,FALSE())</f>
        <v>0.479274</v>
      </c>
      <c r="L1153" s="7" t="s">
        <v>15</v>
      </c>
      <c r="M1153" s="7" t="s">
        <v>15</v>
      </c>
      <c r="N1153" s="7" t="s">
        <v>15</v>
      </c>
      <c r="O1153" s="7" t="s">
        <v>60</v>
      </c>
      <c r="P1153" s="7" t="s">
        <v>15</v>
      </c>
      <c r="Q1153" s="7" t="s">
        <v>15</v>
      </c>
      <c r="R1153" s="7" t="s">
        <v>15</v>
      </c>
      <c r="S1153" s="7" t="s">
        <v>15</v>
      </c>
      <c r="T1153" s="9" t="s">
        <v>1229</v>
      </c>
      <c r="U1153" s="9" t="s">
        <v>204</v>
      </c>
    </row>
    <row r="1154" s="34" customFormat="true" ht="15" hidden="false" customHeight="false" outlineLevel="0" collapsed="false">
      <c r="A1154" s="6" t="s">
        <v>1250</v>
      </c>
      <c r="B1154" s="6" t="s">
        <v>56</v>
      </c>
      <c r="C1154" s="10" t="s">
        <v>15</v>
      </c>
      <c r="D1154" s="8" t="n">
        <v>0.007801</v>
      </c>
      <c r="E1154" s="8" t="n">
        <f aca="false">VLOOKUP(A1154,[4]Sheet1!$C$2:$K$49,3,FALSE())</f>
        <v>0.127741</v>
      </c>
      <c r="F1154" s="8" t="n">
        <f aca="false">VLOOKUP(A1154,[4]Sheet1!$C$2:$K$49,4,FALSE())</f>
        <v>0.029258</v>
      </c>
      <c r="G1154" s="8" t="n">
        <f aca="false">VLOOKUP(A1154,[4]Sheet1!$C$2:$K$49,5,FALSE())</f>
        <v>0.024083</v>
      </c>
      <c r="H1154" s="8" t="n">
        <f aca="false">VLOOKUP(A1154,[4]Sheet1!$C$2:$K$49,6,FALSE())</f>
        <v>0.125293</v>
      </c>
      <c r="I1154" s="8" t="n">
        <f aca="false">VLOOKUP(A1154,[4]Sheet1!$C$2:$K$49,7,FALSE())</f>
        <v>0.021355</v>
      </c>
      <c r="J1154" s="8" t="n">
        <v>0.268187</v>
      </c>
      <c r="K1154" s="8" t="n">
        <f aca="false">VLOOKUP(A1154,[4]Sheet1!$C$2:$K$49,9,FALSE())</f>
        <v>0.482098</v>
      </c>
      <c r="L1154" s="7" t="s">
        <v>15</v>
      </c>
      <c r="M1154" s="7" t="s">
        <v>15</v>
      </c>
      <c r="N1154" s="7" t="s">
        <v>15</v>
      </c>
      <c r="O1154" s="7" t="s">
        <v>60</v>
      </c>
      <c r="P1154" s="7" t="s">
        <v>15</v>
      </c>
      <c r="Q1154" s="7" t="s">
        <v>60</v>
      </c>
      <c r="R1154" s="7" t="s">
        <v>15</v>
      </c>
      <c r="S1154" s="7" t="s">
        <v>15</v>
      </c>
      <c r="T1154" s="9" t="s">
        <v>1229</v>
      </c>
      <c r="U1154" s="9" t="s">
        <v>204</v>
      </c>
    </row>
    <row r="1155" s="34" customFormat="true" ht="15" hidden="false" customHeight="false" outlineLevel="0" collapsed="false">
      <c r="A1155" s="6" t="s">
        <v>1251</v>
      </c>
      <c r="B1155" s="6" t="s">
        <v>56</v>
      </c>
      <c r="C1155" s="10" t="s">
        <v>15</v>
      </c>
      <c r="D1155" s="8" t="n">
        <v>0.008059</v>
      </c>
      <c r="E1155" s="8" t="n">
        <f aca="false">VLOOKUP(A1155,[4]Sheet1!$C$2:$K$49,3,FALSE())</f>
        <v>0.333158</v>
      </c>
      <c r="F1155" s="8" t="n">
        <f aca="false">VLOOKUP(A1155,[4]Sheet1!$C$2:$K$49,4,FALSE())</f>
        <v>0.02927</v>
      </c>
      <c r="G1155" s="8" t="n">
        <f aca="false">VLOOKUP(A1155,[4]Sheet1!$C$2:$K$49,5,FALSE())</f>
        <v>0.01614</v>
      </c>
      <c r="H1155" s="8" t="n">
        <f aca="false">VLOOKUP(A1155,[4]Sheet1!$C$2:$K$49,6,FALSE())</f>
        <v>0.739951</v>
      </c>
      <c r="I1155" s="8" t="n">
        <f aca="false">VLOOKUP(A1155,[4]Sheet1!$C$2:$K$49,7,FALSE())</f>
        <v>0.020271</v>
      </c>
      <c r="J1155" s="8" t="n">
        <v>0.234934</v>
      </c>
      <c r="K1155" s="8" t="n">
        <f aca="false">VLOOKUP(A1155,[4]Sheet1!$C$2:$K$49,9,FALSE())</f>
        <v>0.492986</v>
      </c>
      <c r="L1155" s="7" t="s">
        <v>15</v>
      </c>
      <c r="M1155" s="7" t="s">
        <v>60</v>
      </c>
      <c r="N1155" s="7" t="s">
        <v>15</v>
      </c>
      <c r="O1155" s="7" t="s">
        <v>15</v>
      </c>
      <c r="P1155" s="7" t="s">
        <v>60</v>
      </c>
      <c r="Q1155" s="7" t="s">
        <v>60</v>
      </c>
      <c r="R1155" s="7" t="s">
        <v>15</v>
      </c>
      <c r="S1155" s="7" t="s">
        <v>15</v>
      </c>
      <c r="T1155" s="9" t="s">
        <v>1229</v>
      </c>
      <c r="U1155" s="9" t="s">
        <v>204</v>
      </c>
    </row>
    <row r="1156" s="34" customFormat="true" ht="15" hidden="false" customHeight="false" outlineLevel="0" collapsed="false">
      <c r="A1156" s="6" t="s">
        <v>1252</v>
      </c>
      <c r="B1156" s="6" t="s">
        <v>56</v>
      </c>
      <c r="C1156" s="10" t="s">
        <v>15</v>
      </c>
      <c r="D1156" s="8" t="n">
        <v>0.00994</v>
      </c>
      <c r="E1156" s="8" t="n">
        <f aca="false">VLOOKUP(A1156,[4]Sheet1!$C$2:$K$49,3,FALSE())</f>
        <v>0.125496</v>
      </c>
      <c r="F1156" s="8" t="n">
        <f aca="false">VLOOKUP(A1156,[4]Sheet1!$C$2:$K$49,4,FALSE())</f>
        <v>0.029198</v>
      </c>
      <c r="G1156" s="8" t="n">
        <f aca="false">VLOOKUP(A1156,[4]Sheet1!$C$2:$K$49,5,FALSE())</f>
        <v>0.026251</v>
      </c>
      <c r="H1156" s="8" t="n">
        <f aca="false">VLOOKUP(A1156,[4]Sheet1!$C$2:$K$49,6,FALSE())</f>
        <v>0.12834</v>
      </c>
      <c r="I1156" s="8" t="n">
        <f aca="false">VLOOKUP(A1156,[4]Sheet1!$C$2:$K$49,7,FALSE())</f>
        <v>0.016991</v>
      </c>
      <c r="J1156" s="8" t="n">
        <v>0.316208</v>
      </c>
      <c r="K1156" s="8" t="n">
        <f aca="false">VLOOKUP(A1156,[4]Sheet1!$C$2:$K$49,9,FALSE())</f>
        <v>0.472818</v>
      </c>
      <c r="L1156" s="7" t="s">
        <v>15</v>
      </c>
      <c r="M1156" s="7" t="s">
        <v>15</v>
      </c>
      <c r="N1156" s="7" t="s">
        <v>15</v>
      </c>
      <c r="O1156" s="7" t="s">
        <v>60</v>
      </c>
      <c r="P1156" s="7" t="s">
        <v>15</v>
      </c>
      <c r="Q1156" s="7" t="s">
        <v>15</v>
      </c>
      <c r="R1156" s="7" t="s">
        <v>15</v>
      </c>
      <c r="S1156" s="7" t="s">
        <v>15</v>
      </c>
      <c r="T1156" s="9" t="s">
        <v>1229</v>
      </c>
      <c r="U1156" s="9" t="s">
        <v>204</v>
      </c>
    </row>
    <row r="1157" s="34" customFormat="true" ht="15" hidden="false" customHeight="false" outlineLevel="0" collapsed="false">
      <c r="A1157" s="6" t="s">
        <v>1253</v>
      </c>
      <c r="B1157" s="6" t="s">
        <v>56</v>
      </c>
      <c r="C1157" s="10" t="s">
        <v>15</v>
      </c>
      <c r="D1157" s="8" t="n">
        <v>0.008068</v>
      </c>
      <c r="E1157" s="8" t="n">
        <f aca="false">VLOOKUP(A1157,[4]Sheet1!$C$2:$K$49,3,FALSE())</f>
        <v>0.104658</v>
      </c>
      <c r="F1157" s="8" t="n">
        <f aca="false">VLOOKUP(A1157,[4]Sheet1!$C$2:$K$49,4,FALSE())</f>
        <v>0.029239</v>
      </c>
      <c r="G1157" s="8" t="n">
        <f aca="false">VLOOKUP(A1157,[4]Sheet1!$C$2:$K$49,5,FALSE())</f>
        <v>0.013566</v>
      </c>
      <c r="H1157" s="8" t="n">
        <f aca="false">VLOOKUP(A1157,[4]Sheet1!$C$2:$K$49,6,FALSE())</f>
        <v>0.136672</v>
      </c>
      <c r="I1157" s="8" t="n">
        <f aca="false">VLOOKUP(A1157,[4]Sheet1!$C$2:$K$49,7,FALSE())</f>
        <v>0.015794</v>
      </c>
      <c r="J1157" s="8" t="n">
        <v>0.306197</v>
      </c>
      <c r="K1157" s="8" t="n">
        <f aca="false">VLOOKUP(A1157,[4]Sheet1!$C$2:$K$49,9,FALSE())</f>
        <v>0.493641</v>
      </c>
      <c r="L1157" s="7" t="s">
        <v>15</v>
      </c>
      <c r="M1157" s="7" t="s">
        <v>15</v>
      </c>
      <c r="N1157" s="7" t="s">
        <v>15</v>
      </c>
      <c r="O1157" s="7" t="s">
        <v>15</v>
      </c>
      <c r="P1157" s="7" t="s">
        <v>15</v>
      </c>
      <c r="Q1157" s="7" t="s">
        <v>15</v>
      </c>
      <c r="R1157" s="7" t="s">
        <v>15</v>
      </c>
      <c r="S1157" s="7" t="s">
        <v>15</v>
      </c>
      <c r="T1157" s="9" t="s">
        <v>1229</v>
      </c>
      <c r="U1157" s="9" t="s">
        <v>204</v>
      </c>
    </row>
    <row r="1158" s="34" customFormat="true" ht="15" hidden="false" customHeight="false" outlineLevel="0" collapsed="false">
      <c r="A1158" s="6" t="s">
        <v>1254</v>
      </c>
      <c r="B1158" s="6" t="s">
        <v>95</v>
      </c>
      <c r="C1158" s="10" t="s">
        <v>15</v>
      </c>
      <c r="D1158" s="8" t="n">
        <v>0.01025</v>
      </c>
      <c r="E1158" s="8" t="n">
        <f aca="false">VLOOKUP(A1158,[1]Edited!$B$2:$J$18,3,FALSE())</f>
        <v>0.144339</v>
      </c>
      <c r="F1158" s="8" t="n">
        <f aca="false">VLOOKUP(A1158,[1]Edited!$B$2:$J$18,4,FALSE())</f>
        <v>0.029392</v>
      </c>
      <c r="G1158" s="8" t="n">
        <f aca="false">VLOOKUP(A1158,[1]Edited!$B$2:$J$18,5,FALSE())</f>
        <v>0.019573</v>
      </c>
      <c r="H1158" s="8" t="n">
        <f aca="false">VLOOKUP(A1158,[1]Edited!$B$2:$J$18,6,FALSE())</f>
        <v>0.127385</v>
      </c>
      <c r="I1158" s="8" t="n">
        <f aca="false">VLOOKUP(A1158,[1]Edited!$B$2:$J$18,7,FALSE())</f>
        <v>0.015105</v>
      </c>
      <c r="J1158" s="8" t="n">
        <v>0.531889</v>
      </c>
      <c r="K1158" s="8" t="n">
        <f aca="false">VLOOKUP(A1158,[1]Edited!$B$2:$J$18,9,FALSE())</f>
        <v>0.467515</v>
      </c>
      <c r="L1158" s="7" t="s">
        <v>15</v>
      </c>
      <c r="M1158" s="7" t="s">
        <v>15</v>
      </c>
      <c r="N1158" s="7" t="s">
        <v>15</v>
      </c>
      <c r="O1158" s="7" t="s">
        <v>15</v>
      </c>
      <c r="P1158" s="7" t="s">
        <v>15</v>
      </c>
      <c r="Q1158" s="7" t="s">
        <v>15</v>
      </c>
      <c r="R1158" s="7" t="s">
        <v>60</v>
      </c>
      <c r="S1158" s="7" t="s">
        <v>15</v>
      </c>
      <c r="T1158" s="9" t="s">
        <v>1103</v>
      </c>
      <c r="U1158" s="9" t="s">
        <v>204</v>
      </c>
    </row>
    <row r="1159" s="34" customFormat="true" ht="15" hidden="false" customHeight="false" outlineLevel="0" collapsed="false">
      <c r="A1159" s="6" t="s">
        <v>1255</v>
      </c>
      <c r="B1159" s="6" t="s">
        <v>95</v>
      </c>
      <c r="C1159" s="10" t="s">
        <v>15</v>
      </c>
      <c r="D1159" s="8" t="n">
        <v>0.01156</v>
      </c>
      <c r="E1159" s="8" t="n">
        <f aca="false">VLOOKUP(A1159,[3]Sheet1!$C$2:$K$65,3,FALSE())</f>
        <v>0.057629</v>
      </c>
      <c r="F1159" s="8" t="n">
        <f aca="false">VLOOKUP(A1159,[3]Sheet1!$C$2:$K$65,4,FALSE())</f>
        <v>0.029299</v>
      </c>
      <c r="G1159" s="8" t="n">
        <f aca="false">VLOOKUP(A1159,[3]Sheet1!$C$2:$K$65,5,FALSE())</f>
        <v>0.014793</v>
      </c>
      <c r="H1159" s="8" t="n">
        <f aca="false">VLOOKUP(A1159,[3]Sheet1!$C$2:$K$65,6,FALSE())</f>
        <v>0.055574</v>
      </c>
      <c r="I1159" s="8" t="n">
        <f aca="false">VLOOKUP(A1159,[3]Sheet1!$C$2:$K$65,7,FALSE())</f>
        <v>0.01578</v>
      </c>
      <c r="J1159" s="8" t="n">
        <v>0.359734</v>
      </c>
      <c r="K1159" s="8" t="n">
        <f aca="false">VLOOKUP(A1159,[3]Sheet1!$C$2:$K$65,9,FALSE())</f>
        <v>0.491502</v>
      </c>
      <c r="L1159" s="7" t="s">
        <v>15</v>
      </c>
      <c r="M1159" s="7" t="s">
        <v>15</v>
      </c>
      <c r="N1159" s="7" t="s">
        <v>15</v>
      </c>
      <c r="O1159" s="7" t="s">
        <v>15</v>
      </c>
      <c r="P1159" s="7" t="s">
        <v>15</v>
      </c>
      <c r="Q1159" s="7" t="s">
        <v>15</v>
      </c>
      <c r="R1159" s="7" t="s">
        <v>15</v>
      </c>
      <c r="S1159" s="7" t="s">
        <v>15</v>
      </c>
      <c r="T1159" s="9" t="s">
        <v>1110</v>
      </c>
      <c r="U1159" s="9" t="s">
        <v>204</v>
      </c>
    </row>
    <row r="1160" s="34" customFormat="true" ht="15" hidden="false" customHeight="false" outlineLevel="0" collapsed="false">
      <c r="A1160" s="6" t="s">
        <v>1256</v>
      </c>
      <c r="B1160" s="6" t="s">
        <v>95</v>
      </c>
      <c r="C1160" s="10" t="s">
        <v>15</v>
      </c>
      <c r="D1160" s="8" t="n">
        <v>0.00898</v>
      </c>
      <c r="E1160" s="8" t="n">
        <f aca="false">VLOOKUP(A1160,[2]Sheet1!$C$2:$K$41,3,FALSE())</f>
        <v>0.198283</v>
      </c>
      <c r="F1160" s="8" t="n">
        <f aca="false">VLOOKUP(A1160,[2]Sheet1!$C$2:$K$41,4,FALSE())</f>
        <v>0.029398</v>
      </c>
      <c r="G1160" s="8" t="n">
        <f aca="false">VLOOKUP(A1160,[2]Sheet1!$C$2:$K$41,5,FALSE())</f>
        <v>0.017356</v>
      </c>
      <c r="H1160" s="8" t="n">
        <f aca="false">VLOOKUP(A1160,[2]Sheet1!$C$2:$K$41,6,FALSE())</f>
        <v>0.288217</v>
      </c>
      <c r="I1160" s="8" t="n">
        <f aca="false">VLOOKUP(A1160,[2]Sheet1!$C$2:$K$41,7,FALSE())</f>
        <v>0.020233</v>
      </c>
      <c r="J1160" s="8" t="n">
        <v>0.241037</v>
      </c>
      <c r="K1160" s="8" t="n">
        <f aca="false">VLOOKUP(A1160,[2]Sheet1!$C$2:$K$41,9,FALSE())</f>
        <v>0.491978</v>
      </c>
      <c r="L1160" s="7" t="s">
        <v>15</v>
      </c>
      <c r="M1160" s="7" t="s">
        <v>15</v>
      </c>
      <c r="N1160" s="7" t="s">
        <v>15</v>
      </c>
      <c r="O1160" s="7" t="s">
        <v>15</v>
      </c>
      <c r="P1160" s="7" t="s">
        <v>60</v>
      </c>
      <c r="Q1160" s="7" t="s">
        <v>60</v>
      </c>
      <c r="R1160" s="7" t="s">
        <v>15</v>
      </c>
      <c r="S1160" s="7" t="s">
        <v>15</v>
      </c>
      <c r="T1160" s="9" t="s">
        <v>1106</v>
      </c>
      <c r="U1160" s="9" t="s">
        <v>204</v>
      </c>
    </row>
    <row r="1161" s="34" customFormat="true" ht="15" hidden="false" customHeight="false" outlineLevel="0" collapsed="false">
      <c r="A1161" s="6" t="s">
        <v>1257</v>
      </c>
      <c r="B1161" s="6" t="s">
        <v>220</v>
      </c>
      <c r="C1161" s="10" t="s">
        <v>15</v>
      </c>
      <c r="D1161" s="8" t="n">
        <v>0.01187</v>
      </c>
      <c r="E1161" s="8" t="n">
        <f aca="false">VLOOKUP(A1161,[2]Sheet1!$C$2:$K$41,3,FALSE())</f>
        <v>0.141554</v>
      </c>
      <c r="F1161" s="8" t="n">
        <f aca="false">VLOOKUP(A1161,[2]Sheet1!$C$2:$K$41,4,FALSE())</f>
        <v>0.02938</v>
      </c>
      <c r="G1161" s="8" t="n">
        <f aca="false">VLOOKUP(A1161,[2]Sheet1!$C$2:$K$41,5,FALSE())</f>
        <v>0.020706</v>
      </c>
      <c r="H1161" s="8" t="n">
        <f aca="false">VLOOKUP(A1161,[2]Sheet1!$C$2:$K$41,6,FALSE())</f>
        <v>0.120284</v>
      </c>
      <c r="I1161" s="8" t="n">
        <f aca="false">VLOOKUP(A1161,[2]Sheet1!$C$2:$K$41,7,FALSE())</f>
        <v>0.021606</v>
      </c>
      <c r="J1161" s="8" t="n">
        <v>0.20643</v>
      </c>
      <c r="K1161" s="8" t="n">
        <f aca="false">VLOOKUP(A1161,[2]Sheet1!$C$2:$K$41,9,FALSE())</f>
        <v>0.511353</v>
      </c>
      <c r="L1161" s="7" t="s">
        <v>15</v>
      </c>
      <c r="M1161" s="7" t="s">
        <v>15</v>
      </c>
      <c r="N1161" s="7" t="s">
        <v>15</v>
      </c>
      <c r="O1161" s="7" t="s">
        <v>60</v>
      </c>
      <c r="P1161" s="7" t="s">
        <v>15</v>
      </c>
      <c r="Q1161" s="7" t="s">
        <v>60</v>
      </c>
      <c r="R1161" s="7" t="s">
        <v>15</v>
      </c>
      <c r="S1161" s="7" t="s">
        <v>60</v>
      </c>
      <c r="T1161" s="9" t="s">
        <v>1106</v>
      </c>
      <c r="U1161" s="9" t="s">
        <v>204</v>
      </c>
    </row>
    <row r="1162" s="34" customFormat="true" ht="15" hidden="false" customHeight="false" outlineLevel="0" collapsed="false">
      <c r="A1162" s="6" t="s">
        <v>1258</v>
      </c>
      <c r="B1162" s="6" t="s">
        <v>220</v>
      </c>
      <c r="C1162" s="10" t="s">
        <v>15</v>
      </c>
      <c r="D1162" s="8" t="n">
        <v>0.006037</v>
      </c>
      <c r="E1162" s="8" t="n">
        <f aca="false">VLOOKUP(A1162,[2]Sheet1!$C$2:$K$41,3,FALSE())</f>
        <v>0.037512</v>
      </c>
      <c r="F1162" s="8" t="n">
        <f aca="false">VLOOKUP(A1162,[2]Sheet1!$C$2:$K$41,4,FALSE())</f>
        <v>0.029373</v>
      </c>
      <c r="G1162" s="8" t="n">
        <f aca="false">VLOOKUP(A1162,[2]Sheet1!$C$2:$K$41,5,FALSE())</f>
        <v>0.015973</v>
      </c>
      <c r="H1162" s="8" t="n">
        <f aca="false">VLOOKUP(A1162,[2]Sheet1!$C$2:$K$41,6,FALSE())</f>
        <v>0.041303</v>
      </c>
      <c r="I1162" s="8" t="n">
        <f aca="false">VLOOKUP(A1162,[2]Sheet1!$C$2:$K$41,7,FALSE())</f>
        <v>0.015629</v>
      </c>
      <c r="J1162" s="8" t="n">
        <v>0.361953</v>
      </c>
      <c r="K1162" s="8" t="n">
        <f aca="false">VLOOKUP(A1162,[2]Sheet1!$C$2:$K$41,9,FALSE())</f>
        <v>0.482941</v>
      </c>
      <c r="L1162" s="7" t="s">
        <v>15</v>
      </c>
      <c r="M1162" s="7" t="s">
        <v>15</v>
      </c>
      <c r="N1162" s="7" t="s">
        <v>15</v>
      </c>
      <c r="O1162" s="7" t="s">
        <v>15</v>
      </c>
      <c r="P1162" s="7" t="s">
        <v>15</v>
      </c>
      <c r="Q1162" s="7" t="s">
        <v>15</v>
      </c>
      <c r="R1162" s="7" t="s">
        <v>15</v>
      </c>
      <c r="S1162" s="7" t="s">
        <v>15</v>
      </c>
      <c r="T1162" s="9" t="s">
        <v>1106</v>
      </c>
      <c r="U1162" s="9" t="s">
        <v>204</v>
      </c>
    </row>
    <row r="1163" s="34" customFormat="true" ht="15" hidden="false" customHeight="false" outlineLevel="0" collapsed="false">
      <c r="A1163" s="6" t="s">
        <v>1259</v>
      </c>
      <c r="B1163" s="6" t="s">
        <v>220</v>
      </c>
      <c r="C1163" s="10" t="s">
        <v>15</v>
      </c>
      <c r="D1163" s="8" t="n">
        <v>0.005511</v>
      </c>
      <c r="E1163" s="8" t="n">
        <f aca="false">VLOOKUP(A1163,[2]Sheet1!$C$2:$K$41,3,FALSE())</f>
        <v>0.198208</v>
      </c>
      <c r="F1163" s="8" t="n">
        <f aca="false">VLOOKUP(A1163,[2]Sheet1!$C$2:$K$41,4,FALSE())</f>
        <v>0.029435</v>
      </c>
      <c r="G1163" s="8" t="n">
        <f aca="false">VLOOKUP(A1163,[2]Sheet1!$C$2:$K$41,5,FALSE())</f>
        <v>0.021128</v>
      </c>
      <c r="H1163" s="8" t="n">
        <f aca="false">VLOOKUP(A1163,[2]Sheet1!$C$2:$K$41,6,FALSE())</f>
        <v>0.252924</v>
      </c>
      <c r="I1163" s="8" t="n">
        <f aca="false">VLOOKUP(A1163,[2]Sheet1!$C$2:$K$41,7,FALSE())</f>
        <v>0.021887</v>
      </c>
      <c r="J1163" s="8" t="n">
        <v>0.266589</v>
      </c>
      <c r="K1163" s="8" t="n">
        <f aca="false">VLOOKUP(A1163,[2]Sheet1!$C$2:$K$41,9,FALSE())</f>
        <v>0.486317</v>
      </c>
      <c r="L1163" s="7" t="s">
        <v>15</v>
      </c>
      <c r="M1163" s="7" t="s">
        <v>15</v>
      </c>
      <c r="N1163" s="7" t="s">
        <v>15</v>
      </c>
      <c r="O1163" s="7" t="s">
        <v>60</v>
      </c>
      <c r="P1163" s="7" t="s">
        <v>60</v>
      </c>
      <c r="Q1163" s="7" t="s">
        <v>60</v>
      </c>
      <c r="R1163" s="7" t="s">
        <v>15</v>
      </c>
      <c r="S1163" s="7" t="s">
        <v>15</v>
      </c>
      <c r="T1163" s="9" t="s">
        <v>1106</v>
      </c>
      <c r="U1163" s="9" t="s">
        <v>204</v>
      </c>
    </row>
    <row r="1164" s="34" customFormat="true" ht="15" hidden="false" customHeight="false" outlineLevel="0" collapsed="false">
      <c r="A1164" s="6" t="s">
        <v>1260</v>
      </c>
      <c r="B1164" s="6" t="s">
        <v>220</v>
      </c>
      <c r="C1164" s="10" t="s">
        <v>15</v>
      </c>
      <c r="D1164" s="8" t="n">
        <v>0.01509</v>
      </c>
      <c r="E1164" s="8" t="n">
        <f aca="false">VLOOKUP(A1164,[2]Sheet1!$C$2:$K$41,3,FALSE())</f>
        <v>0.090468</v>
      </c>
      <c r="F1164" s="8" t="n">
        <f aca="false">VLOOKUP(A1164,[2]Sheet1!$C$2:$K$41,4,FALSE())</f>
        <v>0.029408</v>
      </c>
      <c r="G1164" s="8" t="n">
        <f aca="false">VLOOKUP(A1164,[2]Sheet1!$C$2:$K$41,5,FALSE())</f>
        <v>0.015594</v>
      </c>
      <c r="H1164" s="8" t="n">
        <f aca="false">VLOOKUP(A1164,[2]Sheet1!$C$2:$K$41,6,FALSE())</f>
        <v>0.096324</v>
      </c>
      <c r="I1164" s="8" t="n">
        <f aca="false">VLOOKUP(A1164,[2]Sheet1!$C$2:$K$41,7,FALSE())</f>
        <v>0.017579</v>
      </c>
      <c r="J1164" s="8" t="n">
        <v>0.399903</v>
      </c>
      <c r="K1164" s="8" t="n">
        <f aca="false">VLOOKUP(A1164,[2]Sheet1!$C$2:$K$41,9,FALSE())</f>
        <v>0.485772</v>
      </c>
      <c r="L1164" s="7" t="s">
        <v>15</v>
      </c>
      <c r="M1164" s="7" t="s">
        <v>15</v>
      </c>
      <c r="N1164" s="7" t="s">
        <v>15</v>
      </c>
      <c r="O1164" s="7" t="s">
        <v>15</v>
      </c>
      <c r="P1164" s="7" t="s">
        <v>15</v>
      </c>
      <c r="Q1164" s="7" t="s">
        <v>15</v>
      </c>
      <c r="R1164" s="7" t="s">
        <v>15</v>
      </c>
      <c r="S1164" s="7" t="s">
        <v>15</v>
      </c>
      <c r="T1164" s="9" t="s">
        <v>1106</v>
      </c>
      <c r="U1164" s="9" t="s">
        <v>204</v>
      </c>
    </row>
    <row r="1165" s="34" customFormat="true" ht="15" hidden="false" customHeight="false" outlineLevel="0" collapsed="false">
      <c r="A1165" s="6" t="s">
        <v>1261</v>
      </c>
      <c r="B1165" s="6" t="s">
        <v>14</v>
      </c>
      <c r="C1165" s="10" t="s">
        <v>15</v>
      </c>
      <c r="D1165" s="8" t="n">
        <v>0.0117</v>
      </c>
      <c r="E1165" s="8" t="n">
        <f aca="false">VLOOKUP(A1165,[2]Sheet1!$C$2:$K$41,3,FALSE())</f>
        <v>0.325958</v>
      </c>
      <c r="F1165" s="8" t="n">
        <f aca="false">VLOOKUP(A1165,[2]Sheet1!$C$2:$K$41,4,FALSE())</f>
        <v>0.029387</v>
      </c>
      <c r="G1165" s="8" t="n">
        <f aca="false">VLOOKUP(A1165,[2]Sheet1!$C$2:$K$41,5,FALSE())</f>
        <v>0.017713</v>
      </c>
      <c r="H1165" s="8" t="n">
        <f aca="false">VLOOKUP(A1165,[2]Sheet1!$C$2:$K$41,6,FALSE())</f>
        <v>0.618595</v>
      </c>
      <c r="I1165" s="8" t="n">
        <f aca="false">VLOOKUP(A1165,[2]Sheet1!$C$2:$K$41,7,FALSE())</f>
        <v>0.021222</v>
      </c>
      <c r="J1165" s="8" t="n">
        <v>0.177951</v>
      </c>
      <c r="K1165" s="8" t="n">
        <f aca="false">VLOOKUP(A1165,[2]Sheet1!$C$2:$K$41,9,FALSE())</f>
        <v>0.492404</v>
      </c>
      <c r="L1165" s="7" t="s">
        <v>15</v>
      </c>
      <c r="M1165" s="7" t="s">
        <v>60</v>
      </c>
      <c r="N1165" s="7" t="s">
        <v>15</v>
      </c>
      <c r="O1165" s="7" t="s">
        <v>15</v>
      </c>
      <c r="P1165" s="7" t="s">
        <v>60</v>
      </c>
      <c r="Q1165" s="7" t="s">
        <v>60</v>
      </c>
      <c r="R1165" s="7" t="s">
        <v>15</v>
      </c>
      <c r="S1165" s="7" t="s">
        <v>15</v>
      </c>
      <c r="T1165" s="9" t="s">
        <v>1106</v>
      </c>
      <c r="U1165" s="9" t="s">
        <v>204</v>
      </c>
    </row>
    <row r="1166" s="34" customFormat="true" ht="15" hidden="false" customHeight="false" outlineLevel="0" collapsed="false">
      <c r="A1166" s="6" t="s">
        <v>1262</v>
      </c>
      <c r="B1166" s="6" t="s">
        <v>56</v>
      </c>
      <c r="C1166" s="10" t="s">
        <v>15</v>
      </c>
      <c r="D1166" s="8" t="n">
        <v>0.006287</v>
      </c>
      <c r="E1166" s="8" t="n">
        <f aca="false">VLOOKUP(A1166,[3]Sheet1!$C$2:$K$65,3,FALSE())</f>
        <v>0.13299</v>
      </c>
      <c r="F1166" s="8" t="n">
        <f aca="false">VLOOKUP(A1166,[3]Sheet1!$C$2:$K$65,4,FALSE())</f>
        <v>0.029299</v>
      </c>
      <c r="G1166" s="8" t="n">
        <f aca="false">VLOOKUP(A1166,[3]Sheet1!$C$2:$K$65,5,FALSE())</f>
        <v>0.021362</v>
      </c>
      <c r="H1166" s="8" t="n">
        <f aca="false">VLOOKUP(A1166,[3]Sheet1!$C$2:$K$65,6,FALSE())</f>
        <v>0.126335</v>
      </c>
      <c r="I1166" s="8" t="n">
        <f aca="false">VLOOKUP(A1166,[3]Sheet1!$C$2:$K$65,7,FALSE())</f>
        <v>0.015041</v>
      </c>
      <c r="J1166" s="8" t="n">
        <v>0.487418</v>
      </c>
      <c r="K1166" s="8" t="n">
        <f aca="false">VLOOKUP(A1166,[3]Sheet1!$C$2:$K$65,9,FALSE())</f>
        <v>0.471389</v>
      </c>
      <c r="L1166" s="7" t="s">
        <v>15</v>
      </c>
      <c r="M1166" s="7" t="s">
        <v>15</v>
      </c>
      <c r="N1166" s="7" t="s">
        <v>15</v>
      </c>
      <c r="O1166" s="7" t="s">
        <v>60</v>
      </c>
      <c r="P1166" s="7" t="s">
        <v>15</v>
      </c>
      <c r="Q1166" s="7" t="s">
        <v>15</v>
      </c>
      <c r="R1166" s="7" t="s">
        <v>15</v>
      </c>
      <c r="S1166" s="7" t="s">
        <v>15</v>
      </c>
      <c r="T1166" s="9" t="s">
        <v>1114</v>
      </c>
      <c r="U1166" s="9" t="s">
        <v>204</v>
      </c>
    </row>
    <row r="1167" s="34" customFormat="true" ht="15" hidden="false" customHeight="false" outlineLevel="0" collapsed="false">
      <c r="A1167" s="6" t="s">
        <v>1263</v>
      </c>
      <c r="B1167" s="6" t="s">
        <v>56</v>
      </c>
      <c r="C1167" s="10" t="s">
        <v>15</v>
      </c>
      <c r="D1167" s="8" t="n">
        <v>0.005365</v>
      </c>
      <c r="E1167" s="8" t="n">
        <f aca="false">VLOOKUP(A1167,[3]Sheet1!$C$2:$K$65,3,FALSE())</f>
        <v>0.125225</v>
      </c>
      <c r="F1167" s="8" t="n">
        <f aca="false">VLOOKUP(A1167,[3]Sheet1!$C$2:$K$65,4,FALSE())</f>
        <v>0.029304</v>
      </c>
      <c r="G1167" s="8" t="n">
        <f aca="false">VLOOKUP(A1167,[3]Sheet1!$C$2:$K$65,5,FALSE())</f>
        <v>0.015596</v>
      </c>
      <c r="H1167" s="8" t="n">
        <f aca="false">VLOOKUP(A1167,[3]Sheet1!$C$2:$K$65,6,FALSE())</f>
        <v>0.12026</v>
      </c>
      <c r="I1167" s="8" t="n">
        <f aca="false">VLOOKUP(A1167,[3]Sheet1!$C$2:$K$65,7,FALSE())</f>
        <v>0.018071</v>
      </c>
      <c r="J1167" s="8" t="n">
        <v>0.250224</v>
      </c>
      <c r="K1167" s="8" t="n">
        <f aca="false">VLOOKUP(A1167,[3]Sheet1!$C$2:$K$65,9,FALSE())</f>
        <v>0.503172</v>
      </c>
      <c r="L1167" s="7" t="s">
        <v>15</v>
      </c>
      <c r="M1167" s="7" t="s">
        <v>15</v>
      </c>
      <c r="N1167" s="7" t="s">
        <v>15</v>
      </c>
      <c r="O1167" s="7" t="s">
        <v>15</v>
      </c>
      <c r="P1167" s="7" t="s">
        <v>15</v>
      </c>
      <c r="Q1167" s="7" t="s">
        <v>15</v>
      </c>
      <c r="R1167" s="7" t="s">
        <v>15</v>
      </c>
      <c r="S1167" s="7" t="s">
        <v>60</v>
      </c>
      <c r="T1167" s="9" t="s">
        <v>1114</v>
      </c>
      <c r="U1167" s="9" t="s">
        <v>204</v>
      </c>
    </row>
    <row r="1168" s="34" customFormat="true" ht="15" hidden="false" customHeight="false" outlineLevel="0" collapsed="false">
      <c r="A1168" s="6" t="s">
        <v>1264</v>
      </c>
      <c r="B1168" s="6" t="s">
        <v>56</v>
      </c>
      <c r="C1168" s="10" t="s">
        <v>15</v>
      </c>
      <c r="D1168" s="8" t="n">
        <v>0.01123</v>
      </c>
      <c r="E1168" s="8" t="n">
        <f aca="false">VLOOKUP(A1168,[2]Sheet1!$C$2:$K$41,3,FALSE())</f>
        <v>0.224807</v>
      </c>
      <c r="F1168" s="8" t="n">
        <f aca="false">VLOOKUP(A1168,[2]Sheet1!$C$2:$K$41,4,FALSE())</f>
        <v>0.02934</v>
      </c>
      <c r="G1168" s="8" t="n">
        <f aca="false">VLOOKUP(A1168,[2]Sheet1!$C$2:$K$41,5,FALSE())</f>
        <v>0.018693</v>
      </c>
      <c r="H1168" s="8" t="n">
        <f aca="false">VLOOKUP(A1168,[2]Sheet1!$C$2:$K$41,6,FALSE())</f>
        <v>0.379692</v>
      </c>
      <c r="I1168" s="8" t="n">
        <f aca="false">VLOOKUP(A1168,[2]Sheet1!$C$2:$K$41,7,FALSE())</f>
        <v>0.02055</v>
      </c>
      <c r="J1168" s="8" t="n">
        <v>0.238004</v>
      </c>
      <c r="K1168" s="8" t="n">
        <f aca="false">VLOOKUP(A1168,[2]Sheet1!$C$2:$K$41,9,FALSE())</f>
        <v>0.487719</v>
      </c>
      <c r="L1168" s="7" t="s">
        <v>15</v>
      </c>
      <c r="M1168" s="7" t="s">
        <v>15</v>
      </c>
      <c r="N1168" s="7" t="s">
        <v>15</v>
      </c>
      <c r="O1168" s="7" t="s">
        <v>15</v>
      </c>
      <c r="P1168" s="7" t="s">
        <v>60</v>
      </c>
      <c r="Q1168" s="7" t="s">
        <v>60</v>
      </c>
      <c r="R1168" s="7" t="s">
        <v>15</v>
      </c>
      <c r="S1168" s="7" t="s">
        <v>15</v>
      </c>
      <c r="T1168" s="9" t="s">
        <v>1106</v>
      </c>
      <c r="U1168" s="9" t="s">
        <v>204</v>
      </c>
    </row>
    <row r="1169" s="34" customFormat="true" ht="15" hidden="false" customHeight="false" outlineLevel="0" collapsed="false">
      <c r="A1169" s="6" t="s">
        <v>1265</v>
      </c>
      <c r="B1169" s="6" t="s">
        <v>56</v>
      </c>
      <c r="C1169" s="10" t="s">
        <v>15</v>
      </c>
      <c r="D1169" s="8" t="n">
        <v>0.008261</v>
      </c>
      <c r="E1169" s="8" t="n">
        <f aca="false">VLOOKUP(A1169,[4]Sheet1!$C$2:$K$49,3,FALSE())</f>
        <v>0.059174</v>
      </c>
      <c r="F1169" s="8" t="n">
        <f aca="false">VLOOKUP(A1169,[4]Sheet1!$C$2:$K$49,4,FALSE())</f>
        <v>0.029071</v>
      </c>
      <c r="G1169" s="8" t="n">
        <f aca="false">VLOOKUP(A1169,[4]Sheet1!$C$2:$K$49,5,FALSE())</f>
        <v>0.013947</v>
      </c>
      <c r="H1169" s="8" t="n">
        <f aca="false">VLOOKUP(A1169,[4]Sheet1!$C$2:$K$49,6,FALSE())</f>
        <v>0.062783</v>
      </c>
      <c r="I1169" s="8" t="n">
        <f aca="false">VLOOKUP(A1169,[4]Sheet1!$C$2:$K$49,7,FALSE())</f>
        <v>0.01079</v>
      </c>
      <c r="J1169" s="8" t="n">
        <v>0.404612</v>
      </c>
      <c r="K1169" s="8" t="n">
        <f aca="false">VLOOKUP(A1169,[4]Sheet1!$C$2:$K$49,9,FALSE())</f>
        <v>0.48214</v>
      </c>
      <c r="L1169" s="7" t="s">
        <v>15</v>
      </c>
      <c r="M1169" s="7" t="s">
        <v>15</v>
      </c>
      <c r="N1169" s="7" t="s">
        <v>15</v>
      </c>
      <c r="O1169" s="7" t="s">
        <v>15</v>
      </c>
      <c r="P1169" s="7" t="s">
        <v>15</v>
      </c>
      <c r="Q1169" s="7" t="s">
        <v>15</v>
      </c>
      <c r="R1169" s="7" t="s">
        <v>15</v>
      </c>
      <c r="S1169" s="7" t="s">
        <v>15</v>
      </c>
      <c r="T1169" s="9" t="s">
        <v>1140</v>
      </c>
      <c r="U1169" s="9" t="s">
        <v>204</v>
      </c>
    </row>
    <row r="1170" s="34" customFormat="true" ht="15" hidden="false" customHeight="false" outlineLevel="0" collapsed="false">
      <c r="A1170" s="6" t="s">
        <v>1266</v>
      </c>
      <c r="B1170" s="6" t="s">
        <v>56</v>
      </c>
      <c r="C1170" s="10" t="s">
        <v>15</v>
      </c>
      <c r="D1170" s="8" t="n">
        <v>0.005386</v>
      </c>
      <c r="E1170" s="8" t="n">
        <f aca="false">VLOOKUP(A1170,[3]Sheet1!$C$2:$K$65,3,FALSE())</f>
        <v>0.091421</v>
      </c>
      <c r="F1170" s="8" t="n">
        <f aca="false">VLOOKUP(A1170,[3]Sheet1!$C$2:$K$65,4,FALSE())</f>
        <v>0.029321</v>
      </c>
      <c r="G1170" s="8" t="n">
        <f aca="false">VLOOKUP(A1170,[3]Sheet1!$C$2:$K$65,5,FALSE())</f>
        <v>0.018781</v>
      </c>
      <c r="H1170" s="8" t="n">
        <f aca="false">VLOOKUP(A1170,[3]Sheet1!$C$2:$K$65,6,FALSE())</f>
        <v>0.10285</v>
      </c>
      <c r="I1170" s="8" t="n">
        <f aca="false">VLOOKUP(A1170,[3]Sheet1!$C$2:$K$65,7,FALSE())</f>
        <v>0.014522</v>
      </c>
      <c r="J1170" s="8" t="n">
        <v>0.395996</v>
      </c>
      <c r="K1170" s="8" t="n">
        <f aca="false">VLOOKUP(A1170,[3]Sheet1!$C$2:$K$65,9,FALSE())</f>
        <v>0.478623</v>
      </c>
      <c r="L1170" s="7" t="s">
        <v>15</v>
      </c>
      <c r="M1170" s="7" t="s">
        <v>15</v>
      </c>
      <c r="N1170" s="7" t="s">
        <v>15</v>
      </c>
      <c r="O1170" s="7" t="s">
        <v>15</v>
      </c>
      <c r="P1170" s="7" t="s">
        <v>15</v>
      </c>
      <c r="Q1170" s="7" t="s">
        <v>15</v>
      </c>
      <c r="R1170" s="7" t="s">
        <v>15</v>
      </c>
      <c r="S1170" s="7" t="s">
        <v>15</v>
      </c>
      <c r="T1170" s="9" t="s">
        <v>1110</v>
      </c>
      <c r="U1170" s="9" t="s">
        <v>204</v>
      </c>
    </row>
    <row r="1171" s="34" customFormat="true" ht="15" hidden="false" customHeight="false" outlineLevel="0" collapsed="false">
      <c r="A1171" s="6" t="s">
        <v>1267</v>
      </c>
      <c r="B1171" s="6" t="s">
        <v>56</v>
      </c>
      <c r="C1171" s="10" t="s">
        <v>15</v>
      </c>
      <c r="D1171" s="8" t="n">
        <v>0.01051</v>
      </c>
      <c r="E1171" s="8" t="n">
        <f aca="false">VLOOKUP(A1171,[3]Sheet1!$C$2:$K$65,3,FALSE())</f>
        <v>0.185009</v>
      </c>
      <c r="F1171" s="8" t="n">
        <f aca="false">VLOOKUP(A1171,[3]Sheet1!$C$2:$K$65,4,FALSE())</f>
        <v>0.02927</v>
      </c>
      <c r="G1171" s="8" t="n">
        <f aca="false">VLOOKUP(A1171,[3]Sheet1!$C$2:$K$65,5,FALSE())</f>
        <v>0.024174</v>
      </c>
      <c r="H1171" s="8" t="n">
        <f aca="false">VLOOKUP(A1171,[3]Sheet1!$C$2:$K$65,6,FALSE())</f>
        <v>0.136521</v>
      </c>
      <c r="I1171" s="8" t="n">
        <f aca="false">VLOOKUP(A1171,[3]Sheet1!$C$2:$K$65,7,FALSE())</f>
        <v>0.022564</v>
      </c>
      <c r="J1171" s="8" t="n">
        <v>0.579968</v>
      </c>
      <c r="K1171" s="8" t="n">
        <f aca="false">VLOOKUP(A1171,[3]Sheet1!$C$2:$K$65,9,FALSE())</f>
        <v>0.47587</v>
      </c>
      <c r="L1171" s="7" t="s">
        <v>15</v>
      </c>
      <c r="M1171" s="7" t="s">
        <v>15</v>
      </c>
      <c r="N1171" s="7" t="s">
        <v>15</v>
      </c>
      <c r="O1171" s="7" t="s">
        <v>60</v>
      </c>
      <c r="P1171" s="7" t="s">
        <v>15</v>
      </c>
      <c r="Q1171" s="7" t="s">
        <v>60</v>
      </c>
      <c r="R1171" s="7" t="s">
        <v>60</v>
      </c>
      <c r="S1171" s="7" t="s">
        <v>15</v>
      </c>
      <c r="T1171" s="9" t="s">
        <v>1114</v>
      </c>
      <c r="U1171" s="9" t="s">
        <v>204</v>
      </c>
    </row>
    <row r="1172" s="34" customFormat="true" ht="15" hidden="false" customHeight="false" outlineLevel="0" collapsed="false">
      <c r="A1172" s="6" t="s">
        <v>1268</v>
      </c>
      <c r="B1172" s="6" t="s">
        <v>56</v>
      </c>
      <c r="C1172" s="10" t="s">
        <v>15</v>
      </c>
      <c r="D1172" s="8" t="n">
        <v>0.0125</v>
      </c>
      <c r="E1172" s="8" t="n">
        <f aca="false">VLOOKUP(A1172,[3]Sheet1!$C$2:$K$65,3,FALSE())</f>
        <v>0.095513</v>
      </c>
      <c r="F1172" s="8" t="n">
        <f aca="false">VLOOKUP(A1172,[3]Sheet1!$C$2:$K$65,4,FALSE())</f>
        <v>0.029272</v>
      </c>
      <c r="G1172" s="8" t="n">
        <f aca="false">VLOOKUP(A1172,[3]Sheet1!$C$2:$K$65,5,FALSE())</f>
        <v>0.015043</v>
      </c>
      <c r="H1172" s="8" t="n">
        <f aca="false">VLOOKUP(A1172,[3]Sheet1!$C$2:$K$65,6,FALSE())</f>
        <v>0.117544</v>
      </c>
      <c r="I1172" s="8" t="n">
        <f aca="false">VLOOKUP(A1172,[3]Sheet1!$C$2:$K$65,7,FALSE())</f>
        <v>0.01784</v>
      </c>
      <c r="J1172" s="8" t="n">
        <v>0.281246</v>
      </c>
      <c r="K1172" s="8" t="n">
        <f aca="false">VLOOKUP(A1172,[3]Sheet1!$C$2:$K$65,9,FALSE())</f>
        <v>0.499542</v>
      </c>
      <c r="L1172" s="7" t="s">
        <v>15</v>
      </c>
      <c r="M1172" s="7" t="s">
        <v>15</v>
      </c>
      <c r="N1172" s="7" t="s">
        <v>15</v>
      </c>
      <c r="O1172" s="7" t="s">
        <v>15</v>
      </c>
      <c r="P1172" s="7" t="s">
        <v>15</v>
      </c>
      <c r="Q1172" s="7" t="s">
        <v>15</v>
      </c>
      <c r="R1172" s="7" t="s">
        <v>15</v>
      </c>
      <c r="S1172" s="7" t="s">
        <v>60</v>
      </c>
      <c r="T1172" s="9" t="s">
        <v>1114</v>
      </c>
      <c r="U1172" s="9" t="s">
        <v>204</v>
      </c>
    </row>
    <row r="1173" s="34" customFormat="true" ht="15" hidden="false" customHeight="false" outlineLevel="0" collapsed="false">
      <c r="A1173" s="6" t="s">
        <v>1269</v>
      </c>
      <c r="B1173" s="6" t="s">
        <v>56</v>
      </c>
      <c r="C1173" s="10" t="s">
        <v>15</v>
      </c>
      <c r="D1173" s="8" t="n">
        <v>0.005673</v>
      </c>
      <c r="E1173" s="8" t="n">
        <f aca="false">VLOOKUP(A1173,[4]Sheet1!$C$2:$K$49,3,FALSE())</f>
        <v>0.129156</v>
      </c>
      <c r="F1173" s="8" t="n">
        <f aca="false">VLOOKUP(A1173,[4]Sheet1!$C$2:$K$49,4,FALSE())</f>
        <v>0.029182</v>
      </c>
      <c r="G1173" s="8" t="n">
        <f aca="false">VLOOKUP(A1173,[4]Sheet1!$C$2:$K$49,5,FALSE())</f>
        <v>0.013763</v>
      </c>
      <c r="H1173" s="8" t="n">
        <f aca="false">VLOOKUP(A1173,[4]Sheet1!$C$2:$K$49,6,FALSE())</f>
        <v>0.105738</v>
      </c>
      <c r="I1173" s="8" t="n">
        <f aca="false">VLOOKUP(A1173,[4]Sheet1!$C$2:$K$49,7,FALSE())</f>
        <v>0.013548</v>
      </c>
      <c r="J1173" s="8" t="n">
        <v>0.223008</v>
      </c>
      <c r="K1173" s="8" t="n">
        <f aca="false">VLOOKUP(A1173,[4]Sheet1!$C$2:$K$49,9,FALSE())</f>
        <v>0.500038</v>
      </c>
      <c r="L1173" s="7" t="s">
        <v>15</v>
      </c>
      <c r="M1173" s="7" t="s">
        <v>15</v>
      </c>
      <c r="N1173" s="7" t="s">
        <v>15</v>
      </c>
      <c r="O1173" s="7" t="s">
        <v>15</v>
      </c>
      <c r="P1173" s="7" t="s">
        <v>15</v>
      </c>
      <c r="Q1173" s="7" t="s">
        <v>15</v>
      </c>
      <c r="R1173" s="7" t="s">
        <v>15</v>
      </c>
      <c r="S1173" s="7" t="s">
        <v>60</v>
      </c>
      <c r="T1173" s="9" t="s">
        <v>1140</v>
      </c>
      <c r="U1173" s="9" t="s">
        <v>204</v>
      </c>
    </row>
    <row r="1174" s="34" customFormat="true" ht="15" hidden="false" customHeight="false" outlineLevel="0" collapsed="false">
      <c r="A1174" s="6" t="s">
        <v>1270</v>
      </c>
      <c r="B1174" s="6" t="s">
        <v>95</v>
      </c>
      <c r="C1174" s="10" t="s">
        <v>15</v>
      </c>
      <c r="D1174" s="8" t="n">
        <v>0.004692</v>
      </c>
      <c r="E1174" s="8" t="n">
        <f aca="false">VLOOKUP(A1174,[2]Sheet1!$C$2:$K$41,3,FALSE())</f>
        <v>0.158374</v>
      </c>
      <c r="F1174" s="8" t="n">
        <f aca="false">VLOOKUP(A1174,[2]Sheet1!$C$2:$K$41,4,FALSE())</f>
        <v>0.029409</v>
      </c>
      <c r="G1174" s="8" t="n">
        <f aca="false">VLOOKUP(A1174,[2]Sheet1!$C$2:$K$41,5,FALSE())</f>
        <v>0.015499</v>
      </c>
      <c r="H1174" s="8" t="n">
        <f aca="false">VLOOKUP(A1174,[2]Sheet1!$C$2:$K$41,6,FALSE())</f>
        <v>0.243396</v>
      </c>
      <c r="I1174" s="8" t="n">
        <f aca="false">VLOOKUP(A1174,[2]Sheet1!$C$2:$K$41,7,FALSE())</f>
        <v>0.019302</v>
      </c>
      <c r="J1174" s="8" t="n">
        <v>0.241216</v>
      </c>
      <c r="K1174" s="8" t="n">
        <f aca="false">VLOOKUP(A1174,[2]Sheet1!$C$2:$K$41,9,FALSE())</f>
        <v>0.504303</v>
      </c>
      <c r="L1174" s="7" t="s">
        <v>15</v>
      </c>
      <c r="M1174" s="7" t="s">
        <v>15</v>
      </c>
      <c r="N1174" s="7" t="s">
        <v>15</v>
      </c>
      <c r="O1174" s="7" t="s">
        <v>15</v>
      </c>
      <c r="P1174" s="7" t="s">
        <v>60</v>
      </c>
      <c r="Q1174" s="7" t="s">
        <v>15</v>
      </c>
      <c r="R1174" s="7" t="s">
        <v>15</v>
      </c>
      <c r="S1174" s="7" t="s">
        <v>60</v>
      </c>
      <c r="T1174" s="9" t="s">
        <v>1106</v>
      </c>
      <c r="U1174" s="9" t="s">
        <v>204</v>
      </c>
    </row>
    <row r="1175" s="34" customFormat="true" ht="15" hidden="false" customHeight="false" outlineLevel="0" collapsed="false">
      <c r="A1175" s="6" t="s">
        <v>1271</v>
      </c>
      <c r="B1175" s="6" t="s">
        <v>95</v>
      </c>
      <c r="C1175" s="10" t="s">
        <v>15</v>
      </c>
      <c r="D1175" s="8" t="n">
        <v>0.009597</v>
      </c>
      <c r="E1175" s="8" t="n">
        <f aca="false">VLOOKUP(A1175,[1]Edited!$B$2:$J$18,3,FALSE())</f>
        <v>0.297848</v>
      </c>
      <c r="F1175" s="8" t="n">
        <f aca="false">VLOOKUP(A1175,[1]Edited!$B$2:$J$18,4,FALSE())</f>
        <v>0.029376</v>
      </c>
      <c r="G1175" s="8" t="n">
        <f aca="false">VLOOKUP(A1175,[1]Edited!$B$2:$J$18,5,FALSE())</f>
        <v>0.014911</v>
      </c>
      <c r="H1175" s="8" t="n">
        <f aca="false">VLOOKUP(A1175,[1]Edited!$B$2:$J$18,6,FALSE())</f>
        <v>0.614631</v>
      </c>
      <c r="I1175" s="8" t="n">
        <f aca="false">VLOOKUP(A1175,[1]Edited!$B$2:$J$18,7,FALSE())</f>
        <v>0.017513</v>
      </c>
      <c r="J1175" s="8" t="n">
        <v>0.248643</v>
      </c>
      <c r="K1175" s="8" t="n">
        <f aca="false">VLOOKUP(A1175,[1]Edited!$B$2:$J$18,9,FALSE())</f>
        <v>0.489038</v>
      </c>
      <c r="L1175" s="7" t="s">
        <v>15</v>
      </c>
      <c r="M1175" s="7" t="s">
        <v>60</v>
      </c>
      <c r="N1175" s="7" t="s">
        <v>15</v>
      </c>
      <c r="O1175" s="7" t="s">
        <v>15</v>
      </c>
      <c r="P1175" s="7" t="s">
        <v>60</v>
      </c>
      <c r="Q1175" s="7" t="s">
        <v>15</v>
      </c>
      <c r="R1175" s="7" t="s">
        <v>15</v>
      </c>
      <c r="S1175" s="7" t="s">
        <v>15</v>
      </c>
      <c r="T1175" s="9" t="s">
        <v>1103</v>
      </c>
      <c r="U1175" s="9" t="s">
        <v>204</v>
      </c>
    </row>
    <row r="1176" s="34" customFormat="true" ht="15" hidden="false" customHeight="false" outlineLevel="0" collapsed="false">
      <c r="A1176" s="6" t="s">
        <v>1272</v>
      </c>
      <c r="B1176" s="6" t="s">
        <v>95</v>
      </c>
      <c r="C1176" s="10" t="s">
        <v>15</v>
      </c>
      <c r="D1176" s="8" t="n">
        <v>0.006148</v>
      </c>
      <c r="E1176" s="8" t="n">
        <f aca="false">VLOOKUP(A1176,[1]Edited!$B$2:$J$18,3,FALSE())</f>
        <v>0.065079</v>
      </c>
      <c r="F1176" s="8" t="n">
        <f aca="false">VLOOKUP(A1176,[1]Edited!$B$2:$J$18,4,FALSE())</f>
        <v>0.029454</v>
      </c>
      <c r="G1176" s="8" t="n">
        <f aca="false">VLOOKUP(A1176,[1]Edited!$B$2:$J$18,5,FALSE())</f>
        <v>0.016079</v>
      </c>
      <c r="H1176" s="8" t="n">
        <f aca="false">VLOOKUP(A1176,[1]Edited!$B$2:$J$18,6,FALSE())</f>
        <v>0.036563</v>
      </c>
      <c r="I1176" s="8" t="n">
        <f aca="false">VLOOKUP(A1176,[1]Edited!$B$2:$J$18,7,FALSE())</f>
        <v>0.013506</v>
      </c>
      <c r="J1176" s="8" t="n">
        <v>0.351969</v>
      </c>
      <c r="K1176" s="8" t="n">
        <f aca="false">VLOOKUP(A1176,[1]Edited!$B$2:$J$18,9,FALSE())</f>
        <v>0.484549</v>
      </c>
      <c r="L1176" s="7" t="s">
        <v>15</v>
      </c>
      <c r="M1176" s="7" t="s">
        <v>15</v>
      </c>
      <c r="N1176" s="7" t="s">
        <v>15</v>
      </c>
      <c r="O1176" s="7" t="s">
        <v>15</v>
      </c>
      <c r="P1176" s="7" t="s">
        <v>15</v>
      </c>
      <c r="Q1176" s="7" t="s">
        <v>15</v>
      </c>
      <c r="R1176" s="7" t="s">
        <v>15</v>
      </c>
      <c r="S1176" s="7" t="s">
        <v>15</v>
      </c>
      <c r="T1176" s="9" t="s">
        <v>1103</v>
      </c>
      <c r="U1176" s="9" t="s">
        <v>204</v>
      </c>
    </row>
    <row r="1177" s="34" customFormat="true" ht="15" hidden="false" customHeight="false" outlineLevel="0" collapsed="false">
      <c r="A1177" s="6" t="s">
        <v>1273</v>
      </c>
      <c r="B1177" s="6" t="s">
        <v>220</v>
      </c>
      <c r="C1177" s="10" t="s">
        <v>15</v>
      </c>
      <c r="D1177" s="8" t="n">
        <v>0.008065</v>
      </c>
      <c r="E1177" s="8" t="n">
        <f aca="false">VLOOKUP(A1177,[2]Sheet1!$C$2:$K$41,3,FALSE())</f>
        <v>0.141552</v>
      </c>
      <c r="F1177" s="8" t="n">
        <f aca="false">VLOOKUP(A1177,[2]Sheet1!$C$2:$K$41,4,FALSE())</f>
        <v>0.029331</v>
      </c>
      <c r="G1177" s="8" t="n">
        <f aca="false">VLOOKUP(A1177,[2]Sheet1!$C$2:$K$41,5,FALSE())</f>
        <v>0.017447</v>
      </c>
      <c r="H1177" s="8" t="n">
        <f aca="false">VLOOKUP(A1177,[2]Sheet1!$C$2:$K$41,6,FALSE())</f>
        <v>0.137122</v>
      </c>
      <c r="I1177" s="8" t="n">
        <f aca="false">VLOOKUP(A1177,[2]Sheet1!$C$2:$K$41,7,FALSE())</f>
        <v>0.022402</v>
      </c>
      <c r="J1177" s="8" t="n">
        <v>0.225327</v>
      </c>
      <c r="K1177" s="8" t="n">
        <f aca="false">VLOOKUP(A1177,[2]Sheet1!$C$2:$K$41,9,FALSE())</f>
        <v>0.506015</v>
      </c>
      <c r="L1177" s="7" t="s">
        <v>15</v>
      </c>
      <c r="M1177" s="7" t="s">
        <v>15</v>
      </c>
      <c r="N1177" s="7" t="s">
        <v>15</v>
      </c>
      <c r="O1177" s="7" t="s">
        <v>15</v>
      </c>
      <c r="P1177" s="7" t="s">
        <v>15</v>
      </c>
      <c r="Q1177" s="7" t="s">
        <v>60</v>
      </c>
      <c r="R1177" s="7" t="s">
        <v>15</v>
      </c>
      <c r="S1177" s="7" t="s">
        <v>60</v>
      </c>
      <c r="T1177" s="9" t="s">
        <v>1106</v>
      </c>
      <c r="U1177" s="9" t="s">
        <v>204</v>
      </c>
    </row>
    <row r="1178" s="34" customFormat="true" ht="15" hidden="false" customHeight="false" outlineLevel="0" collapsed="false">
      <c r="A1178" s="6" t="s">
        <v>1274</v>
      </c>
      <c r="B1178" s="6" t="s">
        <v>220</v>
      </c>
      <c r="C1178" s="10" t="s">
        <v>15</v>
      </c>
      <c r="D1178" s="8" t="n">
        <v>0.01046</v>
      </c>
      <c r="E1178" s="8" t="n">
        <f aca="false">VLOOKUP(A1178,[2]Sheet1!$C$2:$K$41,3,FALSE())</f>
        <v>0.101963</v>
      </c>
      <c r="F1178" s="8" t="n">
        <f aca="false">VLOOKUP(A1178,[2]Sheet1!$C$2:$K$41,4,FALSE())</f>
        <v>0.029474</v>
      </c>
      <c r="G1178" s="8" t="n">
        <f aca="false">VLOOKUP(A1178,[2]Sheet1!$C$2:$K$41,5,FALSE())</f>
        <v>0.018863</v>
      </c>
      <c r="H1178" s="8" t="n">
        <f aca="false">VLOOKUP(A1178,[2]Sheet1!$C$2:$K$41,6,FALSE())</f>
        <v>0.117715</v>
      </c>
      <c r="I1178" s="8" t="n">
        <f aca="false">VLOOKUP(A1178,[2]Sheet1!$C$2:$K$41,7,FALSE())</f>
        <v>0.016977</v>
      </c>
      <c r="J1178" s="8" t="n">
        <v>0.416805</v>
      </c>
      <c r="K1178" s="8" t="n">
        <f aca="false">VLOOKUP(A1178,[2]Sheet1!$C$2:$K$41,9,FALSE())</f>
        <v>0.478148</v>
      </c>
      <c r="L1178" s="7" t="s">
        <v>15</v>
      </c>
      <c r="M1178" s="7" t="s">
        <v>15</v>
      </c>
      <c r="N1178" s="7" t="s">
        <v>15</v>
      </c>
      <c r="O1178" s="7" t="s">
        <v>15</v>
      </c>
      <c r="P1178" s="7" t="s">
        <v>15</v>
      </c>
      <c r="Q1178" s="7" t="s">
        <v>15</v>
      </c>
      <c r="R1178" s="7" t="s">
        <v>15</v>
      </c>
      <c r="S1178" s="7" t="s">
        <v>15</v>
      </c>
      <c r="T1178" s="9" t="s">
        <v>1106</v>
      </c>
      <c r="U1178" s="9" t="s">
        <v>204</v>
      </c>
    </row>
    <row r="1179" s="34" customFormat="true" ht="15" hidden="false" customHeight="false" outlineLevel="0" collapsed="false">
      <c r="A1179" s="6" t="s">
        <v>1275</v>
      </c>
      <c r="B1179" s="6" t="s">
        <v>220</v>
      </c>
      <c r="C1179" s="10" t="s">
        <v>15</v>
      </c>
      <c r="D1179" s="8" t="n">
        <v>0.009987</v>
      </c>
      <c r="E1179" s="8" t="n">
        <f aca="false">VLOOKUP(A1179,[2]Sheet1!$C$2:$K$41,3,FALSE())</f>
        <v>0.112556</v>
      </c>
      <c r="F1179" s="8" t="n">
        <f aca="false">VLOOKUP(A1179,[2]Sheet1!$C$2:$K$41,4,FALSE())</f>
        <v>0.029402</v>
      </c>
      <c r="G1179" s="8" t="n">
        <f aca="false">VLOOKUP(A1179,[2]Sheet1!$C$2:$K$41,5,FALSE())</f>
        <v>0.020256</v>
      </c>
      <c r="H1179" s="8" t="n">
        <f aca="false">VLOOKUP(A1179,[2]Sheet1!$C$2:$K$41,6,FALSE())</f>
        <v>0.072687</v>
      </c>
      <c r="I1179" s="8" t="n">
        <f aca="false">VLOOKUP(A1179,[2]Sheet1!$C$2:$K$41,7,FALSE())</f>
        <v>0.020398</v>
      </c>
      <c r="J1179" s="8" t="n">
        <v>0.316004</v>
      </c>
      <c r="K1179" s="8" t="n">
        <f aca="false">VLOOKUP(A1179,[2]Sheet1!$C$2:$K$41,9,FALSE())</f>
        <v>0.5061</v>
      </c>
      <c r="L1179" s="7" t="s">
        <v>15</v>
      </c>
      <c r="M1179" s="7" t="s">
        <v>15</v>
      </c>
      <c r="N1179" s="7" t="s">
        <v>15</v>
      </c>
      <c r="O1179" s="7" t="s">
        <v>60</v>
      </c>
      <c r="P1179" s="7" t="s">
        <v>15</v>
      </c>
      <c r="Q1179" s="7" t="s">
        <v>60</v>
      </c>
      <c r="R1179" s="7" t="s">
        <v>15</v>
      </c>
      <c r="S1179" s="7" t="s">
        <v>60</v>
      </c>
      <c r="T1179" s="9" t="s">
        <v>1106</v>
      </c>
      <c r="U1179" s="9" t="s">
        <v>204</v>
      </c>
    </row>
    <row r="1180" s="34" customFormat="true" ht="15" hidden="false" customHeight="false" outlineLevel="0" collapsed="false">
      <c r="A1180" s="6" t="s">
        <v>1276</v>
      </c>
      <c r="B1180" s="6" t="s">
        <v>220</v>
      </c>
      <c r="C1180" s="10" t="s">
        <v>15</v>
      </c>
      <c r="D1180" s="8" t="n">
        <v>0.006234</v>
      </c>
      <c r="E1180" s="8" t="n">
        <f aca="false">VLOOKUP(A1180,[2]Sheet1!$C$2:$K$41,3,FALSE())</f>
        <v>0.099389</v>
      </c>
      <c r="F1180" s="8" t="n">
        <f aca="false">VLOOKUP(A1180,[2]Sheet1!$C$2:$K$41,4,FALSE())</f>
        <v>0.029538</v>
      </c>
      <c r="G1180" s="8" t="n">
        <f aca="false">VLOOKUP(A1180,[2]Sheet1!$C$2:$K$41,5,FALSE())</f>
        <v>0.021286</v>
      </c>
      <c r="H1180" s="8" t="n">
        <f aca="false">VLOOKUP(A1180,[2]Sheet1!$C$2:$K$41,6,FALSE())</f>
        <v>0.07571</v>
      </c>
      <c r="I1180" s="8" t="n">
        <f aca="false">VLOOKUP(A1180,[2]Sheet1!$C$2:$K$41,7,FALSE())</f>
        <v>0.025075</v>
      </c>
      <c r="J1180" s="8" t="n">
        <v>0.294507</v>
      </c>
      <c r="K1180" s="8" t="n">
        <f aca="false">VLOOKUP(A1180,[2]Sheet1!$C$2:$K$41,9,FALSE())</f>
        <v>0.485394</v>
      </c>
      <c r="L1180" s="7" t="s">
        <v>15</v>
      </c>
      <c r="M1180" s="7" t="s">
        <v>15</v>
      </c>
      <c r="N1180" s="7" t="s">
        <v>15</v>
      </c>
      <c r="O1180" s="7" t="s">
        <v>60</v>
      </c>
      <c r="P1180" s="7" t="s">
        <v>15</v>
      </c>
      <c r="Q1180" s="7" t="s">
        <v>60</v>
      </c>
      <c r="R1180" s="7" t="s">
        <v>15</v>
      </c>
      <c r="S1180" s="7" t="s">
        <v>15</v>
      </c>
      <c r="T1180" s="9" t="s">
        <v>1106</v>
      </c>
      <c r="U1180" s="9" t="s">
        <v>204</v>
      </c>
    </row>
    <row r="1181" s="34" customFormat="true" ht="15" hidden="false" customHeight="false" outlineLevel="0" collapsed="false">
      <c r="A1181" s="6" t="s">
        <v>1277</v>
      </c>
      <c r="B1181" s="6" t="s">
        <v>14</v>
      </c>
      <c r="C1181" s="10" t="s">
        <v>15</v>
      </c>
      <c r="D1181" s="8" t="n">
        <v>0.01224</v>
      </c>
      <c r="E1181" s="8" t="n">
        <f aca="false">VLOOKUP(A1181,[2]Sheet1!$C$2:$K$41,3,FALSE())</f>
        <v>0.152201</v>
      </c>
      <c r="F1181" s="8" t="n">
        <f aca="false">VLOOKUP(A1181,[2]Sheet1!$C$2:$K$41,4,FALSE())</f>
        <v>0.029439</v>
      </c>
      <c r="G1181" s="8" t="n">
        <f aca="false">VLOOKUP(A1181,[2]Sheet1!$C$2:$K$41,5,FALSE())</f>
        <v>0.021878</v>
      </c>
      <c r="H1181" s="8" t="n">
        <f aca="false">VLOOKUP(A1181,[2]Sheet1!$C$2:$K$41,6,FALSE())</f>
        <v>0.170538</v>
      </c>
      <c r="I1181" s="8" t="n">
        <f aca="false">VLOOKUP(A1181,[2]Sheet1!$C$2:$K$41,7,FALSE())</f>
        <v>0.021282</v>
      </c>
      <c r="J1181" s="8" t="n">
        <v>0.270442</v>
      </c>
      <c r="K1181" s="8" t="n">
        <f aca="false">VLOOKUP(A1181,[2]Sheet1!$C$2:$K$41,9,FALSE())</f>
        <v>0.485665</v>
      </c>
      <c r="L1181" s="7" t="s">
        <v>15</v>
      </c>
      <c r="M1181" s="7" t="s">
        <v>15</v>
      </c>
      <c r="N1181" s="7" t="s">
        <v>15</v>
      </c>
      <c r="O1181" s="7" t="s">
        <v>60</v>
      </c>
      <c r="P1181" s="7" t="s">
        <v>15</v>
      </c>
      <c r="Q1181" s="7" t="s">
        <v>60</v>
      </c>
      <c r="R1181" s="7" t="s">
        <v>15</v>
      </c>
      <c r="S1181" s="7" t="s">
        <v>15</v>
      </c>
      <c r="T1181" s="9" t="s">
        <v>1106</v>
      </c>
      <c r="U1181" s="9" t="s">
        <v>204</v>
      </c>
    </row>
    <row r="1182" s="34" customFormat="true" ht="15" hidden="false" customHeight="false" outlineLevel="0" collapsed="false">
      <c r="A1182" s="6" t="s">
        <v>1278</v>
      </c>
      <c r="B1182" s="6" t="s">
        <v>56</v>
      </c>
      <c r="C1182" s="10" t="s">
        <v>15</v>
      </c>
      <c r="D1182" s="8" t="n">
        <v>0.007171</v>
      </c>
      <c r="E1182" s="8" t="n">
        <f aca="false">VLOOKUP(A1182,[5]Sheet1!$C$2:$K$60,3,FALSE())</f>
        <v>0.045208</v>
      </c>
      <c r="F1182" s="8" t="n">
        <f aca="false">VLOOKUP(A1182,[5]Sheet1!$C$2:$K$60,4,FALSE())</f>
        <v>0.029495</v>
      </c>
      <c r="G1182" s="8" t="n">
        <f aca="false">VLOOKUP(A1182,[5]Sheet1!$C$2:$K$60,5,FALSE())</f>
        <v>0.012863</v>
      </c>
      <c r="H1182" s="8" t="n">
        <f aca="false">VLOOKUP(A1182,[5]Sheet1!$C$2:$K$60,6,FALSE())</f>
        <v>0.025658</v>
      </c>
      <c r="I1182" s="8" t="n">
        <f aca="false">VLOOKUP(A1182,[5]Sheet1!$C$2:$K$60,7,FALSE())</f>
        <v>0.013672</v>
      </c>
      <c r="J1182" s="8" t="n">
        <v>0.336419</v>
      </c>
      <c r="K1182" s="8" t="n">
        <f aca="false">VLOOKUP(A1182,[5]Sheet1!$C$2:$K$60,9,FALSE())</f>
        <v>0.492856</v>
      </c>
      <c r="L1182" s="7" t="s">
        <v>15</v>
      </c>
      <c r="M1182" s="7" t="s">
        <v>15</v>
      </c>
      <c r="N1182" s="7" t="s">
        <v>15</v>
      </c>
      <c r="O1182" s="7" t="s">
        <v>15</v>
      </c>
      <c r="P1182" s="7" t="s">
        <v>15</v>
      </c>
      <c r="Q1182" s="7" t="s">
        <v>15</v>
      </c>
      <c r="R1182" s="7" t="s">
        <v>15</v>
      </c>
      <c r="S1182" s="7" t="s">
        <v>15</v>
      </c>
      <c r="T1182" s="9" t="s">
        <v>1279</v>
      </c>
      <c r="U1182" s="9" t="s">
        <v>204</v>
      </c>
    </row>
    <row r="1183" s="34" customFormat="true" ht="15" hidden="false" customHeight="false" outlineLevel="0" collapsed="false">
      <c r="A1183" s="6" t="s">
        <v>1280</v>
      </c>
      <c r="B1183" s="6" t="s">
        <v>56</v>
      </c>
      <c r="C1183" s="10" t="s">
        <v>15</v>
      </c>
      <c r="D1183" s="8" t="n">
        <v>0.01125</v>
      </c>
      <c r="E1183" s="8" t="n">
        <f aca="false">VLOOKUP(A1183,[5]Sheet1!$C$2:$K$60,3,FALSE())</f>
        <v>0.112927</v>
      </c>
      <c r="F1183" s="8" t="n">
        <f aca="false">VLOOKUP(A1183,[5]Sheet1!$C$2:$K$60,4,FALSE())</f>
        <v>0.029398</v>
      </c>
      <c r="G1183" s="8" t="n">
        <f aca="false">VLOOKUP(A1183,[5]Sheet1!$C$2:$K$60,5,FALSE())</f>
        <v>0.01671</v>
      </c>
      <c r="H1183" s="8" t="n">
        <f aca="false">VLOOKUP(A1183,[5]Sheet1!$C$2:$K$60,6,FALSE())</f>
        <v>0.107054</v>
      </c>
      <c r="I1183" s="8" t="n">
        <f aca="false">VLOOKUP(A1183,[5]Sheet1!$C$2:$K$60,7,FALSE())</f>
        <v>0.014928</v>
      </c>
      <c r="J1183" s="8" t="n">
        <v>0.343786</v>
      </c>
      <c r="K1183" s="8" t="n">
        <f aca="false">VLOOKUP(A1183,[5]Sheet1!$C$2:$K$60,9,FALSE())</f>
        <v>0.480892</v>
      </c>
      <c r="L1183" s="7" t="s">
        <v>15</v>
      </c>
      <c r="M1183" s="7" t="s">
        <v>15</v>
      </c>
      <c r="N1183" s="7" t="s">
        <v>15</v>
      </c>
      <c r="O1183" s="7" t="s">
        <v>15</v>
      </c>
      <c r="P1183" s="7" t="s">
        <v>15</v>
      </c>
      <c r="Q1183" s="7" t="s">
        <v>15</v>
      </c>
      <c r="R1183" s="7" t="s">
        <v>15</v>
      </c>
      <c r="S1183" s="7" t="s">
        <v>15</v>
      </c>
      <c r="T1183" s="9" t="s">
        <v>1279</v>
      </c>
      <c r="U1183" s="9" t="s">
        <v>204</v>
      </c>
    </row>
    <row r="1184" s="34" customFormat="true" ht="15" hidden="false" customHeight="false" outlineLevel="0" collapsed="false">
      <c r="A1184" s="6" t="s">
        <v>1281</v>
      </c>
      <c r="B1184" s="6" t="s">
        <v>56</v>
      </c>
      <c r="C1184" s="10" t="s">
        <v>15</v>
      </c>
      <c r="D1184" s="8" t="n">
        <v>0.008979</v>
      </c>
      <c r="E1184" s="8" t="n">
        <f aca="false">VLOOKUP(A1184,[5]Sheet1!$C$2:$K$60,3,FALSE())</f>
        <v>0.064834</v>
      </c>
      <c r="F1184" s="8" t="n">
        <f aca="false">VLOOKUP(A1184,[5]Sheet1!$C$2:$K$60,4,FALSE())</f>
        <v>0.029396</v>
      </c>
      <c r="G1184" s="8" t="n">
        <f aca="false">VLOOKUP(A1184,[5]Sheet1!$C$2:$K$60,5,FALSE())</f>
        <v>0.013204</v>
      </c>
      <c r="H1184" s="8" t="n">
        <f aca="false">VLOOKUP(A1184,[5]Sheet1!$C$2:$K$60,6,FALSE())</f>
        <v>0.056957</v>
      </c>
      <c r="I1184" s="8" t="n">
        <f aca="false">VLOOKUP(A1184,[5]Sheet1!$C$2:$K$60,7,FALSE())</f>
        <v>0.013816</v>
      </c>
      <c r="J1184" s="8" t="n">
        <v>0.309865</v>
      </c>
      <c r="K1184" s="8" t="n">
        <f aca="false">VLOOKUP(A1184,[5]Sheet1!$C$2:$K$60,9,FALSE())</f>
        <v>0.502367</v>
      </c>
      <c r="L1184" s="7" t="s">
        <v>15</v>
      </c>
      <c r="M1184" s="7" t="s">
        <v>15</v>
      </c>
      <c r="N1184" s="7" t="s">
        <v>15</v>
      </c>
      <c r="O1184" s="7" t="s">
        <v>15</v>
      </c>
      <c r="P1184" s="7" t="s">
        <v>15</v>
      </c>
      <c r="Q1184" s="7" t="s">
        <v>15</v>
      </c>
      <c r="R1184" s="7" t="s">
        <v>15</v>
      </c>
      <c r="S1184" s="7" t="s">
        <v>60</v>
      </c>
      <c r="T1184" s="9" t="s">
        <v>1279</v>
      </c>
      <c r="U1184" s="9" t="s">
        <v>204</v>
      </c>
    </row>
    <row r="1185" s="34" customFormat="true" ht="15" hidden="false" customHeight="false" outlineLevel="0" collapsed="false">
      <c r="A1185" s="6" t="s">
        <v>1282</v>
      </c>
      <c r="B1185" s="6" t="s">
        <v>56</v>
      </c>
      <c r="C1185" s="10" t="s">
        <v>15</v>
      </c>
      <c r="D1185" s="8" t="n">
        <v>0.007927</v>
      </c>
      <c r="E1185" s="8" t="n">
        <f aca="false">VLOOKUP(A1185,[5]Sheet1!$C$2:$K$60,3,FALSE())</f>
        <v>0.044276</v>
      </c>
      <c r="F1185" s="8" t="n">
        <f aca="false">VLOOKUP(A1185,[5]Sheet1!$C$2:$K$60,4,FALSE())</f>
        <v>0.029396</v>
      </c>
      <c r="G1185" s="8" t="n">
        <f aca="false">VLOOKUP(A1185,[5]Sheet1!$C$2:$K$60,5,FALSE())</f>
        <v>0.011922</v>
      </c>
      <c r="H1185" s="8" t="n">
        <f aca="false">VLOOKUP(A1185,[5]Sheet1!$C$2:$K$60,6,FALSE())</f>
        <v>0.024436</v>
      </c>
      <c r="I1185" s="8" t="n">
        <f aca="false">VLOOKUP(A1185,[5]Sheet1!$C$2:$K$60,7,FALSE())</f>
        <v>0.011962</v>
      </c>
      <c r="J1185" s="8" t="n">
        <v>0.379842</v>
      </c>
      <c r="K1185" s="8" t="n">
        <f aca="false">VLOOKUP(A1185,[5]Sheet1!$C$2:$K$60,9,FALSE())</f>
        <v>0.494339</v>
      </c>
      <c r="L1185" s="7" t="s">
        <v>15</v>
      </c>
      <c r="M1185" s="7" t="s">
        <v>15</v>
      </c>
      <c r="N1185" s="7" t="s">
        <v>15</v>
      </c>
      <c r="O1185" s="7" t="s">
        <v>15</v>
      </c>
      <c r="P1185" s="7" t="s">
        <v>15</v>
      </c>
      <c r="Q1185" s="7" t="s">
        <v>15</v>
      </c>
      <c r="R1185" s="7" t="s">
        <v>15</v>
      </c>
      <c r="S1185" s="7" t="s">
        <v>15</v>
      </c>
      <c r="T1185" s="9" t="s">
        <v>1279</v>
      </c>
      <c r="U1185" s="9" t="s">
        <v>204</v>
      </c>
    </row>
    <row r="1186" s="34" customFormat="true" ht="15" hidden="false" customHeight="false" outlineLevel="0" collapsed="false">
      <c r="A1186" s="6" t="s">
        <v>1283</v>
      </c>
      <c r="B1186" s="6" t="s">
        <v>56</v>
      </c>
      <c r="C1186" s="10" t="s">
        <v>15</v>
      </c>
      <c r="D1186" s="8" t="n">
        <v>0.00698</v>
      </c>
      <c r="E1186" s="8" t="n">
        <f aca="false">VLOOKUP(A1186,[5]Sheet1!$C$2:$K$60,3,FALSE())</f>
        <v>0.109596</v>
      </c>
      <c r="F1186" s="8" t="n">
        <f aca="false">VLOOKUP(A1186,[5]Sheet1!$C$2:$K$60,4,FALSE())</f>
        <v>0.029427</v>
      </c>
      <c r="G1186" s="8" t="n">
        <f aca="false">VLOOKUP(A1186,[5]Sheet1!$C$2:$K$60,5,FALSE())</f>
        <v>0.011776</v>
      </c>
      <c r="H1186" s="8" t="n">
        <f aca="false">VLOOKUP(A1186,[5]Sheet1!$C$2:$K$60,6,FALSE())</f>
        <v>0.08689</v>
      </c>
      <c r="I1186" s="8" t="n">
        <f aca="false">VLOOKUP(A1186,[5]Sheet1!$C$2:$K$60,7,FALSE())</f>
        <v>0.012692</v>
      </c>
      <c r="J1186" s="8" t="n">
        <v>0.274133</v>
      </c>
      <c r="K1186" s="8" t="n">
        <f aca="false">VLOOKUP(A1186,[5]Sheet1!$C$2:$K$60,9,FALSE())</f>
        <v>0.497146</v>
      </c>
      <c r="L1186" s="7" t="s">
        <v>15</v>
      </c>
      <c r="M1186" s="7" t="s">
        <v>15</v>
      </c>
      <c r="N1186" s="7" t="s">
        <v>15</v>
      </c>
      <c r="O1186" s="7" t="s">
        <v>15</v>
      </c>
      <c r="P1186" s="7" t="s">
        <v>15</v>
      </c>
      <c r="Q1186" s="7" t="s">
        <v>15</v>
      </c>
      <c r="R1186" s="7" t="s">
        <v>15</v>
      </c>
      <c r="S1186" s="7" t="s">
        <v>15</v>
      </c>
      <c r="T1186" s="9" t="s">
        <v>1279</v>
      </c>
      <c r="U1186" s="9" t="s">
        <v>204</v>
      </c>
    </row>
    <row r="1187" s="34" customFormat="true" ht="15" hidden="false" customHeight="false" outlineLevel="0" collapsed="false">
      <c r="A1187" s="6" t="s">
        <v>1284</v>
      </c>
      <c r="B1187" s="6" t="s">
        <v>56</v>
      </c>
      <c r="C1187" s="10" t="s">
        <v>15</v>
      </c>
      <c r="D1187" s="8" t="n">
        <v>0.01004</v>
      </c>
      <c r="E1187" s="8" t="n">
        <f aca="false">VLOOKUP(A1187,[5]Sheet1!$C$2:$K$60,3,FALSE())</f>
        <v>0.049389</v>
      </c>
      <c r="F1187" s="8" t="n">
        <f aca="false">VLOOKUP(A1187,[5]Sheet1!$C$2:$K$60,4,FALSE())</f>
        <v>0.029414</v>
      </c>
      <c r="G1187" s="8" t="n">
        <f aca="false">VLOOKUP(A1187,[5]Sheet1!$C$2:$K$60,5,FALSE())</f>
        <v>0.013784</v>
      </c>
      <c r="H1187" s="8" t="n">
        <f aca="false">VLOOKUP(A1187,[5]Sheet1!$C$2:$K$60,6,FALSE())</f>
        <v>0.034651</v>
      </c>
      <c r="I1187" s="8" t="n">
        <f aca="false">VLOOKUP(A1187,[5]Sheet1!$C$2:$K$60,7,FALSE())</f>
        <v>0.01391</v>
      </c>
      <c r="J1187" s="8" t="n">
        <v>0.329918</v>
      </c>
      <c r="K1187" s="8" t="n">
        <f aca="false">VLOOKUP(A1187,[5]Sheet1!$C$2:$K$60,9,FALSE())</f>
        <v>0.491459</v>
      </c>
      <c r="L1187" s="7" t="s">
        <v>15</v>
      </c>
      <c r="M1187" s="7" t="s">
        <v>15</v>
      </c>
      <c r="N1187" s="7" t="s">
        <v>15</v>
      </c>
      <c r="O1187" s="7" t="s">
        <v>15</v>
      </c>
      <c r="P1187" s="7" t="s">
        <v>15</v>
      </c>
      <c r="Q1187" s="7" t="s">
        <v>15</v>
      </c>
      <c r="R1187" s="7" t="s">
        <v>15</v>
      </c>
      <c r="S1187" s="7" t="s">
        <v>15</v>
      </c>
      <c r="T1187" s="9" t="s">
        <v>1279</v>
      </c>
      <c r="U1187" s="9" t="s">
        <v>204</v>
      </c>
    </row>
    <row r="1188" s="34" customFormat="true" ht="15" hidden="false" customHeight="false" outlineLevel="0" collapsed="false">
      <c r="A1188" s="6" t="s">
        <v>1285</v>
      </c>
      <c r="B1188" s="6" t="s">
        <v>95</v>
      </c>
      <c r="C1188" s="10" t="s">
        <v>15</v>
      </c>
      <c r="D1188" s="8" t="n">
        <v>0.009745</v>
      </c>
      <c r="E1188" s="8" t="n">
        <f aca="false">VLOOKUP(A1188,[5]Sheet1!$C$2:$K$60,3,FALSE())</f>
        <v>0.083208</v>
      </c>
      <c r="F1188" s="8" t="n">
        <f aca="false">VLOOKUP(A1188,[5]Sheet1!$C$2:$K$60,4,FALSE())</f>
        <v>0.02937</v>
      </c>
      <c r="G1188" s="8" t="n">
        <f aca="false">VLOOKUP(A1188,[5]Sheet1!$C$2:$K$60,5,FALSE())</f>
        <v>0.014983</v>
      </c>
      <c r="H1188" s="8" t="n">
        <f aca="false">VLOOKUP(A1188,[5]Sheet1!$C$2:$K$60,6,FALSE())</f>
        <v>0.073396</v>
      </c>
      <c r="I1188" s="8" t="n">
        <f aca="false">VLOOKUP(A1188,[5]Sheet1!$C$2:$K$60,7,FALSE())</f>
        <v>0.017072</v>
      </c>
      <c r="J1188" s="8" t="n">
        <v>0.336031</v>
      </c>
      <c r="K1188" s="8" t="n">
        <f aca="false">VLOOKUP(A1188,[5]Sheet1!$C$2:$K$60,9,FALSE())</f>
        <v>0.491332</v>
      </c>
      <c r="L1188" s="7" t="s">
        <v>15</v>
      </c>
      <c r="M1188" s="7" t="s">
        <v>15</v>
      </c>
      <c r="N1188" s="7" t="s">
        <v>15</v>
      </c>
      <c r="O1188" s="7" t="s">
        <v>15</v>
      </c>
      <c r="P1188" s="7" t="s">
        <v>15</v>
      </c>
      <c r="Q1188" s="7" t="s">
        <v>15</v>
      </c>
      <c r="R1188" s="7" t="s">
        <v>15</v>
      </c>
      <c r="S1188" s="7" t="s">
        <v>15</v>
      </c>
      <c r="T1188" s="9" t="s">
        <v>1279</v>
      </c>
      <c r="U1188" s="9" t="s">
        <v>204</v>
      </c>
    </row>
    <row r="1189" s="34" customFormat="true" ht="15" hidden="false" customHeight="false" outlineLevel="0" collapsed="false">
      <c r="A1189" s="6" t="s">
        <v>1286</v>
      </c>
      <c r="B1189" s="6" t="s">
        <v>95</v>
      </c>
      <c r="C1189" s="10" t="s">
        <v>15</v>
      </c>
      <c r="D1189" s="8" t="n">
        <v>0.01023</v>
      </c>
      <c r="E1189" s="8" t="n">
        <f aca="false">VLOOKUP(A1189,[5]Sheet1!$C$2:$K$60,3,FALSE())</f>
        <v>0.183556</v>
      </c>
      <c r="F1189" s="8" t="n">
        <f aca="false">VLOOKUP(A1189,[5]Sheet1!$C$2:$K$60,4,FALSE())</f>
        <v>0.029469</v>
      </c>
      <c r="G1189" s="8" t="n">
        <f aca="false">VLOOKUP(A1189,[5]Sheet1!$C$2:$K$60,5,FALSE())</f>
        <v>0.019756</v>
      </c>
      <c r="H1189" s="8" t="n">
        <f aca="false">VLOOKUP(A1189,[5]Sheet1!$C$2:$K$60,6,FALSE())</f>
        <v>0.199232</v>
      </c>
      <c r="I1189" s="8" t="n">
        <f aca="false">VLOOKUP(A1189,[5]Sheet1!$C$2:$K$60,7,FALSE())</f>
        <v>0.014389</v>
      </c>
      <c r="J1189" s="8" t="n">
        <v>0.382323</v>
      </c>
      <c r="K1189" s="8" t="n">
        <f aca="false">VLOOKUP(A1189,[5]Sheet1!$C$2:$K$60,9,FALSE())</f>
        <v>0.476179</v>
      </c>
      <c r="L1189" s="7" t="s">
        <v>15</v>
      </c>
      <c r="M1189" s="7" t="s">
        <v>15</v>
      </c>
      <c r="N1189" s="7" t="s">
        <v>15</v>
      </c>
      <c r="O1189" s="7" t="s">
        <v>15</v>
      </c>
      <c r="P1189" s="7" t="s">
        <v>60</v>
      </c>
      <c r="Q1189" s="7" t="s">
        <v>15</v>
      </c>
      <c r="R1189" s="7" t="s">
        <v>15</v>
      </c>
      <c r="S1189" s="7" t="s">
        <v>15</v>
      </c>
      <c r="T1189" s="9" t="s">
        <v>1279</v>
      </c>
      <c r="U1189" s="9" t="s">
        <v>204</v>
      </c>
    </row>
    <row r="1190" s="34" customFormat="true" ht="15" hidden="false" customHeight="false" outlineLevel="0" collapsed="false">
      <c r="A1190" s="6" t="s">
        <v>1287</v>
      </c>
      <c r="B1190" s="6" t="s">
        <v>95</v>
      </c>
      <c r="C1190" s="10" t="s">
        <v>15</v>
      </c>
      <c r="D1190" s="8" t="n">
        <v>0.01218</v>
      </c>
      <c r="E1190" s="8" t="n">
        <f aca="false">VLOOKUP(A1190,[5]Sheet1!$C$2:$K$60,3,FALSE())</f>
        <v>0.06584</v>
      </c>
      <c r="F1190" s="8" t="n">
        <f aca="false">VLOOKUP(A1190,[5]Sheet1!$C$2:$K$60,4,FALSE())</f>
        <v>0.029369</v>
      </c>
      <c r="G1190" s="8" t="n">
        <f aca="false">VLOOKUP(A1190,[5]Sheet1!$C$2:$K$60,5,FALSE())</f>
        <v>0.014601</v>
      </c>
      <c r="H1190" s="8" t="n">
        <f aca="false">VLOOKUP(A1190,[5]Sheet1!$C$2:$K$60,6,FALSE())</f>
        <v>0.066293</v>
      </c>
      <c r="I1190" s="8" t="n">
        <f aca="false">VLOOKUP(A1190,[5]Sheet1!$C$2:$K$60,7,FALSE())</f>
        <v>0.010848</v>
      </c>
      <c r="J1190" s="8" t="n">
        <v>0.372923</v>
      </c>
      <c r="K1190" s="8" t="n">
        <f aca="false">VLOOKUP(A1190,[5]Sheet1!$C$2:$K$60,9,FALSE())</f>
        <v>0.480931</v>
      </c>
      <c r="L1190" s="7" t="s">
        <v>15</v>
      </c>
      <c r="M1190" s="7" t="s">
        <v>15</v>
      </c>
      <c r="N1190" s="7" t="s">
        <v>15</v>
      </c>
      <c r="O1190" s="7" t="s">
        <v>15</v>
      </c>
      <c r="P1190" s="7" t="s">
        <v>15</v>
      </c>
      <c r="Q1190" s="7" t="s">
        <v>15</v>
      </c>
      <c r="R1190" s="7" t="s">
        <v>15</v>
      </c>
      <c r="S1190" s="7" t="s">
        <v>15</v>
      </c>
      <c r="T1190" s="9" t="s">
        <v>1279</v>
      </c>
      <c r="U1190" s="9" t="s">
        <v>204</v>
      </c>
    </row>
    <row r="1191" s="34" customFormat="true" ht="15" hidden="false" customHeight="false" outlineLevel="0" collapsed="false">
      <c r="A1191" s="6" t="s">
        <v>1288</v>
      </c>
      <c r="B1191" s="6" t="s">
        <v>220</v>
      </c>
      <c r="C1191" s="10" t="s">
        <v>15</v>
      </c>
      <c r="D1191" s="8" t="n">
        <v>0.00854</v>
      </c>
      <c r="E1191" s="8" t="n">
        <f aca="false">VLOOKUP(A1191,[5]Sheet1!$C$2:$K$60,3,FALSE())</f>
        <v>0.091313</v>
      </c>
      <c r="F1191" s="8" t="n">
        <f aca="false">VLOOKUP(A1191,[5]Sheet1!$C$2:$K$60,4,FALSE())</f>
        <v>0.029425</v>
      </c>
      <c r="G1191" s="8" t="n">
        <f aca="false">VLOOKUP(A1191,[5]Sheet1!$C$2:$K$60,5,FALSE())</f>
        <v>0.016136</v>
      </c>
      <c r="H1191" s="8" t="n">
        <f aca="false">VLOOKUP(A1191,[5]Sheet1!$C$2:$K$60,6,FALSE())</f>
        <v>0.065287</v>
      </c>
      <c r="I1191" s="8" t="n">
        <f aca="false">VLOOKUP(A1191,[5]Sheet1!$C$2:$K$60,7,FALSE())</f>
        <v>0.014271</v>
      </c>
      <c r="J1191" s="8" t="n">
        <v>0.452127</v>
      </c>
      <c r="K1191" s="8" t="n">
        <f aca="false">VLOOKUP(A1191,[5]Sheet1!$C$2:$K$60,9,FALSE())</f>
        <v>0.484483</v>
      </c>
      <c r="L1191" s="7" t="s">
        <v>15</v>
      </c>
      <c r="M1191" s="7" t="s">
        <v>15</v>
      </c>
      <c r="N1191" s="7" t="s">
        <v>15</v>
      </c>
      <c r="O1191" s="7" t="s">
        <v>15</v>
      </c>
      <c r="P1191" s="7" t="s">
        <v>15</v>
      </c>
      <c r="Q1191" s="7" t="s">
        <v>15</v>
      </c>
      <c r="R1191" s="7" t="s">
        <v>15</v>
      </c>
      <c r="S1191" s="7" t="s">
        <v>15</v>
      </c>
      <c r="T1191" s="9" t="s">
        <v>1279</v>
      </c>
      <c r="U1191" s="9" t="s">
        <v>204</v>
      </c>
    </row>
    <row r="1192" s="34" customFormat="true" ht="15" hidden="false" customHeight="false" outlineLevel="0" collapsed="false">
      <c r="A1192" s="6" t="s">
        <v>1289</v>
      </c>
      <c r="B1192" s="6" t="s">
        <v>220</v>
      </c>
      <c r="C1192" s="10" t="s">
        <v>15</v>
      </c>
      <c r="D1192" s="8" t="n">
        <v>0.01754</v>
      </c>
      <c r="E1192" s="8" t="n">
        <f aca="false">VLOOKUP(A1192,[5]Sheet1!$C$2:$K$60,3,FALSE())</f>
        <v>0.139224</v>
      </c>
      <c r="F1192" s="8" t="n">
        <f aca="false">VLOOKUP(A1192,[5]Sheet1!$C$2:$K$60,4,FALSE())</f>
        <v>0.029459</v>
      </c>
      <c r="G1192" s="8" t="n">
        <f aca="false">VLOOKUP(A1192,[5]Sheet1!$C$2:$K$60,5,FALSE())</f>
        <v>0.023675</v>
      </c>
      <c r="H1192" s="8" t="n">
        <f aca="false">VLOOKUP(A1192,[5]Sheet1!$C$2:$K$60,6,FALSE())</f>
        <v>0.132815</v>
      </c>
      <c r="I1192" s="8" t="n">
        <f aca="false">VLOOKUP(A1192,[5]Sheet1!$C$2:$K$60,7,FALSE())</f>
        <v>0.019532</v>
      </c>
      <c r="J1192" s="8" t="n">
        <v>0.348364</v>
      </c>
      <c r="K1192" s="8" t="n">
        <f aca="false">VLOOKUP(A1192,[5]Sheet1!$C$2:$K$60,9,FALSE())</f>
        <v>0.472695</v>
      </c>
      <c r="L1192" s="7" t="s">
        <v>15</v>
      </c>
      <c r="M1192" s="7" t="s">
        <v>15</v>
      </c>
      <c r="N1192" s="7" t="s">
        <v>15</v>
      </c>
      <c r="O1192" s="7" t="s">
        <v>60</v>
      </c>
      <c r="P1192" s="7" t="s">
        <v>15</v>
      </c>
      <c r="Q1192" s="7" t="s">
        <v>60</v>
      </c>
      <c r="R1192" s="7" t="s">
        <v>15</v>
      </c>
      <c r="S1192" s="7" t="s">
        <v>15</v>
      </c>
      <c r="T1192" s="9" t="s">
        <v>1279</v>
      </c>
      <c r="U1192" s="9" t="s">
        <v>204</v>
      </c>
    </row>
    <row r="1193" s="34" customFormat="true" ht="15" hidden="false" customHeight="false" outlineLevel="0" collapsed="false">
      <c r="A1193" s="6" t="s">
        <v>1290</v>
      </c>
      <c r="B1193" s="6" t="s">
        <v>220</v>
      </c>
      <c r="C1193" s="10" t="s">
        <v>15</v>
      </c>
      <c r="D1193" s="8" t="n">
        <v>0.01263</v>
      </c>
      <c r="E1193" s="8" t="n">
        <f aca="false">VLOOKUP(A1193,[5]Sheet1!$C$2:$K$60,3,FALSE())</f>
        <v>0.123506</v>
      </c>
      <c r="F1193" s="8" t="n">
        <f aca="false">VLOOKUP(A1193,[5]Sheet1!$C$2:$K$60,4,FALSE())</f>
        <v>0.029518</v>
      </c>
      <c r="G1193" s="8" t="n">
        <f aca="false">VLOOKUP(A1193,[5]Sheet1!$C$2:$K$60,5,FALSE())</f>
        <v>0.021159</v>
      </c>
      <c r="H1193" s="8" t="n">
        <f aca="false">VLOOKUP(A1193,[5]Sheet1!$C$2:$K$60,6,FALSE())</f>
        <v>0.115285</v>
      </c>
      <c r="I1193" s="8" t="n">
        <f aca="false">VLOOKUP(A1193,[5]Sheet1!$C$2:$K$60,7,FALSE())</f>
        <v>0.018776</v>
      </c>
      <c r="J1193" s="8" t="n">
        <v>0.317215</v>
      </c>
      <c r="K1193" s="8" t="n">
        <f aca="false">VLOOKUP(A1193,[5]Sheet1!$C$2:$K$60,9,FALSE())</f>
        <v>0.484081</v>
      </c>
      <c r="L1193" s="7" t="s">
        <v>15</v>
      </c>
      <c r="M1193" s="7" t="s">
        <v>15</v>
      </c>
      <c r="N1193" s="7" t="s">
        <v>15</v>
      </c>
      <c r="O1193" s="7" t="s">
        <v>60</v>
      </c>
      <c r="P1193" s="7" t="s">
        <v>15</v>
      </c>
      <c r="Q1193" s="7" t="s">
        <v>15</v>
      </c>
      <c r="R1193" s="7" t="s">
        <v>15</v>
      </c>
      <c r="S1193" s="7" t="s">
        <v>15</v>
      </c>
      <c r="T1193" s="9" t="s">
        <v>1279</v>
      </c>
      <c r="U1193" s="9" t="s">
        <v>204</v>
      </c>
    </row>
    <row r="1194" s="34" customFormat="true" ht="15" hidden="false" customHeight="false" outlineLevel="0" collapsed="false">
      <c r="A1194" s="6" t="s">
        <v>1291</v>
      </c>
      <c r="B1194" s="6" t="s">
        <v>220</v>
      </c>
      <c r="C1194" s="10" t="s">
        <v>15</v>
      </c>
      <c r="D1194" s="8" t="n">
        <v>0.01259</v>
      </c>
      <c r="E1194" s="8" t="n">
        <f aca="false">VLOOKUP(A1194,[5]Sheet1!$C$2:$K$60,3,FALSE())</f>
        <v>0.128794</v>
      </c>
      <c r="F1194" s="8" t="n">
        <f aca="false">VLOOKUP(A1194,[5]Sheet1!$C$2:$K$60,4,FALSE())</f>
        <v>0.029359</v>
      </c>
      <c r="G1194" s="8" t="n">
        <f aca="false">VLOOKUP(A1194,[5]Sheet1!$C$2:$K$60,5,FALSE())</f>
        <v>0.016523</v>
      </c>
      <c r="H1194" s="8" t="n">
        <f aca="false">VLOOKUP(A1194,[5]Sheet1!$C$2:$K$60,6,FALSE())</f>
        <v>0.103955</v>
      </c>
      <c r="I1194" s="8" t="n">
        <f aca="false">VLOOKUP(A1194,[5]Sheet1!$C$2:$K$60,7,FALSE())</f>
        <v>0.019844</v>
      </c>
      <c r="J1194" s="8" t="n">
        <v>0.276284</v>
      </c>
      <c r="K1194" s="8" t="n">
        <f aca="false">VLOOKUP(A1194,[5]Sheet1!$C$2:$K$60,9,FALSE())</f>
        <v>0.498838</v>
      </c>
      <c r="L1194" s="7" t="s">
        <v>15</v>
      </c>
      <c r="M1194" s="7" t="s">
        <v>15</v>
      </c>
      <c r="N1194" s="7" t="s">
        <v>15</v>
      </c>
      <c r="O1194" s="7" t="s">
        <v>15</v>
      </c>
      <c r="P1194" s="7" t="s">
        <v>15</v>
      </c>
      <c r="Q1194" s="7" t="s">
        <v>60</v>
      </c>
      <c r="R1194" s="7" t="s">
        <v>15</v>
      </c>
      <c r="S1194" s="7" t="s">
        <v>60</v>
      </c>
      <c r="T1194" s="9" t="s">
        <v>1279</v>
      </c>
      <c r="U1194" s="9" t="s">
        <v>204</v>
      </c>
    </row>
    <row r="1195" s="34" customFormat="true" ht="15" hidden="false" customHeight="false" outlineLevel="0" collapsed="false">
      <c r="A1195" s="6" t="s">
        <v>1292</v>
      </c>
      <c r="B1195" s="6" t="s">
        <v>14</v>
      </c>
      <c r="C1195" s="10" t="s">
        <v>15</v>
      </c>
      <c r="D1195" s="8" t="n">
        <v>0.005274</v>
      </c>
      <c r="E1195" s="8" t="n">
        <f aca="false">VLOOKUP(A1195,[5]Sheet1!$C$2:$K$60,3,FALSE())</f>
        <v>0.130348</v>
      </c>
      <c r="F1195" s="8" t="n">
        <f aca="false">VLOOKUP(A1195,[5]Sheet1!$C$2:$K$60,4,FALSE())</f>
        <v>0.029423</v>
      </c>
      <c r="G1195" s="8" t="n">
        <f aca="false">VLOOKUP(A1195,[5]Sheet1!$C$2:$K$60,5,FALSE())</f>
        <v>0.017852</v>
      </c>
      <c r="H1195" s="8" t="n">
        <f aca="false">VLOOKUP(A1195,[5]Sheet1!$C$2:$K$60,6,FALSE())</f>
        <v>0.136428</v>
      </c>
      <c r="I1195" s="8" t="n">
        <f aca="false">VLOOKUP(A1195,[5]Sheet1!$C$2:$K$60,7,FALSE())</f>
        <v>0.01528</v>
      </c>
      <c r="J1195" s="8" t="n">
        <v>0.356294</v>
      </c>
      <c r="K1195" s="8" t="n">
        <f aca="false">VLOOKUP(A1195,[5]Sheet1!$C$2:$K$60,9,FALSE())</f>
        <v>0.476866</v>
      </c>
      <c r="L1195" s="7" t="s">
        <v>15</v>
      </c>
      <c r="M1195" s="7" t="s">
        <v>15</v>
      </c>
      <c r="N1195" s="7" t="s">
        <v>15</v>
      </c>
      <c r="O1195" s="7" t="s">
        <v>15</v>
      </c>
      <c r="P1195" s="7" t="s">
        <v>15</v>
      </c>
      <c r="Q1195" s="7" t="s">
        <v>15</v>
      </c>
      <c r="R1195" s="7" t="s">
        <v>15</v>
      </c>
      <c r="S1195" s="7" t="s">
        <v>15</v>
      </c>
      <c r="T1195" s="9" t="s">
        <v>1279</v>
      </c>
      <c r="U1195" s="9" t="s">
        <v>204</v>
      </c>
    </row>
    <row r="1196" s="34" customFormat="true" ht="15" hidden="false" customHeight="false" outlineLevel="0" collapsed="false">
      <c r="A1196" s="6" t="s">
        <v>1293</v>
      </c>
      <c r="B1196" s="6" t="s">
        <v>56</v>
      </c>
      <c r="C1196" s="10" t="s">
        <v>15</v>
      </c>
      <c r="D1196" s="8" t="n">
        <v>0.00928</v>
      </c>
      <c r="E1196" s="8" t="n">
        <f aca="false">VLOOKUP(A1196,[5]Sheet1!$C$2:$K$60,3,FALSE())</f>
        <v>0.050597</v>
      </c>
      <c r="F1196" s="8" t="n">
        <f aca="false">VLOOKUP(A1196,[5]Sheet1!$C$2:$K$60,4,FALSE())</f>
        <v>0.029379</v>
      </c>
      <c r="G1196" s="8" t="n">
        <f aca="false">VLOOKUP(A1196,[5]Sheet1!$C$2:$K$60,5,FALSE())</f>
        <v>0.014099</v>
      </c>
      <c r="H1196" s="8" t="n">
        <f aca="false">VLOOKUP(A1196,[5]Sheet1!$C$2:$K$60,6,FALSE())</f>
        <v>0.035723</v>
      </c>
      <c r="I1196" s="8" t="n">
        <f aca="false">VLOOKUP(A1196,[5]Sheet1!$C$2:$K$60,7,FALSE())</f>
        <v>0.013715</v>
      </c>
      <c r="J1196" s="8" t="n">
        <v>0.411554</v>
      </c>
      <c r="K1196" s="8" t="n">
        <f aca="false">VLOOKUP(A1196,[5]Sheet1!$C$2:$K$60,9,FALSE())</f>
        <v>0.487824</v>
      </c>
      <c r="L1196" s="7" t="s">
        <v>15</v>
      </c>
      <c r="M1196" s="7" t="s">
        <v>15</v>
      </c>
      <c r="N1196" s="7" t="s">
        <v>15</v>
      </c>
      <c r="O1196" s="7" t="s">
        <v>15</v>
      </c>
      <c r="P1196" s="7" t="s">
        <v>15</v>
      </c>
      <c r="Q1196" s="7" t="s">
        <v>15</v>
      </c>
      <c r="R1196" s="7" t="s">
        <v>15</v>
      </c>
      <c r="S1196" s="7" t="s">
        <v>15</v>
      </c>
      <c r="T1196" s="9" t="s">
        <v>1279</v>
      </c>
      <c r="U1196" s="9" t="s">
        <v>204</v>
      </c>
    </row>
    <row r="1197" s="34" customFormat="true" ht="15" hidden="false" customHeight="false" outlineLevel="0" collapsed="false">
      <c r="A1197" s="6" t="s">
        <v>1294</v>
      </c>
      <c r="B1197" s="6" t="s">
        <v>56</v>
      </c>
      <c r="C1197" s="10" t="s">
        <v>15</v>
      </c>
      <c r="D1197" s="8" t="n">
        <v>0.006426</v>
      </c>
      <c r="E1197" s="8" t="n">
        <f aca="false">VLOOKUP(A1197,[5]Sheet1!$C$2:$K$60,3,FALSE())</f>
        <v>0.13402</v>
      </c>
      <c r="F1197" s="8" t="n">
        <f aca="false">VLOOKUP(A1197,[5]Sheet1!$C$2:$K$60,4,FALSE())</f>
        <v>0.029398</v>
      </c>
      <c r="G1197" s="8" t="n">
        <f aca="false">VLOOKUP(A1197,[5]Sheet1!$C$2:$K$60,5,FALSE())</f>
        <v>0.021775</v>
      </c>
      <c r="H1197" s="8" t="n">
        <f aca="false">VLOOKUP(A1197,[5]Sheet1!$C$2:$K$60,6,FALSE())</f>
        <v>0.143305</v>
      </c>
      <c r="I1197" s="8" t="n">
        <f aca="false">VLOOKUP(A1197,[5]Sheet1!$C$2:$K$60,7,FALSE())</f>
        <v>0.014368</v>
      </c>
      <c r="J1197" s="8" t="n">
        <v>0.352169</v>
      </c>
      <c r="K1197" s="8" t="n">
        <f aca="false">VLOOKUP(A1197,[5]Sheet1!$C$2:$K$60,9,FALSE())</f>
        <v>0.475246</v>
      </c>
      <c r="L1197" s="7" t="s">
        <v>15</v>
      </c>
      <c r="M1197" s="7" t="s">
        <v>15</v>
      </c>
      <c r="N1197" s="7" t="s">
        <v>15</v>
      </c>
      <c r="O1197" s="7" t="s">
        <v>60</v>
      </c>
      <c r="P1197" s="7" t="s">
        <v>15</v>
      </c>
      <c r="Q1197" s="7" t="s">
        <v>15</v>
      </c>
      <c r="R1197" s="7" t="s">
        <v>15</v>
      </c>
      <c r="S1197" s="7" t="s">
        <v>15</v>
      </c>
      <c r="T1197" s="9" t="s">
        <v>1279</v>
      </c>
      <c r="U1197" s="9" t="s">
        <v>204</v>
      </c>
    </row>
    <row r="1198" s="34" customFormat="true" ht="15" hidden="false" customHeight="false" outlineLevel="0" collapsed="false">
      <c r="A1198" s="6" t="s">
        <v>1295</v>
      </c>
      <c r="B1198" s="6" t="s">
        <v>56</v>
      </c>
      <c r="C1198" s="10" t="s">
        <v>15</v>
      </c>
      <c r="D1198" s="8" t="n">
        <v>0.01601</v>
      </c>
      <c r="E1198" s="8" t="n">
        <f aca="false">VLOOKUP(A1198,[5]Sheet1!$C$2:$K$60,3,FALSE())</f>
        <v>0.125803</v>
      </c>
      <c r="F1198" s="8" t="n">
        <f aca="false">VLOOKUP(A1198,[5]Sheet1!$C$2:$K$60,4,FALSE())</f>
        <v>0.02941</v>
      </c>
      <c r="G1198" s="8" t="n">
        <f aca="false">VLOOKUP(A1198,[5]Sheet1!$C$2:$K$60,5,FALSE())</f>
        <v>0.021806</v>
      </c>
      <c r="H1198" s="8" t="n">
        <f aca="false">VLOOKUP(A1198,[5]Sheet1!$C$2:$K$60,6,FALSE())</f>
        <v>0.094994</v>
      </c>
      <c r="I1198" s="8" t="n">
        <f aca="false">VLOOKUP(A1198,[5]Sheet1!$C$2:$K$60,7,FALSE())</f>
        <v>0.016149</v>
      </c>
      <c r="J1198" s="8" t="n">
        <v>0.256262</v>
      </c>
      <c r="K1198" s="8" t="n">
        <f aca="false">VLOOKUP(A1198,[5]Sheet1!$C$2:$K$60,9,FALSE())</f>
        <v>0.482047</v>
      </c>
      <c r="L1198" s="7" t="s">
        <v>15</v>
      </c>
      <c r="M1198" s="7" t="s">
        <v>15</v>
      </c>
      <c r="N1198" s="7" t="s">
        <v>15</v>
      </c>
      <c r="O1198" s="7" t="s">
        <v>60</v>
      </c>
      <c r="P1198" s="7" t="s">
        <v>15</v>
      </c>
      <c r="Q1198" s="7" t="s">
        <v>15</v>
      </c>
      <c r="R1198" s="7" t="s">
        <v>15</v>
      </c>
      <c r="S1198" s="7" t="s">
        <v>15</v>
      </c>
      <c r="T1198" s="9" t="s">
        <v>1279</v>
      </c>
      <c r="U1198" s="9" t="s">
        <v>204</v>
      </c>
    </row>
    <row r="1199" s="34" customFormat="true" ht="15" hidden="false" customHeight="false" outlineLevel="0" collapsed="false">
      <c r="A1199" s="6" t="s">
        <v>1296</v>
      </c>
      <c r="B1199" s="6" t="s">
        <v>56</v>
      </c>
      <c r="C1199" s="10" t="s">
        <v>15</v>
      </c>
      <c r="D1199" s="8" t="n">
        <v>0.01011</v>
      </c>
      <c r="E1199" s="8" t="n">
        <f aca="false">VLOOKUP(A1199,[5]Sheet1!$C$2:$K$60,3,FALSE())</f>
        <v>0.095922</v>
      </c>
      <c r="F1199" s="8" t="n">
        <f aca="false">VLOOKUP(A1199,[5]Sheet1!$C$2:$K$60,4,FALSE())</f>
        <v>0.029389</v>
      </c>
      <c r="G1199" s="8" t="n">
        <f aca="false">VLOOKUP(A1199,[5]Sheet1!$C$2:$K$60,5,FALSE())</f>
        <v>0.015262</v>
      </c>
      <c r="H1199" s="8" t="n">
        <f aca="false">VLOOKUP(A1199,[5]Sheet1!$C$2:$K$60,6,FALSE())</f>
        <v>0.078109</v>
      </c>
      <c r="I1199" s="8" t="n">
        <f aca="false">VLOOKUP(A1199,[5]Sheet1!$C$2:$K$60,7,FALSE())</f>
        <v>0.019569</v>
      </c>
      <c r="J1199" s="8" t="n">
        <v>0.286305</v>
      </c>
      <c r="K1199" s="8" t="n">
        <f aca="false">VLOOKUP(A1199,[5]Sheet1!$C$2:$K$60,9,FALSE())</f>
        <v>0.501741</v>
      </c>
      <c r="L1199" s="7" t="s">
        <v>15</v>
      </c>
      <c r="M1199" s="7" t="s">
        <v>15</v>
      </c>
      <c r="N1199" s="7" t="s">
        <v>15</v>
      </c>
      <c r="O1199" s="7" t="s">
        <v>15</v>
      </c>
      <c r="P1199" s="7" t="s">
        <v>15</v>
      </c>
      <c r="Q1199" s="7" t="s">
        <v>60</v>
      </c>
      <c r="R1199" s="7" t="s">
        <v>15</v>
      </c>
      <c r="S1199" s="7" t="s">
        <v>60</v>
      </c>
      <c r="T1199" s="9" t="s">
        <v>1279</v>
      </c>
      <c r="U1199" s="9" t="s">
        <v>204</v>
      </c>
    </row>
    <row r="1200" s="34" customFormat="true" ht="15" hidden="false" customHeight="false" outlineLevel="0" collapsed="false">
      <c r="A1200" s="6" t="s">
        <v>1297</v>
      </c>
      <c r="B1200" s="6" t="s">
        <v>95</v>
      </c>
      <c r="C1200" s="10" t="s">
        <v>15</v>
      </c>
      <c r="D1200" s="8" t="n">
        <v>0</v>
      </c>
      <c r="E1200" s="8" t="n">
        <f aca="false">VLOOKUP(A1200,[5]Sheet1!$C$2:$K$60,3,FALSE())</f>
        <v>0.14773</v>
      </c>
      <c r="F1200" s="8" t="n">
        <f aca="false">VLOOKUP(A1200,[5]Sheet1!$C$2:$K$60,4,FALSE())</f>
        <v>0.029387</v>
      </c>
      <c r="G1200" s="8" t="n">
        <f aca="false">VLOOKUP(A1200,[5]Sheet1!$C$2:$K$60,5,FALSE())</f>
        <v>0.014303</v>
      </c>
      <c r="H1200" s="8" t="n">
        <f aca="false">VLOOKUP(A1200,[5]Sheet1!$C$2:$K$60,6,FALSE())</f>
        <v>0.135726</v>
      </c>
      <c r="I1200" s="8" t="n">
        <f aca="false">VLOOKUP(A1200,[5]Sheet1!$C$2:$K$60,7,FALSE())</f>
        <v>0.015181</v>
      </c>
      <c r="J1200" s="8" t="n">
        <v>0.267012</v>
      </c>
      <c r="K1200" s="8" t="n">
        <f aca="false">VLOOKUP(A1200,[5]Sheet1!$C$2:$K$60,9,FALSE())</f>
        <v>0.49501</v>
      </c>
      <c r="L1200" s="7" t="s">
        <v>15</v>
      </c>
      <c r="M1200" s="7" t="s">
        <v>15</v>
      </c>
      <c r="N1200" s="7" t="s">
        <v>15</v>
      </c>
      <c r="O1200" s="7" t="s">
        <v>15</v>
      </c>
      <c r="P1200" s="7" t="s">
        <v>15</v>
      </c>
      <c r="Q1200" s="7" t="s">
        <v>15</v>
      </c>
      <c r="R1200" s="7" t="s">
        <v>15</v>
      </c>
      <c r="S1200" s="7" t="s">
        <v>15</v>
      </c>
      <c r="T1200" s="9" t="s">
        <v>1279</v>
      </c>
      <c r="U1200" s="9" t="s">
        <v>204</v>
      </c>
    </row>
    <row r="1201" s="34" customFormat="true" ht="15" hidden="false" customHeight="false" outlineLevel="0" collapsed="false">
      <c r="A1201" s="6" t="s">
        <v>1298</v>
      </c>
      <c r="B1201" s="6" t="s">
        <v>95</v>
      </c>
      <c r="C1201" s="10" t="s">
        <v>15</v>
      </c>
      <c r="D1201" s="8" t="n">
        <v>0.005935</v>
      </c>
      <c r="E1201" s="8" t="n">
        <f aca="false">VLOOKUP(A1201,[5]Sheet1!$C$2:$K$60,3,FALSE())</f>
        <v>0.066192</v>
      </c>
      <c r="F1201" s="8" t="n">
        <f aca="false">VLOOKUP(A1201,[5]Sheet1!$C$2:$K$60,4,FALSE())</f>
        <v>0.029335</v>
      </c>
      <c r="G1201" s="8" t="n">
        <f aca="false">VLOOKUP(A1201,[5]Sheet1!$C$2:$K$60,5,FALSE())</f>
        <v>0.01406</v>
      </c>
      <c r="H1201" s="8" t="n">
        <f aca="false">VLOOKUP(A1201,[5]Sheet1!$C$2:$K$60,6,FALSE())</f>
        <v>0.053712</v>
      </c>
      <c r="I1201" s="8" t="n">
        <f aca="false">VLOOKUP(A1201,[5]Sheet1!$C$2:$K$60,7,FALSE())</f>
        <v>0.015751</v>
      </c>
      <c r="J1201" s="8" t="n">
        <v>0.304322</v>
      </c>
      <c r="K1201" s="8" t="n">
        <f aca="false">VLOOKUP(A1201,[5]Sheet1!$C$2:$K$60,9,FALSE())</f>
        <v>0.492535</v>
      </c>
      <c r="L1201" s="7" t="s">
        <v>15</v>
      </c>
      <c r="M1201" s="7" t="s">
        <v>15</v>
      </c>
      <c r="N1201" s="7" t="s">
        <v>15</v>
      </c>
      <c r="O1201" s="7" t="s">
        <v>15</v>
      </c>
      <c r="P1201" s="7" t="s">
        <v>15</v>
      </c>
      <c r="Q1201" s="7" t="s">
        <v>15</v>
      </c>
      <c r="R1201" s="7" t="s">
        <v>15</v>
      </c>
      <c r="S1201" s="7" t="s">
        <v>15</v>
      </c>
      <c r="T1201" s="9" t="s">
        <v>1279</v>
      </c>
      <c r="U1201" s="9" t="s">
        <v>204</v>
      </c>
    </row>
    <row r="1202" s="34" customFormat="true" ht="15" hidden="false" customHeight="false" outlineLevel="0" collapsed="false">
      <c r="A1202" s="6" t="s">
        <v>1299</v>
      </c>
      <c r="B1202" s="6" t="s">
        <v>95</v>
      </c>
      <c r="C1202" s="10" t="s">
        <v>15</v>
      </c>
      <c r="D1202" s="8" t="n">
        <v>0.01174</v>
      </c>
      <c r="E1202" s="8" t="n">
        <f aca="false">VLOOKUP(A1202,[5]Sheet1!$C$2:$K$60,3,FALSE())</f>
        <v>0.137595</v>
      </c>
      <c r="F1202" s="8" t="n">
        <f aca="false">VLOOKUP(A1202,[5]Sheet1!$C$2:$K$60,4,FALSE())</f>
        <v>0.029362</v>
      </c>
      <c r="G1202" s="8" t="n">
        <f aca="false">VLOOKUP(A1202,[5]Sheet1!$C$2:$K$60,5,FALSE())</f>
        <v>0.013304</v>
      </c>
      <c r="H1202" s="8" t="n">
        <f aca="false">VLOOKUP(A1202,[5]Sheet1!$C$2:$K$60,6,FALSE())</f>
        <v>0.123294</v>
      </c>
      <c r="I1202" s="8" t="n">
        <f aca="false">VLOOKUP(A1202,[5]Sheet1!$C$2:$K$60,7,FALSE())</f>
        <v>0.014364</v>
      </c>
      <c r="J1202" s="8" t="n">
        <v>0.270991</v>
      </c>
      <c r="K1202" s="8" t="n">
        <f aca="false">VLOOKUP(A1202,[5]Sheet1!$C$2:$K$60,9,FALSE())</f>
        <v>0.498131</v>
      </c>
      <c r="L1202" s="7" t="s">
        <v>15</v>
      </c>
      <c r="M1202" s="7" t="s">
        <v>15</v>
      </c>
      <c r="N1202" s="7" t="s">
        <v>15</v>
      </c>
      <c r="O1202" s="7" t="s">
        <v>15</v>
      </c>
      <c r="P1202" s="7" t="s">
        <v>15</v>
      </c>
      <c r="Q1202" s="7" t="s">
        <v>15</v>
      </c>
      <c r="R1202" s="7" t="s">
        <v>15</v>
      </c>
      <c r="S1202" s="7" t="s">
        <v>15</v>
      </c>
      <c r="T1202" s="9" t="s">
        <v>1279</v>
      </c>
      <c r="U1202" s="9" t="s">
        <v>204</v>
      </c>
    </row>
    <row r="1203" s="34" customFormat="true" ht="15" hidden="false" customHeight="false" outlineLevel="0" collapsed="false">
      <c r="A1203" s="6" t="s">
        <v>1300</v>
      </c>
      <c r="B1203" s="6" t="s">
        <v>220</v>
      </c>
      <c r="C1203" s="10" t="s">
        <v>15</v>
      </c>
      <c r="D1203" s="8" t="n">
        <v>0.006643</v>
      </c>
      <c r="E1203" s="8" t="n">
        <f aca="false">VLOOKUP(A1203,[5]Sheet1!$C$2:$K$60,3,FALSE())</f>
        <v>0.06802</v>
      </c>
      <c r="F1203" s="8" t="n">
        <f aca="false">VLOOKUP(A1203,[5]Sheet1!$C$2:$K$60,4,FALSE())</f>
        <v>0.029376</v>
      </c>
      <c r="G1203" s="8" t="n">
        <f aca="false">VLOOKUP(A1203,[5]Sheet1!$C$2:$K$60,5,FALSE())</f>
        <v>0.014686</v>
      </c>
      <c r="H1203" s="8" t="n">
        <f aca="false">VLOOKUP(A1203,[5]Sheet1!$C$2:$K$60,6,FALSE())</f>
        <v>0.059221</v>
      </c>
      <c r="I1203" s="8" t="n">
        <f aca="false">VLOOKUP(A1203,[5]Sheet1!$C$2:$K$60,7,FALSE())</f>
        <v>0.015698</v>
      </c>
      <c r="J1203" s="8" t="n">
        <v>0.316001</v>
      </c>
      <c r="K1203" s="8" t="n">
        <f aca="false">VLOOKUP(A1203,[5]Sheet1!$C$2:$K$60,9,FALSE())</f>
        <v>0.498835</v>
      </c>
      <c r="L1203" s="7" t="s">
        <v>15</v>
      </c>
      <c r="M1203" s="7" t="s">
        <v>15</v>
      </c>
      <c r="N1203" s="7" t="s">
        <v>15</v>
      </c>
      <c r="O1203" s="7" t="s">
        <v>15</v>
      </c>
      <c r="P1203" s="7" t="s">
        <v>15</v>
      </c>
      <c r="Q1203" s="7" t="s">
        <v>15</v>
      </c>
      <c r="R1203" s="7" t="s">
        <v>15</v>
      </c>
      <c r="S1203" s="7" t="s">
        <v>60</v>
      </c>
      <c r="T1203" s="9" t="s">
        <v>1279</v>
      </c>
      <c r="U1203" s="9" t="s">
        <v>204</v>
      </c>
    </row>
    <row r="1204" s="34" customFormat="true" ht="15" hidden="false" customHeight="false" outlineLevel="0" collapsed="false">
      <c r="A1204" s="6" t="s">
        <v>1301</v>
      </c>
      <c r="B1204" s="6" t="s">
        <v>220</v>
      </c>
      <c r="C1204" s="10" t="s">
        <v>15</v>
      </c>
      <c r="D1204" s="8" t="n">
        <v>0.01833</v>
      </c>
      <c r="E1204" s="8" t="n">
        <f aca="false">VLOOKUP(A1204,[5]Sheet1!$C$2:$K$60,3,FALSE())</f>
        <v>0.128749</v>
      </c>
      <c r="F1204" s="8" t="n">
        <f aca="false">VLOOKUP(A1204,[5]Sheet1!$C$2:$K$60,4,FALSE())</f>
        <v>0.029219</v>
      </c>
      <c r="G1204" s="8" t="n">
        <f aca="false">VLOOKUP(A1204,[5]Sheet1!$C$2:$K$60,5,FALSE())</f>
        <v>0.01707</v>
      </c>
      <c r="H1204" s="8" t="n">
        <f aca="false">VLOOKUP(A1204,[5]Sheet1!$C$2:$K$60,6,FALSE())</f>
        <v>0.114806</v>
      </c>
      <c r="I1204" s="8" t="n">
        <f aca="false">VLOOKUP(A1204,[5]Sheet1!$C$2:$K$60,7,FALSE())</f>
        <v>0.015266</v>
      </c>
      <c r="J1204" s="8" t="n">
        <v>0.330327</v>
      </c>
      <c r="K1204" s="8" t="n">
        <f aca="false">VLOOKUP(A1204,[5]Sheet1!$C$2:$K$60,9,FALSE())</f>
        <v>0.48463</v>
      </c>
      <c r="L1204" s="7" t="s">
        <v>15</v>
      </c>
      <c r="M1204" s="7" t="s">
        <v>15</v>
      </c>
      <c r="N1204" s="7" t="s">
        <v>15</v>
      </c>
      <c r="O1204" s="7" t="s">
        <v>15</v>
      </c>
      <c r="P1204" s="7" t="s">
        <v>15</v>
      </c>
      <c r="Q1204" s="7" t="s">
        <v>15</v>
      </c>
      <c r="R1204" s="7" t="s">
        <v>15</v>
      </c>
      <c r="S1204" s="7" t="s">
        <v>15</v>
      </c>
      <c r="T1204" s="9" t="s">
        <v>1279</v>
      </c>
      <c r="U1204" s="9" t="s">
        <v>204</v>
      </c>
    </row>
    <row r="1205" s="34" customFormat="true" ht="15" hidden="false" customHeight="false" outlineLevel="0" collapsed="false">
      <c r="A1205" s="6" t="s">
        <v>1302</v>
      </c>
      <c r="B1205" s="6" t="s">
        <v>220</v>
      </c>
      <c r="C1205" s="10" t="s">
        <v>15</v>
      </c>
      <c r="D1205" s="8" t="n">
        <v>0.00647</v>
      </c>
      <c r="E1205" s="8" t="n">
        <f aca="false">VLOOKUP(A1205,[5]Sheet1!$C$2:$K$60,3,FALSE())</f>
        <v>0.121047</v>
      </c>
      <c r="F1205" s="8" t="n">
        <f aca="false">VLOOKUP(A1205,[5]Sheet1!$C$2:$K$60,4,FALSE())</f>
        <v>0.029119</v>
      </c>
      <c r="G1205" s="8" t="n">
        <f aca="false">VLOOKUP(A1205,[5]Sheet1!$C$2:$K$60,5,FALSE())</f>
        <v>0.021927</v>
      </c>
      <c r="H1205" s="8" t="n">
        <f aca="false">VLOOKUP(A1205,[5]Sheet1!$C$2:$K$60,6,FALSE())</f>
        <v>0.110042</v>
      </c>
      <c r="I1205" s="8" t="n">
        <f aca="false">VLOOKUP(A1205,[5]Sheet1!$C$2:$K$60,7,FALSE())</f>
        <v>0.015242</v>
      </c>
      <c r="J1205" s="8" t="n">
        <v>0.431573</v>
      </c>
      <c r="K1205" s="8" t="n">
        <f aca="false">VLOOKUP(A1205,[5]Sheet1!$C$2:$K$60,9,FALSE())</f>
        <v>0.469867</v>
      </c>
      <c r="L1205" s="7" t="s">
        <v>15</v>
      </c>
      <c r="M1205" s="7" t="s">
        <v>15</v>
      </c>
      <c r="N1205" s="7" t="s">
        <v>15</v>
      </c>
      <c r="O1205" s="7" t="s">
        <v>60</v>
      </c>
      <c r="P1205" s="7" t="s">
        <v>15</v>
      </c>
      <c r="Q1205" s="7" t="s">
        <v>15</v>
      </c>
      <c r="R1205" s="7" t="s">
        <v>15</v>
      </c>
      <c r="S1205" s="7" t="s">
        <v>15</v>
      </c>
      <c r="T1205" s="9" t="s">
        <v>1279</v>
      </c>
      <c r="U1205" s="9" t="s">
        <v>204</v>
      </c>
    </row>
    <row r="1206" s="34" customFormat="true" ht="15" hidden="false" customHeight="false" outlineLevel="0" collapsed="false">
      <c r="A1206" s="6" t="s">
        <v>1303</v>
      </c>
      <c r="B1206" s="6" t="s">
        <v>220</v>
      </c>
      <c r="C1206" s="10" t="s">
        <v>15</v>
      </c>
      <c r="D1206" s="8" t="n">
        <v>0.005853</v>
      </c>
      <c r="E1206" s="8" t="n">
        <f aca="false">VLOOKUP(A1206,[5]Sheet1!$C$2:$K$60,3,FALSE())</f>
        <v>0.038837</v>
      </c>
      <c r="F1206" s="8" t="n">
        <f aca="false">VLOOKUP(A1206,[5]Sheet1!$C$2:$K$60,4,FALSE())</f>
        <v>0.029441</v>
      </c>
      <c r="G1206" s="8" t="n">
        <f aca="false">VLOOKUP(A1206,[5]Sheet1!$C$2:$K$60,5,FALSE())</f>
        <v>0.013534</v>
      </c>
      <c r="H1206" s="8" t="n">
        <f aca="false">VLOOKUP(A1206,[5]Sheet1!$C$2:$K$60,6,FALSE())</f>
        <v>0.046699</v>
      </c>
      <c r="I1206" s="8" t="n">
        <f aca="false">VLOOKUP(A1206,[5]Sheet1!$C$2:$K$60,7,FALSE())</f>
        <v>0.013304</v>
      </c>
      <c r="J1206" s="8" t="n">
        <v>0.389106</v>
      </c>
      <c r="K1206" s="8" t="n">
        <f aca="false">VLOOKUP(A1206,[5]Sheet1!$C$2:$K$60,9,FALSE())</f>
        <v>0.486625</v>
      </c>
      <c r="L1206" s="7" t="s">
        <v>15</v>
      </c>
      <c r="M1206" s="7" t="s">
        <v>15</v>
      </c>
      <c r="N1206" s="7" t="s">
        <v>15</v>
      </c>
      <c r="O1206" s="7" t="s">
        <v>15</v>
      </c>
      <c r="P1206" s="7" t="s">
        <v>15</v>
      </c>
      <c r="Q1206" s="7" t="s">
        <v>15</v>
      </c>
      <c r="R1206" s="7" t="s">
        <v>15</v>
      </c>
      <c r="S1206" s="7" t="s">
        <v>15</v>
      </c>
      <c r="T1206" s="9" t="s">
        <v>1279</v>
      </c>
      <c r="U1206" s="9" t="s">
        <v>204</v>
      </c>
    </row>
    <row r="1207" s="34" customFormat="true" ht="15" hidden="false" customHeight="false" outlineLevel="0" collapsed="false">
      <c r="A1207" s="6" t="s">
        <v>1304</v>
      </c>
      <c r="B1207" s="6" t="s">
        <v>220</v>
      </c>
      <c r="C1207" s="10" t="s">
        <v>15</v>
      </c>
      <c r="D1207" s="8" t="n">
        <v>0.006671</v>
      </c>
      <c r="E1207" s="8" t="n">
        <f aca="false">VLOOKUP(A1207,[5]Sheet1!$C$2:$K$60,3,FALSE())</f>
        <v>0.043809</v>
      </c>
      <c r="F1207" s="8" t="n">
        <f aca="false">VLOOKUP(A1207,[5]Sheet1!$C$2:$K$60,4,FALSE())</f>
        <v>0.02935</v>
      </c>
      <c r="G1207" s="8" t="n">
        <f aca="false">VLOOKUP(A1207,[5]Sheet1!$C$2:$K$60,5,FALSE())</f>
        <v>0.014403</v>
      </c>
      <c r="H1207" s="8" t="n">
        <f aca="false">VLOOKUP(A1207,[5]Sheet1!$C$2:$K$60,6,FALSE())</f>
        <v>0.022785</v>
      </c>
      <c r="I1207" s="8" t="n">
        <f aca="false">VLOOKUP(A1207,[5]Sheet1!$C$2:$K$60,7,FALSE())</f>
        <v>0.011288</v>
      </c>
      <c r="J1207" s="8" t="n">
        <v>0.393182</v>
      </c>
      <c r="K1207" s="8" t="n">
        <f aca="false">VLOOKUP(A1207,[5]Sheet1!$C$2:$K$60,9,FALSE())</f>
        <v>0.487203</v>
      </c>
      <c r="L1207" s="7" t="s">
        <v>15</v>
      </c>
      <c r="M1207" s="7" t="s">
        <v>15</v>
      </c>
      <c r="N1207" s="7" t="s">
        <v>15</v>
      </c>
      <c r="O1207" s="7" t="s">
        <v>15</v>
      </c>
      <c r="P1207" s="7" t="s">
        <v>15</v>
      </c>
      <c r="Q1207" s="7" t="s">
        <v>15</v>
      </c>
      <c r="R1207" s="7" t="s">
        <v>15</v>
      </c>
      <c r="S1207" s="7" t="s">
        <v>15</v>
      </c>
      <c r="T1207" s="9" t="s">
        <v>1279</v>
      </c>
      <c r="U1207" s="9" t="s">
        <v>204</v>
      </c>
    </row>
    <row r="1208" s="34" customFormat="true" ht="15" hidden="false" customHeight="false" outlineLevel="0" collapsed="false">
      <c r="A1208" s="6" t="s">
        <v>1305</v>
      </c>
      <c r="B1208" s="6" t="s">
        <v>14</v>
      </c>
      <c r="C1208" s="10" t="s">
        <v>15</v>
      </c>
      <c r="D1208" s="8" t="n">
        <v>0.01423</v>
      </c>
      <c r="E1208" s="8" t="n">
        <f aca="false">VLOOKUP(A1208,[5]Sheet1!$C$2:$K$60,3,FALSE())</f>
        <v>0.064623</v>
      </c>
      <c r="F1208" s="8" t="n">
        <f aca="false">VLOOKUP(A1208,[5]Sheet1!$C$2:$K$60,4,FALSE())</f>
        <v>0.029372</v>
      </c>
      <c r="G1208" s="8" t="n">
        <f aca="false">VLOOKUP(A1208,[5]Sheet1!$C$2:$K$60,5,FALSE())</f>
        <v>0.014191</v>
      </c>
      <c r="H1208" s="8" t="n">
        <f aca="false">VLOOKUP(A1208,[5]Sheet1!$C$2:$K$60,6,FALSE())</f>
        <v>0.062106</v>
      </c>
      <c r="I1208" s="8" t="n">
        <f aca="false">VLOOKUP(A1208,[5]Sheet1!$C$2:$K$60,7,FALSE())</f>
        <v>0.013215</v>
      </c>
      <c r="J1208" s="8" t="n">
        <v>0.337387</v>
      </c>
      <c r="K1208" s="8" t="n">
        <f aca="false">VLOOKUP(A1208,[5]Sheet1!$C$2:$K$60,9,FALSE())</f>
        <v>0.486704</v>
      </c>
      <c r="L1208" s="7" t="s">
        <v>15</v>
      </c>
      <c r="M1208" s="7" t="s">
        <v>15</v>
      </c>
      <c r="N1208" s="7" t="s">
        <v>15</v>
      </c>
      <c r="O1208" s="7" t="s">
        <v>15</v>
      </c>
      <c r="P1208" s="7" t="s">
        <v>15</v>
      </c>
      <c r="Q1208" s="7" t="s">
        <v>15</v>
      </c>
      <c r="R1208" s="7" t="s">
        <v>15</v>
      </c>
      <c r="S1208" s="7" t="s">
        <v>15</v>
      </c>
      <c r="T1208" s="9" t="s">
        <v>1279</v>
      </c>
      <c r="U1208" s="9" t="s">
        <v>204</v>
      </c>
    </row>
    <row r="1209" s="34" customFormat="true" ht="15" hidden="false" customHeight="false" outlineLevel="0" collapsed="false">
      <c r="A1209" s="6" t="s">
        <v>1306</v>
      </c>
      <c r="B1209" s="6" t="s">
        <v>146</v>
      </c>
      <c r="C1209" s="10" t="s">
        <v>15</v>
      </c>
      <c r="D1209" s="8" t="n">
        <v>0.01291</v>
      </c>
      <c r="E1209" s="8" t="n">
        <f aca="false">VLOOKUP(A1209,[5]Sheet1!$C$2:$K$60,3,FALSE())</f>
        <v>0.130141</v>
      </c>
      <c r="F1209" s="8" t="n">
        <f aca="false">VLOOKUP(A1209,[5]Sheet1!$C$2:$K$60,4,FALSE())</f>
        <v>0.029348</v>
      </c>
      <c r="G1209" s="8" t="n">
        <f aca="false">VLOOKUP(A1209,[5]Sheet1!$C$2:$K$60,5,FALSE())</f>
        <v>0.016928</v>
      </c>
      <c r="H1209" s="8" t="n">
        <f aca="false">VLOOKUP(A1209,[5]Sheet1!$C$2:$K$60,6,FALSE())</f>
        <v>0.13154</v>
      </c>
      <c r="I1209" s="8" t="n">
        <f aca="false">VLOOKUP(A1209,[5]Sheet1!$C$2:$K$60,7,FALSE())</f>
        <v>0.018509</v>
      </c>
      <c r="J1209" s="8" t="n">
        <v>0.237616</v>
      </c>
      <c r="K1209" s="8" t="n">
        <f aca="false">VLOOKUP(A1209,[5]Sheet1!$C$2:$K$60,9,FALSE())</f>
        <v>0.509553</v>
      </c>
      <c r="L1209" s="7" t="s">
        <v>15</v>
      </c>
      <c r="M1209" s="7" t="s">
        <v>15</v>
      </c>
      <c r="N1209" s="7" t="s">
        <v>15</v>
      </c>
      <c r="O1209" s="7" t="s">
        <v>15</v>
      </c>
      <c r="P1209" s="7" t="s">
        <v>15</v>
      </c>
      <c r="Q1209" s="7" t="s">
        <v>15</v>
      </c>
      <c r="R1209" s="7" t="s">
        <v>15</v>
      </c>
      <c r="S1209" s="7" t="s">
        <v>60</v>
      </c>
      <c r="T1209" s="9" t="s">
        <v>1307</v>
      </c>
      <c r="U1209" s="9" t="s">
        <v>204</v>
      </c>
    </row>
    <row r="1210" s="34" customFormat="true" ht="15" hidden="false" customHeight="false" outlineLevel="0" collapsed="false">
      <c r="A1210" s="6" t="s">
        <v>1308</v>
      </c>
      <c r="B1210" s="6" t="s">
        <v>146</v>
      </c>
      <c r="C1210" s="10" t="s">
        <v>15</v>
      </c>
      <c r="D1210" s="8" t="n">
        <v>0.007487</v>
      </c>
      <c r="E1210" s="8" t="n">
        <f aca="false">VLOOKUP(A1210,[5]Sheet1!$C$2:$K$60,3,FALSE())</f>
        <v>0.064834</v>
      </c>
      <c r="F1210" s="8" t="n">
        <f aca="false">VLOOKUP(A1210,[5]Sheet1!$C$2:$K$60,4,FALSE())</f>
        <v>0.029319</v>
      </c>
      <c r="G1210" s="8" t="n">
        <f aca="false">VLOOKUP(A1210,[5]Sheet1!$C$2:$K$60,5,FALSE())</f>
        <v>0.019124</v>
      </c>
      <c r="H1210" s="8" t="n">
        <f aca="false">VLOOKUP(A1210,[5]Sheet1!$C$2:$K$60,6,FALSE())</f>
        <v>0.059686</v>
      </c>
      <c r="I1210" s="8" t="n">
        <f aca="false">VLOOKUP(A1210,[5]Sheet1!$C$2:$K$60,7,FALSE())</f>
        <v>0.018921</v>
      </c>
      <c r="J1210" s="8" t="n">
        <v>0.305324</v>
      </c>
      <c r="K1210" s="8" t="n">
        <f aca="false">VLOOKUP(A1210,[5]Sheet1!$C$2:$K$60,9,FALSE())</f>
        <v>0.504251</v>
      </c>
      <c r="L1210" s="7" t="s">
        <v>15</v>
      </c>
      <c r="M1210" s="7" t="s">
        <v>15</v>
      </c>
      <c r="N1210" s="7" t="s">
        <v>15</v>
      </c>
      <c r="O1210" s="7" t="s">
        <v>15</v>
      </c>
      <c r="P1210" s="7" t="s">
        <v>15</v>
      </c>
      <c r="Q1210" s="7" t="s">
        <v>15</v>
      </c>
      <c r="R1210" s="7" t="s">
        <v>15</v>
      </c>
      <c r="S1210" s="7" t="s">
        <v>60</v>
      </c>
      <c r="T1210" s="9" t="s">
        <v>1307</v>
      </c>
      <c r="U1210" s="9" t="s">
        <v>204</v>
      </c>
    </row>
    <row r="1211" s="34" customFormat="true" ht="15" hidden="false" customHeight="false" outlineLevel="0" collapsed="false">
      <c r="A1211" s="6" t="s">
        <v>1309</v>
      </c>
      <c r="B1211" s="6" t="s">
        <v>146</v>
      </c>
      <c r="C1211" s="10" t="s">
        <v>15</v>
      </c>
      <c r="D1211" s="8" t="n">
        <v>0.00557</v>
      </c>
      <c r="E1211" s="8" t="n">
        <f aca="false">VLOOKUP(A1211,[5]Sheet1!$C$2:$K$60,3,FALSE())</f>
        <v>0.115544</v>
      </c>
      <c r="F1211" s="8" t="n">
        <f aca="false">VLOOKUP(A1211,[5]Sheet1!$C$2:$K$60,4,FALSE())</f>
        <v>0.029411</v>
      </c>
      <c r="G1211" s="8" t="n">
        <f aca="false">VLOOKUP(A1211,[5]Sheet1!$C$2:$K$60,5,FALSE())</f>
        <v>0.022159</v>
      </c>
      <c r="H1211" s="8" t="n">
        <f aca="false">VLOOKUP(A1211,[5]Sheet1!$C$2:$K$60,6,FALSE())</f>
        <v>0.123318</v>
      </c>
      <c r="I1211" s="8" t="n">
        <f aca="false">VLOOKUP(A1211,[5]Sheet1!$C$2:$K$60,7,FALSE())</f>
        <v>0.014957</v>
      </c>
      <c r="J1211" s="8" t="n">
        <v>0.402591</v>
      </c>
      <c r="K1211" s="8" t="n">
        <f aca="false">VLOOKUP(A1211,[5]Sheet1!$C$2:$K$60,9,FALSE())</f>
        <v>0.472459</v>
      </c>
      <c r="L1211" s="7" t="s">
        <v>15</v>
      </c>
      <c r="M1211" s="7" t="s">
        <v>15</v>
      </c>
      <c r="N1211" s="7" t="s">
        <v>15</v>
      </c>
      <c r="O1211" s="7" t="s">
        <v>60</v>
      </c>
      <c r="P1211" s="7" t="s">
        <v>15</v>
      </c>
      <c r="Q1211" s="7" t="s">
        <v>15</v>
      </c>
      <c r="R1211" s="7" t="s">
        <v>15</v>
      </c>
      <c r="S1211" s="7" t="s">
        <v>15</v>
      </c>
      <c r="T1211" s="9" t="s">
        <v>1307</v>
      </c>
      <c r="U1211" s="9" t="s">
        <v>204</v>
      </c>
    </row>
    <row r="1212" s="34" customFormat="true" ht="15" hidden="false" customHeight="false" outlineLevel="0" collapsed="false">
      <c r="A1212" s="6" t="s">
        <v>1310</v>
      </c>
      <c r="B1212" s="6" t="s">
        <v>146</v>
      </c>
      <c r="C1212" s="10" t="s">
        <v>15</v>
      </c>
      <c r="D1212" s="8" t="n">
        <v>0.008288</v>
      </c>
      <c r="E1212" s="8" t="n">
        <f aca="false">VLOOKUP(A1212,[5]Sheet1!$C$2:$K$60,3,FALSE())</f>
        <v>0.408467</v>
      </c>
      <c r="F1212" s="8" t="n">
        <f aca="false">VLOOKUP(A1212,[5]Sheet1!$C$2:$K$60,4,FALSE())</f>
        <v>0.029423</v>
      </c>
      <c r="G1212" s="8" t="n">
        <f aca="false">VLOOKUP(A1212,[5]Sheet1!$C$2:$K$60,5,FALSE())</f>
        <v>0.049968</v>
      </c>
      <c r="H1212" s="8" t="n">
        <f aca="false">VLOOKUP(A1212,[5]Sheet1!$C$2:$K$60,6,FALSE())</f>
        <v>0.429018</v>
      </c>
      <c r="I1212" s="8" t="n">
        <f aca="false">VLOOKUP(A1212,[5]Sheet1!$C$2:$K$60,7,FALSE())</f>
        <v>0.028664</v>
      </c>
      <c r="J1212" s="8" t="n">
        <v>0.755399</v>
      </c>
      <c r="K1212" s="8" t="n">
        <f aca="false">VLOOKUP(A1212,[5]Sheet1!$C$2:$K$60,9,FALSE())</f>
        <v>0.420329</v>
      </c>
      <c r="L1212" s="7" t="s">
        <v>15</v>
      </c>
      <c r="M1212" s="7" t="s">
        <v>60</v>
      </c>
      <c r="N1212" s="7" t="s">
        <v>15</v>
      </c>
      <c r="O1212" s="7" t="s">
        <v>60</v>
      </c>
      <c r="P1212" s="7" t="s">
        <v>60</v>
      </c>
      <c r="Q1212" s="7" t="s">
        <v>60</v>
      </c>
      <c r="R1212" s="7" t="s">
        <v>60</v>
      </c>
      <c r="S1212" s="7" t="s">
        <v>15</v>
      </c>
      <c r="T1212" s="9" t="s">
        <v>1307</v>
      </c>
      <c r="U1212" s="9" t="s">
        <v>204</v>
      </c>
    </row>
    <row r="1213" s="34" customFormat="true" ht="15" hidden="false" customHeight="false" outlineLevel="0" collapsed="false">
      <c r="A1213" s="6" t="s">
        <v>1311</v>
      </c>
      <c r="B1213" s="6" t="s">
        <v>146</v>
      </c>
      <c r="C1213" s="10" t="s">
        <v>15</v>
      </c>
      <c r="D1213" s="8" t="n">
        <v>0.007345</v>
      </c>
      <c r="E1213" s="8" t="n">
        <f aca="false">VLOOKUP(A1213,[5]Sheet1!$C$2:$K$60,3,FALSE())</f>
        <v>0.080041</v>
      </c>
      <c r="F1213" s="8" t="n">
        <f aca="false">VLOOKUP(A1213,[5]Sheet1!$C$2:$K$60,4,FALSE())</f>
        <v>0.029432</v>
      </c>
      <c r="G1213" s="8" t="n">
        <f aca="false">VLOOKUP(A1213,[5]Sheet1!$C$2:$K$60,5,FALSE())</f>
        <v>0.014509</v>
      </c>
      <c r="H1213" s="8" t="n">
        <f aca="false">VLOOKUP(A1213,[5]Sheet1!$C$2:$K$60,6,FALSE())</f>
        <v>0.075161</v>
      </c>
      <c r="I1213" s="8" t="n">
        <f aca="false">VLOOKUP(A1213,[5]Sheet1!$C$2:$K$60,7,FALSE())</f>
        <v>0.017002</v>
      </c>
      <c r="J1213" s="8" t="n">
        <v>0.347927</v>
      </c>
      <c r="K1213" s="8" t="n">
        <f aca="false">VLOOKUP(A1213,[5]Sheet1!$C$2:$K$60,9,FALSE())</f>
        <v>0.488253</v>
      </c>
      <c r="L1213" s="7" t="s">
        <v>15</v>
      </c>
      <c r="M1213" s="7" t="s">
        <v>15</v>
      </c>
      <c r="N1213" s="7" t="s">
        <v>15</v>
      </c>
      <c r="O1213" s="7" t="s">
        <v>15</v>
      </c>
      <c r="P1213" s="7" t="s">
        <v>15</v>
      </c>
      <c r="Q1213" s="7" t="s">
        <v>15</v>
      </c>
      <c r="R1213" s="7" t="s">
        <v>15</v>
      </c>
      <c r="S1213" s="7" t="s">
        <v>15</v>
      </c>
      <c r="T1213" s="9" t="s">
        <v>1307</v>
      </c>
      <c r="U1213" s="9" t="s">
        <v>204</v>
      </c>
    </row>
    <row r="1214" s="34" customFormat="true" ht="15" hidden="false" customHeight="false" outlineLevel="0" collapsed="false">
      <c r="A1214" s="6" t="s">
        <v>1312</v>
      </c>
      <c r="B1214" s="6" t="s">
        <v>146</v>
      </c>
      <c r="C1214" s="10" t="s">
        <v>15</v>
      </c>
      <c r="D1214" s="8" t="n">
        <v>0.01416</v>
      </c>
      <c r="E1214" s="8" t="n">
        <f aca="false">VLOOKUP(A1214,[5]Sheet1!$C$2:$K$60,3,FALSE())</f>
        <v>0.046023</v>
      </c>
      <c r="F1214" s="8" t="n">
        <f aca="false">VLOOKUP(A1214,[5]Sheet1!$C$2:$K$60,4,FALSE())</f>
        <v>0.02935</v>
      </c>
      <c r="G1214" s="8" t="n">
        <f aca="false">VLOOKUP(A1214,[5]Sheet1!$C$2:$K$60,5,FALSE())</f>
        <v>0.017</v>
      </c>
      <c r="H1214" s="8" t="n">
        <f aca="false">VLOOKUP(A1214,[5]Sheet1!$C$2:$K$60,6,FALSE())</f>
        <v>0.047677</v>
      </c>
      <c r="I1214" s="8" t="n">
        <f aca="false">VLOOKUP(A1214,[5]Sheet1!$C$2:$K$60,7,FALSE())</f>
        <v>0.015953</v>
      </c>
      <c r="J1214" s="8" t="n">
        <v>0.406078</v>
      </c>
      <c r="K1214" s="8" t="n">
        <f aca="false">VLOOKUP(A1214,[5]Sheet1!$C$2:$K$60,9,FALSE())</f>
        <v>0.482939</v>
      </c>
      <c r="L1214" s="7" t="s">
        <v>15</v>
      </c>
      <c r="M1214" s="7" t="s">
        <v>15</v>
      </c>
      <c r="N1214" s="7" t="s">
        <v>15</v>
      </c>
      <c r="O1214" s="7" t="s">
        <v>15</v>
      </c>
      <c r="P1214" s="7" t="s">
        <v>15</v>
      </c>
      <c r="Q1214" s="7" t="s">
        <v>15</v>
      </c>
      <c r="R1214" s="7" t="s">
        <v>15</v>
      </c>
      <c r="S1214" s="7" t="s">
        <v>15</v>
      </c>
      <c r="T1214" s="9" t="s">
        <v>1307</v>
      </c>
      <c r="U1214" s="9" t="s">
        <v>204</v>
      </c>
    </row>
    <row r="1215" s="34" customFormat="true" ht="15" hidden="false" customHeight="false" outlineLevel="0" collapsed="false">
      <c r="A1215" s="6" t="s">
        <v>1313</v>
      </c>
      <c r="B1215" s="6" t="s">
        <v>146</v>
      </c>
      <c r="C1215" s="10" t="s">
        <v>15</v>
      </c>
      <c r="D1215" s="8" t="n">
        <v>0.0109</v>
      </c>
      <c r="E1215" s="8" t="n">
        <f aca="false">VLOOKUP(A1215,[5]Sheet1!$C$2:$K$60,3,FALSE())</f>
        <v>0.045808</v>
      </c>
      <c r="F1215" s="8" t="n">
        <f aca="false">VLOOKUP(A1215,[5]Sheet1!$C$2:$K$60,4,FALSE())</f>
        <v>0.029341</v>
      </c>
      <c r="G1215" s="8" t="n">
        <f aca="false">VLOOKUP(A1215,[5]Sheet1!$C$2:$K$60,5,FALSE())</f>
        <v>0.014889</v>
      </c>
      <c r="H1215" s="8" t="n">
        <f aca="false">VLOOKUP(A1215,[5]Sheet1!$C$2:$K$60,6,FALSE())</f>
        <v>0.05083</v>
      </c>
      <c r="I1215" s="8" t="n">
        <f aca="false">VLOOKUP(A1215,[5]Sheet1!$C$2:$K$60,7,FALSE())</f>
        <v>0.016905</v>
      </c>
      <c r="J1215" s="8" t="n">
        <v>0.393617</v>
      </c>
      <c r="K1215" s="8" t="n">
        <f aca="false">VLOOKUP(A1215,[5]Sheet1!$C$2:$K$60,9,FALSE())</f>
        <v>0.488776</v>
      </c>
      <c r="L1215" s="7" t="s">
        <v>15</v>
      </c>
      <c r="M1215" s="7" t="s">
        <v>15</v>
      </c>
      <c r="N1215" s="7" t="s">
        <v>15</v>
      </c>
      <c r="O1215" s="7" t="s">
        <v>15</v>
      </c>
      <c r="P1215" s="7" t="s">
        <v>15</v>
      </c>
      <c r="Q1215" s="7" t="s">
        <v>15</v>
      </c>
      <c r="R1215" s="7" t="s">
        <v>15</v>
      </c>
      <c r="S1215" s="7" t="s">
        <v>15</v>
      </c>
      <c r="T1215" s="9" t="s">
        <v>1307</v>
      </c>
      <c r="U1215" s="9" t="s">
        <v>204</v>
      </c>
    </row>
    <row r="1216" s="34" customFormat="true" ht="15" hidden="false" customHeight="false" outlineLevel="0" collapsed="false">
      <c r="A1216" s="6" t="s">
        <v>1314</v>
      </c>
      <c r="B1216" s="6" t="s">
        <v>146</v>
      </c>
      <c r="C1216" s="10" t="s">
        <v>15</v>
      </c>
      <c r="D1216" s="8" t="n">
        <v>0.00841</v>
      </c>
      <c r="E1216" s="8" t="n">
        <f aca="false">VLOOKUP(A1216,[5]Sheet1!$C$2:$K$60,3,FALSE())</f>
        <v>0.060468</v>
      </c>
      <c r="F1216" s="8" t="n">
        <f aca="false">VLOOKUP(A1216,[5]Sheet1!$C$2:$K$60,4,FALSE())</f>
        <v>0.029248</v>
      </c>
      <c r="G1216" s="8" t="n">
        <f aca="false">VLOOKUP(A1216,[5]Sheet1!$C$2:$K$60,5,FALSE())</f>
        <v>0.014938</v>
      </c>
      <c r="H1216" s="8" t="n">
        <f aca="false">VLOOKUP(A1216,[5]Sheet1!$C$2:$K$60,6,FALSE())</f>
        <v>0.076927</v>
      </c>
      <c r="I1216" s="8" t="n">
        <f aca="false">VLOOKUP(A1216,[5]Sheet1!$C$2:$K$60,7,FALSE())</f>
        <v>0.01566</v>
      </c>
      <c r="J1216" s="8" t="n">
        <v>0.350882</v>
      </c>
      <c r="K1216" s="8" t="n">
        <f aca="false">VLOOKUP(A1216,[5]Sheet1!$C$2:$K$60,9,FALSE())</f>
        <v>0.491154</v>
      </c>
      <c r="L1216" s="7" t="s">
        <v>15</v>
      </c>
      <c r="M1216" s="7" t="s">
        <v>15</v>
      </c>
      <c r="N1216" s="7" t="s">
        <v>15</v>
      </c>
      <c r="O1216" s="7" t="s">
        <v>15</v>
      </c>
      <c r="P1216" s="7" t="s">
        <v>15</v>
      </c>
      <c r="Q1216" s="7" t="s">
        <v>15</v>
      </c>
      <c r="R1216" s="7" t="s">
        <v>15</v>
      </c>
      <c r="S1216" s="7" t="s">
        <v>15</v>
      </c>
      <c r="T1216" s="9" t="s">
        <v>1307</v>
      </c>
      <c r="U1216" s="9" t="s">
        <v>204</v>
      </c>
    </row>
    <row r="1217" s="34" customFormat="true" ht="15" hidden="false" customHeight="false" outlineLevel="0" collapsed="false">
      <c r="A1217" s="6" t="s">
        <v>1315</v>
      </c>
      <c r="B1217" s="6" t="s">
        <v>146</v>
      </c>
      <c r="C1217" s="10" t="s">
        <v>15</v>
      </c>
      <c r="D1217" s="8" t="n">
        <v>0.009194</v>
      </c>
      <c r="E1217" s="8" t="n">
        <f aca="false">VLOOKUP(A1217,[5]Sheet1!$C$2:$K$60,3,FALSE())</f>
        <v>0.148446</v>
      </c>
      <c r="F1217" s="8" t="n">
        <f aca="false">VLOOKUP(A1217,[5]Sheet1!$C$2:$K$60,4,FALSE())</f>
        <v>0.029298</v>
      </c>
      <c r="G1217" s="8" t="n">
        <f aca="false">VLOOKUP(A1217,[5]Sheet1!$C$2:$K$60,5,FALSE())</f>
        <v>0.014902</v>
      </c>
      <c r="H1217" s="8" t="n">
        <f aca="false">VLOOKUP(A1217,[5]Sheet1!$C$2:$K$60,6,FALSE())</f>
        <v>0.188419</v>
      </c>
      <c r="I1217" s="8" t="n">
        <f aca="false">VLOOKUP(A1217,[5]Sheet1!$C$2:$K$60,7,FALSE())</f>
        <v>0.020176</v>
      </c>
      <c r="J1217" s="8" t="n">
        <v>0.256507</v>
      </c>
      <c r="K1217" s="8" t="n">
        <f aca="false">VLOOKUP(A1217,[5]Sheet1!$C$2:$K$60,9,FALSE())</f>
        <v>0.502214</v>
      </c>
      <c r="L1217" s="7" t="s">
        <v>15</v>
      </c>
      <c r="M1217" s="7" t="s">
        <v>15</v>
      </c>
      <c r="N1217" s="7" t="s">
        <v>15</v>
      </c>
      <c r="O1217" s="7" t="s">
        <v>15</v>
      </c>
      <c r="P1217" s="7" t="s">
        <v>60</v>
      </c>
      <c r="Q1217" s="7" t="s">
        <v>60</v>
      </c>
      <c r="R1217" s="7" t="s">
        <v>15</v>
      </c>
      <c r="S1217" s="7" t="s">
        <v>60</v>
      </c>
      <c r="T1217" s="9" t="s">
        <v>1307</v>
      </c>
      <c r="U1217" s="9" t="s">
        <v>204</v>
      </c>
    </row>
    <row r="1218" s="34" customFormat="true" ht="15" hidden="false" customHeight="false" outlineLevel="0" collapsed="false">
      <c r="A1218" s="6" t="s">
        <v>1316</v>
      </c>
      <c r="B1218" s="6" t="s">
        <v>146</v>
      </c>
      <c r="C1218" s="10" t="s">
        <v>15</v>
      </c>
      <c r="D1218" s="8" t="n">
        <v>0.01428</v>
      </c>
      <c r="E1218" s="8" t="n">
        <f aca="false">VLOOKUP(A1218,[5]Sheet1!$C$2:$K$60,3,FALSE())</f>
        <v>0.158933</v>
      </c>
      <c r="F1218" s="8" t="n">
        <f aca="false">VLOOKUP(A1218,[5]Sheet1!$C$2:$K$60,4,FALSE())</f>
        <v>0.029233</v>
      </c>
      <c r="G1218" s="8" t="n">
        <f aca="false">VLOOKUP(A1218,[5]Sheet1!$C$2:$K$60,5,FALSE())</f>
        <v>0.015263</v>
      </c>
      <c r="H1218" s="8" t="n">
        <f aca="false">VLOOKUP(A1218,[5]Sheet1!$C$2:$K$60,6,FALSE())</f>
        <v>0.19207</v>
      </c>
      <c r="I1218" s="8" t="n">
        <f aca="false">VLOOKUP(A1218,[5]Sheet1!$C$2:$K$60,7,FALSE())</f>
        <v>0.018055</v>
      </c>
      <c r="J1218" s="8" t="n">
        <v>0.254281</v>
      </c>
      <c r="K1218" s="8" t="n">
        <f aca="false">VLOOKUP(A1218,[5]Sheet1!$C$2:$K$60,9,FALSE())</f>
        <v>0.494142</v>
      </c>
      <c r="L1218" s="7" t="s">
        <v>15</v>
      </c>
      <c r="M1218" s="7" t="s">
        <v>15</v>
      </c>
      <c r="N1218" s="7" t="s">
        <v>15</v>
      </c>
      <c r="O1218" s="7" t="s">
        <v>15</v>
      </c>
      <c r="P1218" s="7" t="s">
        <v>60</v>
      </c>
      <c r="Q1218" s="7" t="s">
        <v>15</v>
      </c>
      <c r="R1218" s="7" t="s">
        <v>15</v>
      </c>
      <c r="S1218" s="7" t="s">
        <v>15</v>
      </c>
      <c r="T1218" s="9" t="s">
        <v>1307</v>
      </c>
      <c r="U1218" s="9" t="s">
        <v>204</v>
      </c>
    </row>
    <row r="1219" s="34" customFormat="true" ht="15" hidden="false" customHeight="false" outlineLevel="0" collapsed="false">
      <c r="A1219" s="6" t="s">
        <v>1317</v>
      </c>
      <c r="B1219" s="6" t="s">
        <v>146</v>
      </c>
      <c r="C1219" s="10" t="s">
        <v>15</v>
      </c>
      <c r="D1219" s="8" t="n">
        <v>0.0119</v>
      </c>
      <c r="E1219" s="8" t="n">
        <f aca="false">VLOOKUP(A1219,[5]Sheet1!$C$2:$K$60,3,FALSE())</f>
        <v>0.136917</v>
      </c>
      <c r="F1219" s="8" t="n">
        <f aca="false">VLOOKUP(A1219,[5]Sheet1!$C$2:$K$60,4,FALSE())</f>
        <v>0.029329</v>
      </c>
      <c r="G1219" s="8" t="n">
        <f aca="false">VLOOKUP(A1219,[5]Sheet1!$C$2:$K$60,5,FALSE())</f>
        <v>0.014348</v>
      </c>
      <c r="H1219" s="8" t="n">
        <f aca="false">VLOOKUP(A1219,[5]Sheet1!$C$2:$K$60,6,FALSE())</f>
        <v>0.168351</v>
      </c>
      <c r="I1219" s="8" t="n">
        <f aca="false">VLOOKUP(A1219,[5]Sheet1!$C$2:$K$60,7,FALSE())</f>
        <v>0.017089</v>
      </c>
      <c r="J1219" s="8" t="n">
        <v>0.29498</v>
      </c>
      <c r="K1219" s="8" t="n">
        <f aca="false">VLOOKUP(A1219,[5]Sheet1!$C$2:$K$60,9,FALSE())</f>
        <v>0.489202</v>
      </c>
      <c r="L1219" s="7" t="s">
        <v>15</v>
      </c>
      <c r="M1219" s="7" t="s">
        <v>15</v>
      </c>
      <c r="N1219" s="7" t="s">
        <v>15</v>
      </c>
      <c r="O1219" s="7" t="s">
        <v>15</v>
      </c>
      <c r="P1219" s="7" t="s">
        <v>15</v>
      </c>
      <c r="Q1219" s="7" t="s">
        <v>15</v>
      </c>
      <c r="R1219" s="7" t="s">
        <v>15</v>
      </c>
      <c r="S1219" s="7" t="s">
        <v>15</v>
      </c>
      <c r="T1219" s="9" t="s">
        <v>1307</v>
      </c>
      <c r="U1219" s="9" t="s">
        <v>204</v>
      </c>
    </row>
    <row r="1220" s="34" customFormat="true" ht="15" hidden="false" customHeight="false" outlineLevel="0" collapsed="false">
      <c r="A1220" s="6" t="s">
        <v>1318</v>
      </c>
      <c r="B1220" s="6" t="s">
        <v>146</v>
      </c>
      <c r="C1220" s="10" t="s">
        <v>15</v>
      </c>
      <c r="D1220" s="8" t="n">
        <v>0</v>
      </c>
      <c r="E1220" s="8" t="n">
        <f aca="false">VLOOKUP(A1220,[5]Sheet1!$C$2:$K$60,3,FALSE())</f>
        <v>0.110856</v>
      </c>
      <c r="F1220" s="8" t="n">
        <f aca="false">VLOOKUP(A1220,[5]Sheet1!$C$2:$K$60,4,FALSE())</f>
        <v>0.029482</v>
      </c>
      <c r="G1220" s="8" t="n">
        <f aca="false">VLOOKUP(A1220,[5]Sheet1!$C$2:$K$60,5,FALSE())</f>
        <v>0.018808</v>
      </c>
      <c r="H1220" s="8" t="n">
        <f aca="false">VLOOKUP(A1220,[5]Sheet1!$C$2:$K$60,6,FALSE())</f>
        <v>0.13112</v>
      </c>
      <c r="I1220" s="8" t="n">
        <f aca="false">VLOOKUP(A1220,[5]Sheet1!$C$2:$K$60,7,FALSE())</f>
        <v>0.018822</v>
      </c>
      <c r="J1220" s="8" t="n">
        <v>0.284238</v>
      </c>
      <c r="K1220" s="8" t="n">
        <f aca="false">VLOOKUP(A1220,[5]Sheet1!$C$2:$K$60,9,FALSE())</f>
        <v>0.486694</v>
      </c>
      <c r="L1220" s="7" t="s">
        <v>15</v>
      </c>
      <c r="M1220" s="7" t="s">
        <v>15</v>
      </c>
      <c r="N1220" s="7" t="s">
        <v>15</v>
      </c>
      <c r="O1220" s="7" t="s">
        <v>15</v>
      </c>
      <c r="P1220" s="7" t="s">
        <v>15</v>
      </c>
      <c r="Q1220" s="7" t="s">
        <v>15</v>
      </c>
      <c r="R1220" s="7" t="s">
        <v>15</v>
      </c>
      <c r="S1220" s="7" t="s">
        <v>15</v>
      </c>
      <c r="T1220" s="9" t="s">
        <v>1307</v>
      </c>
      <c r="U1220" s="9" t="s">
        <v>204</v>
      </c>
    </row>
    <row r="1221" s="34" customFormat="true" ht="15" hidden="false" customHeight="false" outlineLevel="0" collapsed="false">
      <c r="A1221" s="6" t="s">
        <v>1319</v>
      </c>
      <c r="B1221" s="6" t="s">
        <v>146</v>
      </c>
      <c r="C1221" s="10" t="s">
        <v>15</v>
      </c>
      <c r="D1221" s="8" t="n">
        <v>0.0153</v>
      </c>
      <c r="E1221" s="8" t="n">
        <f aca="false">VLOOKUP(A1221,[5]Sheet1!$C$2:$K$60,3,FALSE())</f>
        <v>0.085438</v>
      </c>
      <c r="F1221" s="8" t="n">
        <f aca="false">VLOOKUP(A1221,[5]Sheet1!$C$2:$K$60,4,FALSE())</f>
        <v>0.029499</v>
      </c>
      <c r="G1221" s="8" t="n">
        <f aca="false">VLOOKUP(A1221,[5]Sheet1!$C$2:$K$60,5,FALSE())</f>
        <v>0.016681</v>
      </c>
      <c r="H1221" s="8" t="n">
        <f aca="false">VLOOKUP(A1221,[5]Sheet1!$C$2:$K$60,6,FALSE())</f>
        <v>0.080708</v>
      </c>
      <c r="I1221" s="8" t="n">
        <f aca="false">VLOOKUP(A1221,[5]Sheet1!$C$2:$K$60,7,FALSE())</f>
        <v>0.016944</v>
      </c>
      <c r="J1221" s="8" t="n">
        <v>0.302298</v>
      </c>
      <c r="K1221" s="8" t="n">
        <f aca="false">VLOOKUP(A1221,[5]Sheet1!$C$2:$K$60,9,FALSE())</f>
        <v>0.4843</v>
      </c>
      <c r="L1221" s="7" t="s">
        <v>15</v>
      </c>
      <c r="M1221" s="7" t="s">
        <v>15</v>
      </c>
      <c r="N1221" s="7" t="s">
        <v>15</v>
      </c>
      <c r="O1221" s="7" t="s">
        <v>15</v>
      </c>
      <c r="P1221" s="7" t="s">
        <v>15</v>
      </c>
      <c r="Q1221" s="7" t="s">
        <v>15</v>
      </c>
      <c r="R1221" s="7" t="s">
        <v>15</v>
      </c>
      <c r="S1221" s="7" t="s">
        <v>15</v>
      </c>
      <c r="T1221" s="9" t="s">
        <v>1307</v>
      </c>
      <c r="U1221" s="9" t="s">
        <v>204</v>
      </c>
    </row>
    <row r="1222" s="34" customFormat="true" ht="15" hidden="false" customHeight="false" outlineLevel="0" collapsed="false">
      <c r="A1222" s="6" t="s">
        <v>1320</v>
      </c>
      <c r="B1222" s="6" t="s">
        <v>146</v>
      </c>
      <c r="C1222" s="10" t="s">
        <v>15</v>
      </c>
      <c r="D1222" s="8" t="n">
        <v>0.01044</v>
      </c>
      <c r="E1222" s="8" t="n">
        <f aca="false">VLOOKUP(A1222,[5]Sheet1!$C$2:$K$60,3,FALSE())</f>
        <v>0.118786</v>
      </c>
      <c r="F1222" s="8" t="n">
        <f aca="false">VLOOKUP(A1222,[5]Sheet1!$C$2:$K$60,4,FALSE())</f>
        <v>0.029305</v>
      </c>
      <c r="G1222" s="8" t="n">
        <f aca="false">VLOOKUP(A1222,[5]Sheet1!$C$2:$K$60,5,FALSE())</f>
        <v>0.013722</v>
      </c>
      <c r="H1222" s="8" t="n">
        <f aca="false">VLOOKUP(A1222,[5]Sheet1!$C$2:$K$60,6,FALSE())</f>
        <v>0.156224</v>
      </c>
      <c r="I1222" s="8" t="n">
        <f aca="false">VLOOKUP(A1222,[5]Sheet1!$C$2:$K$60,7,FALSE())</f>
        <v>0.015546</v>
      </c>
      <c r="J1222" s="8" t="n">
        <v>0.277383</v>
      </c>
      <c r="K1222" s="8" t="n">
        <f aca="false">VLOOKUP(A1222,[5]Sheet1!$C$2:$K$60,9,FALSE())</f>
        <v>0.496328</v>
      </c>
      <c r="L1222" s="7" t="s">
        <v>15</v>
      </c>
      <c r="M1222" s="7" t="s">
        <v>15</v>
      </c>
      <c r="N1222" s="7" t="s">
        <v>15</v>
      </c>
      <c r="O1222" s="7" t="s">
        <v>15</v>
      </c>
      <c r="P1222" s="7" t="s">
        <v>15</v>
      </c>
      <c r="Q1222" s="7" t="s">
        <v>15</v>
      </c>
      <c r="R1222" s="7" t="s">
        <v>15</v>
      </c>
      <c r="S1222" s="7" t="s">
        <v>15</v>
      </c>
      <c r="T1222" s="9" t="s">
        <v>1307</v>
      </c>
      <c r="U1222" s="9" t="s">
        <v>204</v>
      </c>
    </row>
    <row r="1223" s="34" customFormat="true" ht="15" hidden="false" customHeight="false" outlineLevel="0" collapsed="false">
      <c r="A1223" s="6" t="s">
        <v>1321</v>
      </c>
      <c r="B1223" s="6" t="s">
        <v>146</v>
      </c>
      <c r="C1223" s="10" t="s">
        <v>15</v>
      </c>
      <c r="D1223" s="8" t="n">
        <v>0.00774</v>
      </c>
      <c r="E1223" s="8" t="n">
        <f aca="false">VLOOKUP(A1223,[5]Sheet1!$C$2:$K$60,3,FALSE())</f>
        <v>0.069075</v>
      </c>
      <c r="F1223" s="8" t="n">
        <f aca="false">VLOOKUP(A1223,[5]Sheet1!$C$2:$K$60,4,FALSE())</f>
        <v>0.029193</v>
      </c>
      <c r="G1223" s="8" t="n">
        <f aca="false">VLOOKUP(A1223,[5]Sheet1!$C$2:$K$60,5,FALSE())</f>
        <v>0.017</v>
      </c>
      <c r="H1223" s="8" t="n">
        <f aca="false">VLOOKUP(A1223,[5]Sheet1!$C$2:$K$60,6,FALSE())</f>
        <v>0.070459</v>
      </c>
      <c r="I1223" s="8" t="n">
        <f aca="false">VLOOKUP(A1223,[5]Sheet1!$C$2:$K$60,7,FALSE())</f>
        <v>0.018134</v>
      </c>
      <c r="J1223" s="8" t="n">
        <v>0.322704</v>
      </c>
      <c r="K1223" s="8" t="n">
        <f aca="false">VLOOKUP(A1223,[5]Sheet1!$C$2:$K$60,9,FALSE())</f>
        <v>0.487574</v>
      </c>
      <c r="L1223" s="7" t="s">
        <v>15</v>
      </c>
      <c r="M1223" s="7" t="s">
        <v>15</v>
      </c>
      <c r="N1223" s="7" t="s">
        <v>15</v>
      </c>
      <c r="O1223" s="7" t="s">
        <v>15</v>
      </c>
      <c r="P1223" s="7" t="s">
        <v>15</v>
      </c>
      <c r="Q1223" s="7" t="s">
        <v>15</v>
      </c>
      <c r="R1223" s="7" t="s">
        <v>15</v>
      </c>
      <c r="S1223" s="7" t="s">
        <v>15</v>
      </c>
      <c r="T1223" s="9" t="s">
        <v>1307</v>
      </c>
      <c r="U1223" s="9" t="s">
        <v>204</v>
      </c>
    </row>
    <row r="1224" s="34" customFormat="true" ht="15" hidden="false" customHeight="false" outlineLevel="0" collapsed="false">
      <c r="A1224" s="6" t="s">
        <v>1322</v>
      </c>
      <c r="B1224" s="6" t="s">
        <v>146</v>
      </c>
      <c r="C1224" s="10" t="s">
        <v>15</v>
      </c>
      <c r="D1224" s="8" t="n">
        <v>0.01243</v>
      </c>
      <c r="E1224" s="8" t="n">
        <f aca="false">VLOOKUP(A1224,[5]Sheet1!$C$2:$K$60,3,FALSE())</f>
        <v>0.129645</v>
      </c>
      <c r="F1224" s="8" t="n">
        <f aca="false">VLOOKUP(A1224,[5]Sheet1!$C$2:$K$60,4,FALSE())</f>
        <v>0.029247</v>
      </c>
      <c r="G1224" s="8" t="n">
        <f aca="false">VLOOKUP(A1224,[5]Sheet1!$C$2:$K$60,5,FALSE())</f>
        <v>0.020024</v>
      </c>
      <c r="H1224" s="8" t="n">
        <f aca="false">VLOOKUP(A1224,[5]Sheet1!$C$2:$K$60,6,FALSE())</f>
        <v>0.15568</v>
      </c>
      <c r="I1224" s="8" t="n">
        <f aca="false">VLOOKUP(A1224,[5]Sheet1!$C$2:$K$60,7,FALSE())</f>
        <v>0.019105</v>
      </c>
      <c r="J1224" s="8" t="n">
        <v>0.274754</v>
      </c>
      <c r="K1224" s="8" t="n">
        <f aca="false">VLOOKUP(A1224,[5]Sheet1!$C$2:$K$60,9,FALSE())</f>
        <v>0.486911</v>
      </c>
      <c r="L1224" s="7" t="s">
        <v>15</v>
      </c>
      <c r="M1224" s="7" t="s">
        <v>15</v>
      </c>
      <c r="N1224" s="7" t="s">
        <v>15</v>
      </c>
      <c r="O1224" s="7" t="s">
        <v>60</v>
      </c>
      <c r="P1224" s="7" t="s">
        <v>15</v>
      </c>
      <c r="Q1224" s="7" t="s">
        <v>15</v>
      </c>
      <c r="R1224" s="7" t="s">
        <v>15</v>
      </c>
      <c r="S1224" s="7" t="s">
        <v>15</v>
      </c>
      <c r="T1224" s="9" t="s">
        <v>1307</v>
      </c>
      <c r="U1224" s="9" t="s">
        <v>204</v>
      </c>
    </row>
    <row r="1225" s="34" customFormat="true" ht="15" hidden="false" customHeight="false" outlineLevel="0" collapsed="false">
      <c r="A1225" s="6" t="s">
        <v>1323</v>
      </c>
      <c r="B1225" s="6" t="s">
        <v>146</v>
      </c>
      <c r="C1225" s="10" t="s">
        <v>15</v>
      </c>
      <c r="D1225" s="8" t="n">
        <v>0.01025</v>
      </c>
      <c r="E1225" s="8" t="n">
        <f aca="false">VLOOKUP(A1225,[5]Sheet1!$C$2:$K$60,3,FALSE())</f>
        <v>0.091732</v>
      </c>
      <c r="F1225" s="8" t="n">
        <f aca="false">VLOOKUP(A1225,[5]Sheet1!$C$2:$K$60,4,FALSE())</f>
        <v>0.029289</v>
      </c>
      <c r="G1225" s="8" t="n">
        <f aca="false">VLOOKUP(A1225,[5]Sheet1!$C$2:$K$60,5,FALSE())</f>
        <v>0.021955</v>
      </c>
      <c r="H1225" s="8" t="n">
        <f aca="false">VLOOKUP(A1225,[5]Sheet1!$C$2:$K$60,6,FALSE())</f>
        <v>0.095449</v>
      </c>
      <c r="I1225" s="8" t="n">
        <f aca="false">VLOOKUP(A1225,[5]Sheet1!$C$2:$K$60,7,FALSE())</f>
        <v>0.015733</v>
      </c>
      <c r="J1225" s="8" t="n">
        <v>0.394114</v>
      </c>
      <c r="K1225" s="8" t="n">
        <f aca="false">VLOOKUP(A1225,[5]Sheet1!$C$2:$K$60,9,FALSE())</f>
        <v>0.470829</v>
      </c>
      <c r="L1225" s="7" t="s">
        <v>15</v>
      </c>
      <c r="M1225" s="7" t="s">
        <v>15</v>
      </c>
      <c r="N1225" s="7" t="s">
        <v>15</v>
      </c>
      <c r="O1225" s="7" t="s">
        <v>60</v>
      </c>
      <c r="P1225" s="7" t="s">
        <v>15</v>
      </c>
      <c r="Q1225" s="7" t="s">
        <v>15</v>
      </c>
      <c r="R1225" s="7" t="s">
        <v>15</v>
      </c>
      <c r="S1225" s="7" t="s">
        <v>15</v>
      </c>
      <c r="T1225" s="9" t="s">
        <v>1307</v>
      </c>
      <c r="U1225" s="9" t="s">
        <v>204</v>
      </c>
    </row>
    <row r="1226" s="34" customFormat="true" ht="15" hidden="false" customHeight="false" outlineLevel="0" collapsed="false">
      <c r="A1226" s="6" t="s">
        <v>1324</v>
      </c>
      <c r="B1226" s="6" t="s">
        <v>192</v>
      </c>
      <c r="C1226" s="10" t="s">
        <v>15</v>
      </c>
      <c r="D1226" s="8" t="n">
        <v>0.007983</v>
      </c>
      <c r="E1226" s="8" t="n">
        <f aca="false">VLOOKUP(A1226,[5]Sheet1!$C$2:$K$60,3,FALSE())</f>
        <v>0.082416</v>
      </c>
      <c r="F1226" s="8" t="n">
        <f aca="false">VLOOKUP(A1226,[5]Sheet1!$C$2:$K$60,4,FALSE())</f>
        <v>0.029277</v>
      </c>
      <c r="G1226" s="8" t="n">
        <f aca="false">VLOOKUP(A1226,[5]Sheet1!$C$2:$K$60,5,FALSE())</f>
        <v>0.016334</v>
      </c>
      <c r="H1226" s="8" t="n">
        <f aca="false">VLOOKUP(A1226,[5]Sheet1!$C$2:$K$60,6,FALSE())</f>
        <v>0.090708</v>
      </c>
      <c r="I1226" s="8" t="n">
        <f aca="false">VLOOKUP(A1226,[5]Sheet1!$C$2:$K$60,7,FALSE())</f>
        <v>0.013038</v>
      </c>
      <c r="J1226" s="8" t="n">
        <v>0.44131</v>
      </c>
      <c r="K1226" s="8" t="n">
        <f aca="false">VLOOKUP(A1226,[5]Sheet1!$C$2:$K$60,9,FALSE())</f>
        <v>0.477874</v>
      </c>
      <c r="L1226" s="7" t="s">
        <v>15</v>
      </c>
      <c r="M1226" s="7" t="s">
        <v>15</v>
      </c>
      <c r="N1226" s="7" t="s">
        <v>15</v>
      </c>
      <c r="O1226" s="7" t="s">
        <v>15</v>
      </c>
      <c r="P1226" s="7" t="s">
        <v>15</v>
      </c>
      <c r="Q1226" s="7" t="s">
        <v>15</v>
      </c>
      <c r="R1226" s="7" t="s">
        <v>15</v>
      </c>
      <c r="S1226" s="7" t="s">
        <v>15</v>
      </c>
      <c r="T1226" s="9" t="s">
        <v>1307</v>
      </c>
      <c r="U1226" s="9" t="s">
        <v>204</v>
      </c>
    </row>
    <row r="1227" s="34" customFormat="true" ht="15" hidden="false" customHeight="false" outlineLevel="0" collapsed="false">
      <c r="A1227" s="6" t="s">
        <v>1325</v>
      </c>
      <c r="B1227" s="6" t="s">
        <v>192</v>
      </c>
      <c r="C1227" s="10" t="s">
        <v>15</v>
      </c>
      <c r="D1227" s="8" t="n">
        <v>0.28</v>
      </c>
      <c r="E1227" s="8" t="n">
        <f aca="false">VLOOKUP(A1227,[5]Sheet1!$C$2:$K$60,3,FALSE())</f>
        <v>0.255409</v>
      </c>
      <c r="F1227" s="8" t="n">
        <f aca="false">VLOOKUP(A1227,[5]Sheet1!$C$2:$K$60,4,FALSE())</f>
        <v>0.029264</v>
      </c>
      <c r="G1227" s="8" t="n">
        <f aca="false">VLOOKUP(A1227,[5]Sheet1!$C$2:$K$60,5,FALSE())</f>
        <v>0.038074</v>
      </c>
      <c r="H1227" s="8" t="n">
        <f aca="false">VLOOKUP(A1227,[5]Sheet1!$C$2:$K$60,6,FALSE())</f>
        <v>0.22609</v>
      </c>
      <c r="I1227" s="8" t="n">
        <f aca="false">VLOOKUP(A1227,[5]Sheet1!$C$2:$K$60,7,FALSE())</f>
        <v>0.024267</v>
      </c>
      <c r="J1227" s="8" t="n">
        <v>0.656455</v>
      </c>
      <c r="K1227" s="8" t="n">
        <f aca="false">VLOOKUP(A1227,[5]Sheet1!$C$2:$K$60,9,FALSE())</f>
        <v>0.441263</v>
      </c>
      <c r="L1227" s="7" t="s">
        <v>60</v>
      </c>
      <c r="M1227" s="7" t="s">
        <v>60</v>
      </c>
      <c r="N1227" s="7" t="s">
        <v>15</v>
      </c>
      <c r="O1227" s="7" t="s">
        <v>60</v>
      </c>
      <c r="P1227" s="7" t="s">
        <v>60</v>
      </c>
      <c r="Q1227" s="7" t="s">
        <v>60</v>
      </c>
      <c r="R1227" s="7" t="s">
        <v>60</v>
      </c>
      <c r="S1227" s="7" t="s">
        <v>15</v>
      </c>
      <c r="T1227" s="9" t="s">
        <v>1307</v>
      </c>
      <c r="U1227" s="9" t="s">
        <v>204</v>
      </c>
    </row>
    <row r="1228" s="34" customFormat="true" ht="15" hidden="false" customHeight="false" outlineLevel="0" collapsed="false">
      <c r="A1228" s="6" t="s">
        <v>1326</v>
      </c>
      <c r="B1228" s="6" t="s">
        <v>192</v>
      </c>
      <c r="C1228" s="10" t="s">
        <v>15</v>
      </c>
      <c r="D1228" s="8" t="n">
        <v>0.006054</v>
      </c>
      <c r="E1228" s="8" t="n">
        <f aca="false">VLOOKUP(A1228,[5]Sheet1!$C$2:$K$60,3,FALSE())</f>
        <v>0.07095</v>
      </c>
      <c r="F1228" s="8" t="n">
        <f aca="false">VLOOKUP(A1228,[5]Sheet1!$C$2:$K$60,4,FALSE())</f>
        <v>0.02922</v>
      </c>
      <c r="G1228" s="8" t="n">
        <f aca="false">VLOOKUP(A1228,[5]Sheet1!$C$2:$K$60,5,FALSE())</f>
        <v>0.015629</v>
      </c>
      <c r="H1228" s="8" t="n">
        <f aca="false">VLOOKUP(A1228,[5]Sheet1!$C$2:$K$60,6,FALSE())</f>
        <v>0.078506</v>
      </c>
      <c r="I1228" s="8" t="n">
        <f aca="false">VLOOKUP(A1228,[5]Sheet1!$C$2:$K$60,7,FALSE())</f>
        <v>0.015634</v>
      </c>
      <c r="J1228" s="8" t="n">
        <v>0.336413</v>
      </c>
      <c r="K1228" s="8" t="n">
        <f aca="false">VLOOKUP(A1228,[5]Sheet1!$C$2:$K$60,9,FALSE())</f>
        <v>0.487782</v>
      </c>
      <c r="L1228" s="7" t="s">
        <v>15</v>
      </c>
      <c r="M1228" s="7" t="s">
        <v>15</v>
      </c>
      <c r="N1228" s="7" t="s">
        <v>15</v>
      </c>
      <c r="O1228" s="7" t="s">
        <v>15</v>
      </c>
      <c r="P1228" s="7" t="s">
        <v>15</v>
      </c>
      <c r="Q1228" s="7" t="s">
        <v>15</v>
      </c>
      <c r="R1228" s="7" t="s">
        <v>15</v>
      </c>
      <c r="S1228" s="7" t="s">
        <v>15</v>
      </c>
      <c r="T1228" s="9" t="s">
        <v>1307</v>
      </c>
      <c r="U1228" s="9" t="s">
        <v>204</v>
      </c>
    </row>
    <row r="1229" s="34" customFormat="true" ht="15" hidden="false" customHeight="false" outlineLevel="0" collapsed="false">
      <c r="A1229" s="6" t="s">
        <v>1327</v>
      </c>
      <c r="B1229" s="6" t="s">
        <v>192</v>
      </c>
      <c r="C1229" s="10" t="s">
        <v>15</v>
      </c>
      <c r="D1229" s="8" t="n">
        <v>0.01396</v>
      </c>
      <c r="E1229" s="8" t="n">
        <f aca="false">VLOOKUP(A1229,[5]Sheet1!$C$2:$K$60,3,FALSE())</f>
        <v>0.059811</v>
      </c>
      <c r="F1229" s="8" t="n">
        <f aca="false">VLOOKUP(A1229,[5]Sheet1!$C$2:$K$60,4,FALSE())</f>
        <v>0.029208</v>
      </c>
      <c r="G1229" s="8" t="n">
        <f aca="false">VLOOKUP(A1229,[5]Sheet1!$C$2:$K$60,5,FALSE())</f>
        <v>0.015116</v>
      </c>
      <c r="H1229" s="8" t="n">
        <f aca="false">VLOOKUP(A1229,[5]Sheet1!$C$2:$K$60,6,FALSE())</f>
        <v>0.052512</v>
      </c>
      <c r="I1229" s="8" t="n">
        <f aca="false">VLOOKUP(A1229,[5]Sheet1!$C$2:$K$60,7,FALSE())</f>
        <v>0.017456</v>
      </c>
      <c r="J1229" s="8" t="n">
        <v>0.31519</v>
      </c>
      <c r="K1229" s="8" t="n">
        <f aca="false">VLOOKUP(A1229,[5]Sheet1!$C$2:$K$60,9,FALSE())</f>
        <v>0.490706</v>
      </c>
      <c r="L1229" s="7" t="s">
        <v>15</v>
      </c>
      <c r="M1229" s="7" t="s">
        <v>15</v>
      </c>
      <c r="N1229" s="7" t="s">
        <v>15</v>
      </c>
      <c r="O1229" s="7" t="s">
        <v>15</v>
      </c>
      <c r="P1229" s="7" t="s">
        <v>15</v>
      </c>
      <c r="Q1229" s="7" t="s">
        <v>15</v>
      </c>
      <c r="R1229" s="7" t="s">
        <v>15</v>
      </c>
      <c r="S1229" s="7" t="s">
        <v>15</v>
      </c>
      <c r="T1229" s="9" t="s">
        <v>1307</v>
      </c>
      <c r="U1229" s="9" t="s">
        <v>204</v>
      </c>
    </row>
    <row r="1230" s="34" customFormat="true" ht="15" hidden="false" customHeight="false" outlineLevel="0" collapsed="false">
      <c r="A1230" s="6" t="s">
        <v>1328</v>
      </c>
      <c r="B1230" s="6" t="s">
        <v>192</v>
      </c>
      <c r="C1230" s="10" t="s">
        <v>15</v>
      </c>
      <c r="D1230" s="8" t="n">
        <v>0.007947</v>
      </c>
      <c r="E1230" s="8" t="n">
        <f aca="false">VLOOKUP(A1230,[5]Sheet1!$C$2:$K$60,3,FALSE())</f>
        <v>0.276658</v>
      </c>
      <c r="F1230" s="8" t="n">
        <f aca="false">VLOOKUP(A1230,[5]Sheet1!$C$2:$K$60,4,FALSE())</f>
        <v>0.029444</v>
      </c>
      <c r="G1230" s="8" t="n">
        <f aca="false">VLOOKUP(A1230,[5]Sheet1!$C$2:$K$60,5,FALSE())</f>
        <v>0.035187</v>
      </c>
      <c r="H1230" s="8" t="n">
        <f aca="false">VLOOKUP(A1230,[5]Sheet1!$C$2:$K$60,6,FALSE())</f>
        <v>0.283707</v>
      </c>
      <c r="I1230" s="8" t="n">
        <f aca="false">VLOOKUP(A1230,[5]Sheet1!$C$2:$K$60,7,FALSE())</f>
        <v>0.021264</v>
      </c>
      <c r="J1230" s="8" t="n">
        <v>0.629317</v>
      </c>
      <c r="K1230" s="8" t="n">
        <f aca="false">VLOOKUP(A1230,[5]Sheet1!$C$2:$K$60,9,FALSE())</f>
        <v>0.442162</v>
      </c>
      <c r="L1230" s="7" t="s">
        <v>15</v>
      </c>
      <c r="M1230" s="7" t="s">
        <v>60</v>
      </c>
      <c r="N1230" s="7" t="s">
        <v>15</v>
      </c>
      <c r="O1230" s="7" t="s">
        <v>60</v>
      </c>
      <c r="P1230" s="7" t="s">
        <v>60</v>
      </c>
      <c r="Q1230" s="7" t="s">
        <v>60</v>
      </c>
      <c r="R1230" s="7" t="s">
        <v>60</v>
      </c>
      <c r="S1230" s="7" t="s">
        <v>15</v>
      </c>
      <c r="T1230" s="9" t="s">
        <v>1307</v>
      </c>
      <c r="U1230" s="9" t="s">
        <v>204</v>
      </c>
    </row>
    <row r="1231" s="34" customFormat="true" ht="15" hidden="false" customHeight="false" outlineLevel="0" collapsed="false">
      <c r="A1231" s="6" t="s">
        <v>1329</v>
      </c>
      <c r="B1231" s="6" t="s">
        <v>192</v>
      </c>
      <c r="C1231" s="10" t="s">
        <v>15</v>
      </c>
      <c r="D1231" s="8" t="n">
        <v>0.01043</v>
      </c>
      <c r="E1231" s="8" t="n">
        <f aca="false">VLOOKUP(A1231,[5]Sheet1!$C$2:$K$60,3,FALSE())</f>
        <v>0.103833</v>
      </c>
      <c r="F1231" s="8" t="n">
        <f aca="false">VLOOKUP(A1231,[5]Sheet1!$C$2:$K$60,4,FALSE())</f>
        <v>0.029232</v>
      </c>
      <c r="G1231" s="8" t="n">
        <f aca="false">VLOOKUP(A1231,[5]Sheet1!$C$2:$K$60,5,FALSE())</f>
        <v>0.020871</v>
      </c>
      <c r="H1231" s="8" t="n">
        <f aca="false">VLOOKUP(A1231,[5]Sheet1!$C$2:$K$60,6,FALSE())</f>
        <v>0.121625</v>
      </c>
      <c r="I1231" s="8" t="n">
        <f aca="false">VLOOKUP(A1231,[5]Sheet1!$C$2:$K$60,7,FALSE())</f>
        <v>0.014851</v>
      </c>
      <c r="J1231" s="8" t="n">
        <v>0.381082</v>
      </c>
      <c r="K1231" s="8" t="n">
        <f aca="false">VLOOKUP(A1231,[5]Sheet1!$C$2:$K$60,9,FALSE())</f>
        <v>0.472868</v>
      </c>
      <c r="L1231" s="7" t="s">
        <v>15</v>
      </c>
      <c r="M1231" s="7" t="s">
        <v>15</v>
      </c>
      <c r="N1231" s="7" t="s">
        <v>15</v>
      </c>
      <c r="O1231" s="7" t="s">
        <v>60</v>
      </c>
      <c r="P1231" s="7" t="s">
        <v>15</v>
      </c>
      <c r="Q1231" s="7" t="s">
        <v>15</v>
      </c>
      <c r="R1231" s="7" t="s">
        <v>15</v>
      </c>
      <c r="S1231" s="7" t="s">
        <v>15</v>
      </c>
      <c r="T1231" s="9" t="s">
        <v>1307</v>
      </c>
      <c r="U1231" s="9" t="s">
        <v>204</v>
      </c>
    </row>
    <row r="1232" s="34" customFormat="true" ht="15" hidden="false" customHeight="false" outlineLevel="0" collapsed="false">
      <c r="A1232" s="6" t="s">
        <v>1330</v>
      </c>
      <c r="B1232" s="6" t="s">
        <v>192</v>
      </c>
      <c r="C1232" s="10" t="s">
        <v>15</v>
      </c>
      <c r="D1232" s="8" t="n">
        <v>0.009145</v>
      </c>
      <c r="E1232" s="8" t="n">
        <f aca="false">VLOOKUP(A1232,[5]Sheet1!$C$2:$K$60,3,FALSE())</f>
        <v>0.144133</v>
      </c>
      <c r="F1232" s="8" t="n">
        <f aca="false">VLOOKUP(A1232,[5]Sheet1!$C$2:$K$60,4,FALSE())</f>
        <v>0.029248</v>
      </c>
      <c r="G1232" s="8" t="n">
        <f aca="false">VLOOKUP(A1232,[5]Sheet1!$C$2:$K$60,5,FALSE())</f>
        <v>0.017385</v>
      </c>
      <c r="H1232" s="8" t="n">
        <f aca="false">VLOOKUP(A1232,[5]Sheet1!$C$2:$K$60,6,FALSE())</f>
        <v>0.168474</v>
      </c>
      <c r="I1232" s="8" t="n">
        <f aca="false">VLOOKUP(A1232,[5]Sheet1!$C$2:$K$60,7,FALSE())</f>
        <v>0.019905</v>
      </c>
      <c r="J1232" s="8" t="n">
        <v>0.321031</v>
      </c>
      <c r="K1232" s="8" t="n">
        <f aca="false">VLOOKUP(A1232,[5]Sheet1!$C$2:$K$60,9,FALSE())</f>
        <v>0.485505</v>
      </c>
      <c r="L1232" s="7" t="s">
        <v>15</v>
      </c>
      <c r="M1232" s="7" t="s">
        <v>15</v>
      </c>
      <c r="N1232" s="7" t="s">
        <v>15</v>
      </c>
      <c r="O1232" s="7" t="s">
        <v>15</v>
      </c>
      <c r="P1232" s="7" t="s">
        <v>15</v>
      </c>
      <c r="Q1232" s="7" t="s">
        <v>60</v>
      </c>
      <c r="R1232" s="7" t="s">
        <v>15</v>
      </c>
      <c r="S1232" s="7" t="s">
        <v>15</v>
      </c>
      <c r="T1232" s="9" t="s">
        <v>1307</v>
      </c>
      <c r="U1232" s="9" t="s">
        <v>204</v>
      </c>
    </row>
    <row r="1233" s="34" customFormat="true" ht="15" hidden="false" customHeight="false" outlineLevel="0" collapsed="false">
      <c r="A1233" s="6" t="s">
        <v>1331</v>
      </c>
      <c r="B1233" s="6" t="s">
        <v>192</v>
      </c>
      <c r="C1233" s="10" t="s">
        <v>15</v>
      </c>
      <c r="D1233" s="8" t="n">
        <v>0.009669</v>
      </c>
      <c r="E1233" s="8" t="n">
        <f aca="false">VLOOKUP(A1233,[5]Sheet1!$C$2:$K$60,3,FALSE())</f>
        <v>0.047623</v>
      </c>
      <c r="F1233" s="8" t="n">
        <f aca="false">VLOOKUP(A1233,[5]Sheet1!$C$2:$K$60,4,FALSE())</f>
        <v>0.029289</v>
      </c>
      <c r="G1233" s="8" t="n">
        <f aca="false">VLOOKUP(A1233,[5]Sheet1!$C$2:$K$60,5,FALSE())</f>
        <v>0.015791</v>
      </c>
      <c r="H1233" s="8" t="n">
        <f aca="false">VLOOKUP(A1233,[5]Sheet1!$C$2:$K$60,6,FALSE())</f>
        <v>0.051739</v>
      </c>
      <c r="I1233" s="8" t="n">
        <f aca="false">VLOOKUP(A1233,[5]Sheet1!$C$2:$K$60,7,FALSE())</f>
        <v>0.014821</v>
      </c>
      <c r="J1233" s="8" t="n">
        <v>0.362114</v>
      </c>
      <c r="K1233" s="8" t="n">
        <f aca="false">VLOOKUP(A1233,[5]Sheet1!$C$2:$K$60,9,FALSE())</f>
        <v>0.484742</v>
      </c>
      <c r="L1233" s="7" t="s">
        <v>15</v>
      </c>
      <c r="M1233" s="7" t="s">
        <v>15</v>
      </c>
      <c r="N1233" s="7" t="s">
        <v>15</v>
      </c>
      <c r="O1233" s="7" t="s">
        <v>15</v>
      </c>
      <c r="P1233" s="7" t="s">
        <v>15</v>
      </c>
      <c r="Q1233" s="7" t="s">
        <v>15</v>
      </c>
      <c r="R1233" s="7" t="s">
        <v>15</v>
      </c>
      <c r="S1233" s="7" t="s">
        <v>15</v>
      </c>
      <c r="T1233" s="9" t="s">
        <v>1307</v>
      </c>
      <c r="U1233" s="9" t="s">
        <v>204</v>
      </c>
    </row>
    <row r="1234" s="34" customFormat="true" ht="15" hidden="false" customHeight="false" outlineLevel="0" collapsed="false">
      <c r="A1234" s="6" t="s">
        <v>1332</v>
      </c>
      <c r="B1234" s="6" t="s">
        <v>192</v>
      </c>
      <c r="C1234" s="10" t="s">
        <v>15</v>
      </c>
      <c r="D1234" s="8" t="n">
        <v>0.01278</v>
      </c>
      <c r="E1234" s="8" t="n">
        <f aca="false">VLOOKUP(A1234,[5]Sheet1!$C$2:$K$60,3,FALSE())</f>
        <v>0.158773</v>
      </c>
      <c r="F1234" s="8" t="n">
        <f aca="false">VLOOKUP(A1234,[5]Sheet1!$C$2:$K$60,4,FALSE())</f>
        <v>0.029278</v>
      </c>
      <c r="G1234" s="8" t="n">
        <f aca="false">VLOOKUP(A1234,[5]Sheet1!$C$2:$K$60,5,FALSE())</f>
        <v>0.020724</v>
      </c>
      <c r="H1234" s="8" t="n">
        <f aca="false">VLOOKUP(A1234,[5]Sheet1!$C$2:$K$60,6,FALSE())</f>
        <v>0.082672</v>
      </c>
      <c r="I1234" s="8" t="n">
        <f aca="false">VLOOKUP(A1234,[5]Sheet1!$C$2:$K$60,7,FALSE())</f>
        <v>0.019037</v>
      </c>
      <c r="J1234" s="8" t="n">
        <v>0.489873</v>
      </c>
      <c r="K1234" s="8" t="n">
        <f aca="false">VLOOKUP(A1234,[5]Sheet1!$C$2:$K$60,9,FALSE())</f>
        <v>0.48725</v>
      </c>
      <c r="L1234" s="7" t="s">
        <v>15</v>
      </c>
      <c r="M1234" s="7" t="s">
        <v>15</v>
      </c>
      <c r="N1234" s="7" t="s">
        <v>15</v>
      </c>
      <c r="O1234" s="7" t="s">
        <v>60</v>
      </c>
      <c r="P1234" s="7" t="s">
        <v>15</v>
      </c>
      <c r="Q1234" s="7" t="s">
        <v>15</v>
      </c>
      <c r="R1234" s="7" t="s">
        <v>15</v>
      </c>
      <c r="S1234" s="7" t="s">
        <v>15</v>
      </c>
      <c r="T1234" s="9" t="s">
        <v>1307</v>
      </c>
      <c r="U1234" s="9" t="s">
        <v>204</v>
      </c>
    </row>
    <row r="1235" s="34" customFormat="true" ht="15" hidden="false" customHeight="false" outlineLevel="0" collapsed="false">
      <c r="A1235" s="6" t="s">
        <v>1333</v>
      </c>
      <c r="B1235" s="6" t="s">
        <v>192</v>
      </c>
      <c r="C1235" s="10" t="s">
        <v>15</v>
      </c>
      <c r="D1235" s="8" t="n">
        <v>0.006143</v>
      </c>
      <c r="E1235" s="8" t="n">
        <f aca="false">VLOOKUP(A1235,[5]Sheet1!$C$2:$K$60,3,FALSE())</f>
        <v>0.068781</v>
      </c>
      <c r="F1235" s="8" t="n">
        <f aca="false">VLOOKUP(A1235,[5]Sheet1!$C$2:$K$60,4,FALSE())</f>
        <v>0.029186</v>
      </c>
      <c r="G1235" s="8" t="n">
        <f aca="false">VLOOKUP(A1235,[5]Sheet1!$C$2:$K$60,5,FALSE())</f>
        <v>0.016804</v>
      </c>
      <c r="H1235" s="8" t="n">
        <f aca="false">VLOOKUP(A1235,[5]Sheet1!$C$2:$K$60,6,FALSE())</f>
        <v>0.071249</v>
      </c>
      <c r="I1235" s="8" t="n">
        <f aca="false">VLOOKUP(A1235,[5]Sheet1!$C$2:$K$60,7,FALSE())</f>
        <v>0.020163</v>
      </c>
      <c r="J1235" s="8" t="n">
        <v>0.305547</v>
      </c>
      <c r="K1235" s="8" t="n">
        <f aca="false">VLOOKUP(A1235,[5]Sheet1!$C$2:$K$60,9,FALSE())</f>
        <v>0.498119</v>
      </c>
      <c r="L1235" s="7" t="s">
        <v>15</v>
      </c>
      <c r="M1235" s="7" t="s">
        <v>15</v>
      </c>
      <c r="N1235" s="7" t="s">
        <v>15</v>
      </c>
      <c r="O1235" s="7" t="s">
        <v>15</v>
      </c>
      <c r="P1235" s="7" t="s">
        <v>15</v>
      </c>
      <c r="Q1235" s="7" t="s">
        <v>60</v>
      </c>
      <c r="R1235" s="7" t="s">
        <v>15</v>
      </c>
      <c r="S1235" s="7" t="s">
        <v>15</v>
      </c>
      <c r="T1235" s="9" t="s">
        <v>1307</v>
      </c>
      <c r="U1235" s="9" t="s">
        <v>204</v>
      </c>
    </row>
    <row r="1236" s="34" customFormat="true" ht="15" hidden="false" customHeight="false" outlineLevel="0" collapsed="false">
      <c r="A1236" s="6" t="s">
        <v>1334</v>
      </c>
      <c r="B1236" s="6" t="s">
        <v>192</v>
      </c>
      <c r="C1236" s="10" t="s">
        <v>15</v>
      </c>
      <c r="D1236" s="8" t="n">
        <v>0.01505</v>
      </c>
      <c r="E1236" s="8" t="n">
        <f aca="false">VLOOKUP(A1236,[5]Sheet1!$C$2:$K$60,3,FALSE())</f>
        <v>0.561716</v>
      </c>
      <c r="F1236" s="8" t="n">
        <f aca="false">VLOOKUP(A1236,[5]Sheet1!$C$2:$K$60,4,FALSE())</f>
        <v>0.028883</v>
      </c>
      <c r="G1236" s="8" t="n">
        <f aca="false">VLOOKUP(A1236,[5]Sheet1!$C$2:$K$60,5,FALSE())</f>
        <v>0.048874</v>
      </c>
      <c r="H1236" s="8" t="n">
        <f aca="false">VLOOKUP(A1236,[5]Sheet1!$C$2:$K$60,6,FALSE())</f>
        <v>0.774481</v>
      </c>
      <c r="I1236" s="8" t="n">
        <f aca="false">VLOOKUP(A1236,[5]Sheet1!$C$2:$K$60,7,FALSE())</f>
        <v>0.047991</v>
      </c>
      <c r="J1236" s="8" t="n">
        <v>0.016173</v>
      </c>
      <c r="K1236" s="8" t="n">
        <f aca="false">VLOOKUP(A1236,[5]Sheet1!$C$2:$K$60,9,FALSE())</f>
        <v>0.486066</v>
      </c>
      <c r="L1236" s="7" t="s">
        <v>15</v>
      </c>
      <c r="M1236" s="7" t="s">
        <v>60</v>
      </c>
      <c r="N1236" s="7" t="s">
        <v>15</v>
      </c>
      <c r="O1236" s="7" t="s">
        <v>60</v>
      </c>
      <c r="P1236" s="7" t="s">
        <v>60</v>
      </c>
      <c r="Q1236" s="7" t="s">
        <v>60</v>
      </c>
      <c r="R1236" s="7" t="s">
        <v>15</v>
      </c>
      <c r="S1236" s="7" t="s">
        <v>15</v>
      </c>
      <c r="T1236" s="9" t="s">
        <v>1307</v>
      </c>
      <c r="U1236" s="9" t="s">
        <v>204</v>
      </c>
    </row>
    <row r="1237" s="34" customFormat="true" ht="15" hidden="false" customHeight="false" outlineLevel="0" collapsed="false">
      <c r="A1237" s="6" t="s">
        <v>1335</v>
      </c>
      <c r="B1237" s="6" t="s">
        <v>192</v>
      </c>
      <c r="C1237" s="10" t="s">
        <v>15</v>
      </c>
      <c r="D1237" s="8" t="n">
        <v>0.01156</v>
      </c>
      <c r="E1237" s="8" t="n">
        <f aca="false">VLOOKUP(A1237,[5]Sheet1!$C$2:$K$60,3,FALSE())</f>
        <v>0.069171</v>
      </c>
      <c r="F1237" s="8" t="n">
        <f aca="false">VLOOKUP(A1237,[5]Sheet1!$C$2:$K$60,4,FALSE())</f>
        <v>0.029274</v>
      </c>
      <c r="G1237" s="8" t="n">
        <f aca="false">VLOOKUP(A1237,[5]Sheet1!$C$2:$K$60,5,FALSE())</f>
        <v>0.01576</v>
      </c>
      <c r="H1237" s="8" t="n">
        <f aca="false">VLOOKUP(A1237,[5]Sheet1!$C$2:$K$60,6,FALSE())</f>
        <v>0.073067</v>
      </c>
      <c r="I1237" s="8" t="n">
        <f aca="false">VLOOKUP(A1237,[5]Sheet1!$C$2:$K$60,7,FALSE())</f>
        <v>0.019082</v>
      </c>
      <c r="J1237" s="8" t="n">
        <v>0.306626</v>
      </c>
      <c r="K1237" s="8" t="n">
        <f aca="false">VLOOKUP(A1237,[5]Sheet1!$C$2:$K$60,9,FALSE())</f>
        <v>0.497761</v>
      </c>
      <c r="L1237" s="7" t="s">
        <v>15</v>
      </c>
      <c r="M1237" s="7" t="s">
        <v>15</v>
      </c>
      <c r="N1237" s="7" t="s">
        <v>15</v>
      </c>
      <c r="O1237" s="7" t="s">
        <v>15</v>
      </c>
      <c r="P1237" s="7" t="s">
        <v>15</v>
      </c>
      <c r="Q1237" s="7" t="s">
        <v>15</v>
      </c>
      <c r="R1237" s="7" t="s">
        <v>15</v>
      </c>
      <c r="S1237" s="7" t="s">
        <v>15</v>
      </c>
      <c r="T1237" s="9" t="s">
        <v>1307</v>
      </c>
      <c r="U1237" s="9" t="s">
        <v>204</v>
      </c>
    </row>
    <row r="1238" s="34" customFormat="true" ht="15" hidden="false" customHeight="false" outlineLevel="0" collapsed="false">
      <c r="A1238" s="6" t="s">
        <v>1336</v>
      </c>
      <c r="B1238" s="6" t="s">
        <v>14</v>
      </c>
      <c r="C1238" s="10" t="s">
        <v>15</v>
      </c>
      <c r="D1238" s="8" t="n">
        <v>0.01243</v>
      </c>
      <c r="E1238" s="8" t="n">
        <f aca="false">VLOOKUP(A1238,[5]Sheet1!$C$2:$K$60,3,FALSE())</f>
        <v>0.097563</v>
      </c>
      <c r="F1238" s="8" t="n">
        <f aca="false">VLOOKUP(A1238,[5]Sheet1!$C$2:$K$60,4,FALSE())</f>
        <v>0.029332</v>
      </c>
      <c r="G1238" s="8" t="n">
        <f aca="false">VLOOKUP(A1238,[5]Sheet1!$C$2:$K$60,5,FALSE())</f>
        <v>0.014751</v>
      </c>
      <c r="H1238" s="8" t="n">
        <f aca="false">VLOOKUP(A1238,[5]Sheet1!$C$2:$K$60,6,FALSE())</f>
        <v>0.089428</v>
      </c>
      <c r="I1238" s="8" t="n">
        <f aca="false">VLOOKUP(A1238,[5]Sheet1!$C$2:$K$60,7,FALSE())</f>
        <v>0.017867</v>
      </c>
      <c r="J1238" s="8" t="n">
        <v>0.269554</v>
      </c>
      <c r="K1238" s="8" t="n">
        <f aca="false">VLOOKUP(A1238,[5]Sheet1!$C$2:$K$60,9,FALSE())</f>
        <v>0.499481</v>
      </c>
      <c r="L1238" s="7" t="s">
        <v>15</v>
      </c>
      <c r="M1238" s="7" t="s">
        <v>15</v>
      </c>
      <c r="N1238" s="7" t="s">
        <v>15</v>
      </c>
      <c r="O1238" s="7" t="s">
        <v>15</v>
      </c>
      <c r="P1238" s="7" t="s">
        <v>15</v>
      </c>
      <c r="Q1238" s="7" t="s">
        <v>15</v>
      </c>
      <c r="R1238" s="7" t="s">
        <v>15</v>
      </c>
      <c r="S1238" s="7" t="s">
        <v>60</v>
      </c>
      <c r="T1238" s="9" t="s">
        <v>1307</v>
      </c>
      <c r="U1238" s="9" t="s">
        <v>204</v>
      </c>
    </row>
    <row r="1239" s="34" customFormat="true" ht="15" hidden="false" customHeight="false" outlineLevel="0" collapsed="false">
      <c r="A1239" s="6" t="s">
        <v>1337</v>
      </c>
      <c r="B1239" s="6" t="s">
        <v>14</v>
      </c>
      <c r="C1239" s="10" t="s">
        <v>15</v>
      </c>
      <c r="D1239" s="8" t="n">
        <v>0.01135</v>
      </c>
      <c r="E1239" s="8" t="n">
        <f aca="false">VLOOKUP(A1239,[6]Sheet1!$C$2:$K$40,3,FALSE())</f>
        <v>0.127464</v>
      </c>
      <c r="F1239" s="8" t="n">
        <f aca="false">VLOOKUP(A1239,[6]Sheet1!$C$2:$K$40,4,FALSE())</f>
        <v>0.02922</v>
      </c>
      <c r="G1239" s="8" t="n">
        <f aca="false">VLOOKUP(A1239,[6]Sheet1!$C$2:$K$40,5,FALSE())</f>
        <v>0.016719</v>
      </c>
      <c r="H1239" s="8" t="n">
        <f aca="false">VLOOKUP(A1239,[6]Sheet1!$C$2:$K$40,6,FALSE())</f>
        <v>0.141389</v>
      </c>
      <c r="I1239" s="8" t="n">
        <f aca="false">VLOOKUP(A1239,[6]Sheet1!$C$2:$K$40,7,FALSE())</f>
        <v>0.02042</v>
      </c>
      <c r="J1239" s="8" t="n">
        <v>0.256619</v>
      </c>
      <c r="K1239" s="8" t="n">
        <f aca="false">VLOOKUP(A1239,[6]Sheet1!$C$2:$K$40,9,FALSE())</f>
        <v>0.508718</v>
      </c>
      <c r="L1239" s="7" t="s">
        <v>15</v>
      </c>
      <c r="M1239" s="7" t="s">
        <v>15</v>
      </c>
      <c r="N1239" s="7" t="s">
        <v>15</v>
      </c>
      <c r="O1239" s="7" t="s">
        <v>15</v>
      </c>
      <c r="P1239" s="7" t="s">
        <v>15</v>
      </c>
      <c r="Q1239" s="7" t="s">
        <v>60</v>
      </c>
      <c r="R1239" s="7" t="s">
        <v>15</v>
      </c>
      <c r="S1239" s="7" t="s">
        <v>60</v>
      </c>
      <c r="T1239" s="9" t="s">
        <v>1338</v>
      </c>
      <c r="U1239" s="9" t="s">
        <v>204</v>
      </c>
    </row>
    <row r="1240" s="34" customFormat="true" ht="15" hidden="false" customHeight="false" outlineLevel="0" collapsed="false">
      <c r="A1240" s="6" t="s">
        <v>1339</v>
      </c>
      <c r="B1240" s="6" t="s">
        <v>14</v>
      </c>
      <c r="C1240" s="10" t="s">
        <v>15</v>
      </c>
      <c r="D1240" s="8" t="n">
        <v>0.0124</v>
      </c>
      <c r="E1240" s="8" t="n">
        <f aca="false">VLOOKUP(A1240,[6]Sheet1!$C$2:$K$40,3,FALSE())</f>
        <v>0.202977</v>
      </c>
      <c r="F1240" s="8" t="n">
        <f aca="false">VLOOKUP(A1240,[6]Sheet1!$C$2:$K$40,4,FALSE())</f>
        <v>0.02935</v>
      </c>
      <c r="G1240" s="8" t="n">
        <f aca="false">VLOOKUP(A1240,[6]Sheet1!$C$2:$K$40,5,FALSE())</f>
        <v>0.01801</v>
      </c>
      <c r="H1240" s="8" t="n">
        <f aca="false">VLOOKUP(A1240,[6]Sheet1!$C$2:$K$40,6,FALSE())</f>
        <v>0.211752</v>
      </c>
      <c r="I1240" s="8" t="n">
        <f aca="false">VLOOKUP(A1240,[6]Sheet1!$C$2:$K$40,7,FALSE())</f>
        <v>0.024154</v>
      </c>
      <c r="J1240" s="8" t="n">
        <v>0.231541</v>
      </c>
      <c r="K1240" s="8" t="n">
        <f aca="false">VLOOKUP(A1240,[6]Sheet1!$C$2:$K$40,9,FALSE())</f>
        <v>0.498741</v>
      </c>
      <c r="L1240" s="7" t="s">
        <v>15</v>
      </c>
      <c r="M1240" s="7" t="s">
        <v>15</v>
      </c>
      <c r="N1240" s="7" t="s">
        <v>15</v>
      </c>
      <c r="O1240" s="7" t="s">
        <v>15</v>
      </c>
      <c r="P1240" s="7" t="s">
        <v>60</v>
      </c>
      <c r="Q1240" s="7" t="s">
        <v>60</v>
      </c>
      <c r="R1240" s="7" t="s">
        <v>15</v>
      </c>
      <c r="S1240" s="7" t="s">
        <v>15</v>
      </c>
      <c r="T1240" s="9" t="s">
        <v>1340</v>
      </c>
      <c r="U1240" s="9" t="s">
        <v>204</v>
      </c>
    </row>
    <row r="1241" s="34" customFormat="true" ht="15" hidden="false" customHeight="false" outlineLevel="0" collapsed="false">
      <c r="A1241" s="6" t="s">
        <v>1341</v>
      </c>
      <c r="B1241" s="6" t="s">
        <v>146</v>
      </c>
      <c r="C1241" s="10" t="s">
        <v>15</v>
      </c>
      <c r="D1241" s="8" t="n">
        <v>0.006279</v>
      </c>
      <c r="E1241" s="8" t="n">
        <f aca="false">VLOOKUP(A1241,[6]Sheet1!$C$2:$K$40,3,FALSE())</f>
        <v>0.152979</v>
      </c>
      <c r="F1241" s="8" t="n">
        <f aca="false">VLOOKUP(A1241,[6]Sheet1!$C$2:$K$40,4,FALSE())</f>
        <v>0.029366</v>
      </c>
      <c r="G1241" s="8" t="n">
        <f aca="false">VLOOKUP(A1241,[6]Sheet1!$C$2:$K$40,5,FALSE())</f>
        <v>0.031017</v>
      </c>
      <c r="H1241" s="8" t="n">
        <f aca="false">VLOOKUP(A1241,[6]Sheet1!$C$2:$K$40,6,FALSE())</f>
        <v>0.175017</v>
      </c>
      <c r="I1241" s="8" t="n">
        <f aca="false">VLOOKUP(A1241,[6]Sheet1!$C$2:$K$40,7,FALSE())</f>
        <v>0.020466</v>
      </c>
      <c r="J1241" s="8" t="n">
        <v>0.428572</v>
      </c>
      <c r="K1241" s="8" t="n">
        <f aca="false">VLOOKUP(A1241,[6]Sheet1!$C$2:$K$40,9,FALSE())</f>
        <v>0.46328</v>
      </c>
      <c r="L1241" s="7" t="s">
        <v>15</v>
      </c>
      <c r="M1241" s="7" t="s">
        <v>15</v>
      </c>
      <c r="N1241" s="7" t="s">
        <v>15</v>
      </c>
      <c r="O1241" s="7" t="s">
        <v>60</v>
      </c>
      <c r="P1241" s="7" t="s">
        <v>15</v>
      </c>
      <c r="Q1241" s="7" t="s">
        <v>60</v>
      </c>
      <c r="R1241" s="7" t="s">
        <v>15</v>
      </c>
      <c r="S1241" s="7" t="s">
        <v>15</v>
      </c>
      <c r="T1241" s="9" t="s">
        <v>1338</v>
      </c>
      <c r="U1241" s="9" t="s">
        <v>204</v>
      </c>
    </row>
    <row r="1242" s="34" customFormat="true" ht="15" hidden="false" customHeight="false" outlineLevel="0" collapsed="false">
      <c r="A1242" s="6" t="s">
        <v>1342</v>
      </c>
      <c r="B1242" s="6" t="s">
        <v>146</v>
      </c>
      <c r="C1242" s="10" t="s">
        <v>15</v>
      </c>
      <c r="D1242" s="8" t="n">
        <v>0</v>
      </c>
      <c r="E1242" s="8" t="n">
        <f aca="false">VLOOKUP(A1242,[6]Sheet1!$C$2:$K$40,3,FALSE())</f>
        <v>0.038016</v>
      </c>
      <c r="F1242" s="8" t="n">
        <f aca="false">VLOOKUP(A1242,[6]Sheet1!$C$2:$K$40,4,FALSE())</f>
        <v>0.029275</v>
      </c>
      <c r="G1242" s="8" t="n">
        <f aca="false">VLOOKUP(A1242,[6]Sheet1!$C$2:$K$40,5,FALSE())</f>
        <v>0.016017</v>
      </c>
      <c r="H1242" s="8" t="n">
        <f aca="false">VLOOKUP(A1242,[6]Sheet1!$C$2:$K$40,6,FALSE())</f>
        <v>0.039804</v>
      </c>
      <c r="I1242" s="8" t="n">
        <f aca="false">VLOOKUP(A1242,[6]Sheet1!$C$2:$K$40,7,FALSE())</f>
        <v>0.015417</v>
      </c>
      <c r="J1242" s="8" t="n">
        <v>0.377968</v>
      </c>
      <c r="K1242" s="8" t="n">
        <f aca="false">VLOOKUP(A1242,[6]Sheet1!$C$2:$K$40,9,FALSE())</f>
        <v>0.483007</v>
      </c>
      <c r="L1242" s="7" t="s">
        <v>15</v>
      </c>
      <c r="M1242" s="7" t="s">
        <v>15</v>
      </c>
      <c r="N1242" s="7" t="s">
        <v>15</v>
      </c>
      <c r="O1242" s="7" t="s">
        <v>15</v>
      </c>
      <c r="P1242" s="7" t="s">
        <v>15</v>
      </c>
      <c r="Q1242" s="7" t="s">
        <v>15</v>
      </c>
      <c r="R1242" s="7" t="s">
        <v>15</v>
      </c>
      <c r="S1242" s="7" t="s">
        <v>15</v>
      </c>
      <c r="T1242" s="9" t="s">
        <v>1338</v>
      </c>
      <c r="U1242" s="9" t="s">
        <v>204</v>
      </c>
    </row>
    <row r="1243" s="34" customFormat="true" ht="15" hidden="false" customHeight="false" outlineLevel="0" collapsed="false">
      <c r="A1243" s="6" t="s">
        <v>1343</v>
      </c>
      <c r="B1243" s="6" t="s">
        <v>146</v>
      </c>
      <c r="C1243" s="10" t="s">
        <v>15</v>
      </c>
      <c r="D1243" s="8" t="n">
        <v>0.01182</v>
      </c>
      <c r="E1243" s="8" t="n">
        <f aca="false">VLOOKUP(A1243,[6]Sheet1!$C$2:$K$40,3,FALSE())</f>
        <v>0.079582</v>
      </c>
      <c r="F1243" s="8" t="n">
        <f aca="false">VLOOKUP(A1243,[6]Sheet1!$C$2:$K$40,4,FALSE())</f>
        <v>0.029215</v>
      </c>
      <c r="G1243" s="8" t="n">
        <f aca="false">VLOOKUP(A1243,[6]Sheet1!$C$2:$K$40,5,FALSE())</f>
        <v>0.016108</v>
      </c>
      <c r="H1243" s="8" t="n">
        <f aca="false">VLOOKUP(A1243,[6]Sheet1!$C$2:$K$40,6,FALSE())</f>
        <v>0.03959</v>
      </c>
      <c r="I1243" s="8" t="n">
        <f aca="false">VLOOKUP(A1243,[6]Sheet1!$C$2:$K$40,7,FALSE())</f>
        <v>0.015903</v>
      </c>
      <c r="J1243" s="8" t="n">
        <v>0.406877</v>
      </c>
      <c r="K1243" s="8" t="n">
        <f aca="false">VLOOKUP(A1243,[6]Sheet1!$C$2:$K$40,9,FALSE())</f>
        <v>0.484055</v>
      </c>
      <c r="L1243" s="7" t="s">
        <v>15</v>
      </c>
      <c r="M1243" s="7" t="s">
        <v>15</v>
      </c>
      <c r="N1243" s="7" t="s">
        <v>15</v>
      </c>
      <c r="O1243" s="7" t="s">
        <v>15</v>
      </c>
      <c r="P1243" s="7" t="s">
        <v>15</v>
      </c>
      <c r="Q1243" s="7" t="s">
        <v>15</v>
      </c>
      <c r="R1243" s="7" t="s">
        <v>15</v>
      </c>
      <c r="S1243" s="7" t="s">
        <v>15</v>
      </c>
      <c r="T1243" s="9" t="s">
        <v>1338</v>
      </c>
      <c r="U1243" s="9" t="s">
        <v>204</v>
      </c>
    </row>
    <row r="1244" s="34" customFormat="true" ht="15" hidden="false" customHeight="false" outlineLevel="0" collapsed="false">
      <c r="A1244" s="6" t="s">
        <v>1344</v>
      </c>
      <c r="B1244" s="6" t="s">
        <v>146</v>
      </c>
      <c r="C1244" s="10" t="s">
        <v>15</v>
      </c>
      <c r="D1244" s="8" t="n">
        <v>0.01387</v>
      </c>
      <c r="E1244" s="8" t="n">
        <f aca="false">VLOOKUP(A1244,[6]Sheet1!$C$2:$K$40,3,FALSE())</f>
        <v>0.093114</v>
      </c>
      <c r="F1244" s="8" t="n">
        <f aca="false">VLOOKUP(A1244,[6]Sheet1!$C$2:$K$40,4,FALSE())</f>
        <v>0.029328</v>
      </c>
      <c r="G1244" s="8" t="n">
        <f aca="false">VLOOKUP(A1244,[6]Sheet1!$C$2:$K$40,5,FALSE())</f>
        <v>0.022262</v>
      </c>
      <c r="H1244" s="8" t="n">
        <f aca="false">VLOOKUP(A1244,[6]Sheet1!$C$2:$K$40,6,FALSE())</f>
        <v>0.090636</v>
      </c>
      <c r="I1244" s="8" t="n">
        <f aca="false">VLOOKUP(A1244,[6]Sheet1!$C$2:$K$40,7,FALSE())</f>
        <v>0.01482</v>
      </c>
      <c r="J1244" s="8" t="n">
        <v>0.379217</v>
      </c>
      <c r="K1244" s="8" t="n">
        <f aca="false">VLOOKUP(A1244,[6]Sheet1!$C$2:$K$40,9,FALSE())</f>
        <v>0.471463</v>
      </c>
      <c r="L1244" s="7" t="s">
        <v>15</v>
      </c>
      <c r="M1244" s="7" t="s">
        <v>15</v>
      </c>
      <c r="N1244" s="7" t="s">
        <v>15</v>
      </c>
      <c r="O1244" s="7" t="s">
        <v>60</v>
      </c>
      <c r="P1244" s="7" t="s">
        <v>15</v>
      </c>
      <c r="Q1244" s="7" t="s">
        <v>15</v>
      </c>
      <c r="R1244" s="7" t="s">
        <v>15</v>
      </c>
      <c r="S1244" s="7" t="s">
        <v>15</v>
      </c>
      <c r="T1244" s="9" t="s">
        <v>1338</v>
      </c>
      <c r="U1244" s="9" t="s">
        <v>204</v>
      </c>
    </row>
    <row r="1245" s="34" customFormat="true" ht="15" hidden="false" customHeight="false" outlineLevel="0" collapsed="false">
      <c r="A1245" s="6" t="s">
        <v>1345</v>
      </c>
      <c r="B1245" s="6" t="s">
        <v>146</v>
      </c>
      <c r="C1245" s="10" t="s">
        <v>15</v>
      </c>
      <c r="D1245" s="8" t="n">
        <v>0.01078</v>
      </c>
      <c r="E1245" s="8" t="n">
        <f aca="false">VLOOKUP(A1245,[6]Sheet1!$C$2:$K$40,3,FALSE())</f>
        <v>0.277933</v>
      </c>
      <c r="F1245" s="8" t="n">
        <f aca="false">VLOOKUP(A1245,[6]Sheet1!$C$2:$K$40,4,FALSE())</f>
        <v>0.029331</v>
      </c>
      <c r="G1245" s="8" t="n">
        <f aca="false">VLOOKUP(A1245,[6]Sheet1!$C$2:$K$40,5,FALSE())</f>
        <v>0.040678</v>
      </c>
      <c r="H1245" s="8" t="n">
        <f aca="false">VLOOKUP(A1245,[6]Sheet1!$C$2:$K$40,6,FALSE())</f>
        <v>0.279658</v>
      </c>
      <c r="I1245" s="8" t="n">
        <f aca="false">VLOOKUP(A1245,[6]Sheet1!$C$2:$K$40,7,FALSE())</f>
        <v>0.023913</v>
      </c>
      <c r="J1245" s="8" t="n">
        <v>0.660282</v>
      </c>
      <c r="K1245" s="8" t="n">
        <f aca="false">VLOOKUP(A1245,[6]Sheet1!$C$2:$K$40,9,FALSE())</f>
        <v>0.431096</v>
      </c>
      <c r="L1245" s="7" t="s">
        <v>15</v>
      </c>
      <c r="M1245" s="7" t="s">
        <v>60</v>
      </c>
      <c r="N1245" s="7" t="s">
        <v>15</v>
      </c>
      <c r="O1245" s="7" t="s">
        <v>60</v>
      </c>
      <c r="P1245" s="7" t="s">
        <v>60</v>
      </c>
      <c r="Q1245" s="7" t="s">
        <v>60</v>
      </c>
      <c r="R1245" s="7" t="s">
        <v>60</v>
      </c>
      <c r="S1245" s="7" t="s">
        <v>15</v>
      </c>
      <c r="T1245" s="9" t="s">
        <v>1338</v>
      </c>
      <c r="U1245" s="9" t="s">
        <v>204</v>
      </c>
    </row>
    <row r="1246" s="34" customFormat="true" ht="15" hidden="false" customHeight="false" outlineLevel="0" collapsed="false">
      <c r="A1246" s="6" t="s">
        <v>1346</v>
      </c>
      <c r="B1246" s="6" t="s">
        <v>146</v>
      </c>
      <c r="C1246" s="10" t="s">
        <v>15</v>
      </c>
      <c r="D1246" s="8" t="n">
        <v>0.008461</v>
      </c>
      <c r="E1246" s="8" t="n">
        <f aca="false">VLOOKUP(A1246,[6]Sheet1!$C$2:$K$40,3,FALSE())</f>
        <v>0.050292</v>
      </c>
      <c r="F1246" s="8" t="n">
        <f aca="false">VLOOKUP(A1246,[6]Sheet1!$C$2:$K$40,4,FALSE())</f>
        <v>0.02934</v>
      </c>
      <c r="G1246" s="8" t="n">
        <f aca="false">VLOOKUP(A1246,[6]Sheet1!$C$2:$K$40,5,FALSE())</f>
        <v>0.016823</v>
      </c>
      <c r="H1246" s="8" t="n">
        <f aca="false">VLOOKUP(A1246,[6]Sheet1!$C$2:$K$40,6,FALSE())</f>
        <v>0.050874</v>
      </c>
      <c r="I1246" s="8" t="n">
        <f aca="false">VLOOKUP(A1246,[6]Sheet1!$C$2:$K$40,7,FALSE())</f>
        <v>0.01327</v>
      </c>
      <c r="J1246" s="8" t="n">
        <v>0.403353</v>
      </c>
      <c r="K1246" s="8" t="n">
        <f aca="false">VLOOKUP(A1246,[6]Sheet1!$C$2:$K$40,9,FALSE())</f>
        <v>0.480166</v>
      </c>
      <c r="L1246" s="7" t="s">
        <v>15</v>
      </c>
      <c r="M1246" s="7" t="s">
        <v>15</v>
      </c>
      <c r="N1246" s="7" t="s">
        <v>15</v>
      </c>
      <c r="O1246" s="7" t="s">
        <v>15</v>
      </c>
      <c r="P1246" s="7" t="s">
        <v>15</v>
      </c>
      <c r="Q1246" s="7" t="s">
        <v>15</v>
      </c>
      <c r="R1246" s="7" t="s">
        <v>15</v>
      </c>
      <c r="S1246" s="7" t="s">
        <v>15</v>
      </c>
      <c r="T1246" s="9" t="s">
        <v>1338</v>
      </c>
      <c r="U1246" s="9" t="s">
        <v>204</v>
      </c>
    </row>
    <row r="1247" s="34" customFormat="true" ht="15" hidden="false" customHeight="false" outlineLevel="0" collapsed="false">
      <c r="A1247" s="6" t="s">
        <v>1347</v>
      </c>
      <c r="B1247" s="6" t="s">
        <v>146</v>
      </c>
      <c r="C1247" s="10" t="s">
        <v>15</v>
      </c>
      <c r="D1247" s="8" t="n">
        <v>0.009318</v>
      </c>
      <c r="E1247" s="8" t="n">
        <f aca="false">VLOOKUP(A1247,[6]Sheet1!$C$2:$K$40,3,FALSE())</f>
        <v>0.047026</v>
      </c>
      <c r="F1247" s="8" t="n">
        <f aca="false">VLOOKUP(A1247,[6]Sheet1!$C$2:$K$40,4,FALSE())</f>
        <v>0.029217</v>
      </c>
      <c r="G1247" s="8" t="n">
        <f aca="false">VLOOKUP(A1247,[6]Sheet1!$C$2:$K$40,5,FALSE())</f>
        <v>0.021485</v>
      </c>
      <c r="H1247" s="8" t="n">
        <f aca="false">VLOOKUP(A1247,[6]Sheet1!$C$2:$K$40,6,FALSE())</f>
        <v>0.046156</v>
      </c>
      <c r="I1247" s="8" t="n">
        <f aca="false">VLOOKUP(A1247,[6]Sheet1!$C$2:$K$40,7,FALSE())</f>
        <v>0.016664</v>
      </c>
      <c r="J1247" s="8" t="n">
        <v>0.355937</v>
      </c>
      <c r="K1247" s="8" t="n">
        <f aca="false">VLOOKUP(A1247,[6]Sheet1!$C$2:$K$40,9,FALSE())</f>
        <v>0.477445</v>
      </c>
      <c r="L1247" s="7" t="s">
        <v>15</v>
      </c>
      <c r="M1247" s="7" t="s">
        <v>15</v>
      </c>
      <c r="N1247" s="7" t="s">
        <v>15</v>
      </c>
      <c r="O1247" s="7" t="s">
        <v>60</v>
      </c>
      <c r="P1247" s="7" t="s">
        <v>15</v>
      </c>
      <c r="Q1247" s="7" t="s">
        <v>15</v>
      </c>
      <c r="R1247" s="7" t="s">
        <v>15</v>
      </c>
      <c r="S1247" s="7" t="s">
        <v>15</v>
      </c>
      <c r="T1247" s="9" t="s">
        <v>1340</v>
      </c>
      <c r="U1247" s="9" t="s">
        <v>204</v>
      </c>
    </row>
    <row r="1248" s="34" customFormat="true" ht="15" hidden="false" customHeight="false" outlineLevel="0" collapsed="false">
      <c r="A1248" s="6" t="s">
        <v>1348</v>
      </c>
      <c r="B1248" s="6" t="s">
        <v>146</v>
      </c>
      <c r="C1248" s="10" t="s">
        <v>15</v>
      </c>
      <c r="D1248" s="8" t="n">
        <v>0.005789</v>
      </c>
      <c r="E1248" s="8" t="n">
        <f aca="false">VLOOKUP(A1248,[6]Sheet1!$C$2:$K$40,3,FALSE())</f>
        <v>0.102071</v>
      </c>
      <c r="F1248" s="8" t="n">
        <f aca="false">VLOOKUP(A1248,[6]Sheet1!$C$2:$K$40,4,FALSE())</f>
        <v>0.02936</v>
      </c>
      <c r="G1248" s="8" t="n">
        <f aca="false">VLOOKUP(A1248,[6]Sheet1!$C$2:$K$40,5,FALSE())</f>
        <v>0.016164</v>
      </c>
      <c r="H1248" s="8" t="n">
        <f aca="false">VLOOKUP(A1248,[6]Sheet1!$C$2:$K$40,6,FALSE())</f>
        <v>0.087477</v>
      </c>
      <c r="I1248" s="8" t="n">
        <f aca="false">VLOOKUP(A1248,[6]Sheet1!$C$2:$K$40,7,FALSE())</f>
        <v>0.016806</v>
      </c>
      <c r="J1248" s="8" t="n">
        <v>0.265499</v>
      </c>
      <c r="K1248" s="8" t="n">
        <f aca="false">VLOOKUP(A1248,[6]Sheet1!$C$2:$K$40,9,FALSE())</f>
        <v>0.491334</v>
      </c>
      <c r="L1248" s="7" t="s">
        <v>15</v>
      </c>
      <c r="M1248" s="7" t="s">
        <v>15</v>
      </c>
      <c r="N1248" s="7" t="s">
        <v>15</v>
      </c>
      <c r="O1248" s="7" t="s">
        <v>15</v>
      </c>
      <c r="P1248" s="7" t="s">
        <v>15</v>
      </c>
      <c r="Q1248" s="7" t="s">
        <v>15</v>
      </c>
      <c r="R1248" s="7" t="s">
        <v>15</v>
      </c>
      <c r="S1248" s="7" t="s">
        <v>15</v>
      </c>
      <c r="T1248" s="9" t="s">
        <v>1340</v>
      </c>
      <c r="U1248" s="9" t="s">
        <v>204</v>
      </c>
    </row>
    <row r="1249" s="34" customFormat="true" ht="15" hidden="false" customHeight="false" outlineLevel="0" collapsed="false">
      <c r="A1249" s="6" t="s">
        <v>1349</v>
      </c>
      <c r="B1249" s="6" t="s">
        <v>146</v>
      </c>
      <c r="C1249" s="10" t="s">
        <v>15</v>
      </c>
      <c r="D1249" s="8" t="n">
        <v>0.01143</v>
      </c>
      <c r="E1249" s="8" t="n">
        <f aca="false">VLOOKUP(A1249,[6]Sheet1!$C$2:$K$40,3,FALSE())</f>
        <v>0.217881</v>
      </c>
      <c r="F1249" s="8" t="n">
        <f aca="false">VLOOKUP(A1249,[6]Sheet1!$C$2:$K$40,4,FALSE())</f>
        <v>0.029306</v>
      </c>
      <c r="G1249" s="8" t="n">
        <f aca="false">VLOOKUP(A1249,[6]Sheet1!$C$2:$K$40,5,FALSE())</f>
        <v>0.02762</v>
      </c>
      <c r="H1249" s="8" t="n">
        <f aca="false">VLOOKUP(A1249,[6]Sheet1!$C$2:$K$40,6,FALSE())</f>
        <v>0.267364</v>
      </c>
      <c r="I1249" s="8" t="n">
        <f aca="false">VLOOKUP(A1249,[6]Sheet1!$C$2:$K$40,7,FALSE())</f>
        <v>0.023181</v>
      </c>
      <c r="J1249" s="8" t="n">
        <v>0.254698</v>
      </c>
      <c r="K1249" s="8" t="n">
        <f aca="false">VLOOKUP(A1249,[6]Sheet1!$C$2:$K$40,9,FALSE())</f>
        <v>0.47925</v>
      </c>
      <c r="L1249" s="7" t="s">
        <v>15</v>
      </c>
      <c r="M1249" s="7" t="s">
        <v>15</v>
      </c>
      <c r="N1249" s="7" t="s">
        <v>15</v>
      </c>
      <c r="O1249" s="7" t="s">
        <v>60</v>
      </c>
      <c r="P1249" s="7" t="s">
        <v>60</v>
      </c>
      <c r="Q1249" s="7" t="s">
        <v>60</v>
      </c>
      <c r="R1249" s="7" t="s">
        <v>15</v>
      </c>
      <c r="S1249" s="7" t="s">
        <v>15</v>
      </c>
      <c r="T1249" s="9" t="s">
        <v>1340</v>
      </c>
      <c r="U1249" s="9" t="s">
        <v>204</v>
      </c>
    </row>
    <row r="1250" s="34" customFormat="true" ht="15" hidden="false" customHeight="false" outlineLevel="0" collapsed="false">
      <c r="A1250" s="6" t="s">
        <v>1350</v>
      </c>
      <c r="B1250" s="6" t="s">
        <v>146</v>
      </c>
      <c r="C1250" s="10" t="s">
        <v>15</v>
      </c>
      <c r="D1250" s="8" t="n">
        <v>0.008761</v>
      </c>
      <c r="E1250" s="8" t="n">
        <f aca="false">VLOOKUP(A1250,[6]Sheet1!$C$2:$K$40,3,FALSE())</f>
        <v>0.057324</v>
      </c>
      <c r="F1250" s="8" t="n">
        <f aca="false">VLOOKUP(A1250,[6]Sheet1!$C$2:$K$40,4,FALSE())</f>
        <v>0.02931</v>
      </c>
      <c r="G1250" s="8" t="n">
        <f aca="false">VLOOKUP(A1250,[6]Sheet1!$C$2:$K$40,5,FALSE())</f>
        <v>0.014311</v>
      </c>
      <c r="H1250" s="8" t="n">
        <f aca="false">VLOOKUP(A1250,[6]Sheet1!$C$2:$K$40,6,FALSE())</f>
        <v>0.071489</v>
      </c>
      <c r="I1250" s="8" t="n">
        <f aca="false">VLOOKUP(A1250,[6]Sheet1!$C$2:$K$40,7,FALSE())</f>
        <v>0.016731</v>
      </c>
      <c r="J1250" s="8" t="n">
        <v>0.333486</v>
      </c>
      <c r="K1250" s="8" t="n">
        <f aca="false">VLOOKUP(A1250,[6]Sheet1!$C$2:$K$40,9,FALSE())</f>
        <v>0.494147</v>
      </c>
      <c r="L1250" s="7" t="s">
        <v>15</v>
      </c>
      <c r="M1250" s="7" t="s">
        <v>15</v>
      </c>
      <c r="N1250" s="7" t="s">
        <v>15</v>
      </c>
      <c r="O1250" s="7" t="s">
        <v>15</v>
      </c>
      <c r="P1250" s="7" t="s">
        <v>15</v>
      </c>
      <c r="Q1250" s="7" t="s">
        <v>15</v>
      </c>
      <c r="R1250" s="7" t="s">
        <v>15</v>
      </c>
      <c r="S1250" s="7" t="s">
        <v>15</v>
      </c>
      <c r="T1250" s="9" t="s">
        <v>1340</v>
      </c>
      <c r="U1250" s="9" t="s">
        <v>204</v>
      </c>
    </row>
    <row r="1251" s="34" customFormat="true" ht="15" hidden="false" customHeight="false" outlineLevel="0" collapsed="false">
      <c r="A1251" s="6" t="s">
        <v>1351</v>
      </c>
      <c r="B1251" s="6" t="s">
        <v>146</v>
      </c>
      <c r="C1251" s="10" t="s">
        <v>15</v>
      </c>
      <c r="D1251" s="8" t="n">
        <v>0.007609</v>
      </c>
      <c r="E1251" s="8" t="n">
        <f aca="false">VLOOKUP(A1251,[6]Sheet1!$C$2:$K$40,3,FALSE())</f>
        <v>0.134774</v>
      </c>
      <c r="F1251" s="8" t="n">
        <f aca="false">VLOOKUP(A1251,[6]Sheet1!$C$2:$K$40,4,FALSE())</f>
        <v>0.029291</v>
      </c>
      <c r="G1251" s="8" t="n">
        <f aca="false">VLOOKUP(A1251,[6]Sheet1!$C$2:$K$40,5,FALSE())</f>
        <v>0.021997</v>
      </c>
      <c r="H1251" s="8" t="n">
        <f aca="false">VLOOKUP(A1251,[6]Sheet1!$C$2:$K$40,6,FALSE())</f>
        <v>0.158951</v>
      </c>
      <c r="I1251" s="8" t="n">
        <f aca="false">VLOOKUP(A1251,[6]Sheet1!$C$2:$K$40,7,FALSE())</f>
        <v>0.018177</v>
      </c>
      <c r="J1251" s="8" t="n">
        <v>0.334833</v>
      </c>
      <c r="K1251" s="8" t="n">
        <f aca="false">VLOOKUP(A1251,[6]Sheet1!$C$2:$K$40,9,FALSE())</f>
        <v>0.479583</v>
      </c>
      <c r="L1251" s="7" t="s">
        <v>15</v>
      </c>
      <c r="M1251" s="7" t="s">
        <v>15</v>
      </c>
      <c r="N1251" s="7" t="s">
        <v>15</v>
      </c>
      <c r="O1251" s="7" t="s">
        <v>60</v>
      </c>
      <c r="P1251" s="7" t="s">
        <v>15</v>
      </c>
      <c r="Q1251" s="7" t="s">
        <v>15</v>
      </c>
      <c r="R1251" s="7" t="s">
        <v>15</v>
      </c>
      <c r="S1251" s="7" t="s">
        <v>15</v>
      </c>
      <c r="T1251" s="9" t="s">
        <v>1340</v>
      </c>
      <c r="U1251" s="9" t="s">
        <v>204</v>
      </c>
    </row>
    <row r="1252" s="34" customFormat="true" ht="15" hidden="false" customHeight="false" outlineLevel="0" collapsed="false">
      <c r="A1252" s="6" t="s">
        <v>1352</v>
      </c>
      <c r="B1252" s="6" t="s">
        <v>146</v>
      </c>
      <c r="C1252" s="10" t="s">
        <v>15</v>
      </c>
      <c r="D1252" s="8" t="n">
        <v>0.005511</v>
      </c>
      <c r="E1252" s="8" t="n">
        <f aca="false">VLOOKUP(A1252,[6]Sheet1!$C$2:$K$40,3,FALSE())</f>
        <v>0.092117</v>
      </c>
      <c r="F1252" s="8" t="n">
        <f aca="false">VLOOKUP(A1252,[6]Sheet1!$C$2:$K$40,4,FALSE())</f>
        <v>0.029384</v>
      </c>
      <c r="G1252" s="8" t="n">
        <f aca="false">VLOOKUP(A1252,[6]Sheet1!$C$2:$K$40,5,FALSE())</f>
        <v>0.02338</v>
      </c>
      <c r="H1252" s="8" t="n">
        <f aca="false">VLOOKUP(A1252,[6]Sheet1!$C$2:$K$40,6,FALSE())</f>
        <v>0.106448</v>
      </c>
      <c r="I1252" s="8" t="n">
        <f aca="false">VLOOKUP(A1252,[6]Sheet1!$C$2:$K$40,7,FALSE())</f>
        <v>0.017944</v>
      </c>
      <c r="J1252" s="8" t="n">
        <v>0.374937</v>
      </c>
      <c r="K1252" s="8" t="n">
        <f aca="false">VLOOKUP(A1252,[6]Sheet1!$C$2:$K$40,9,FALSE())</f>
        <v>0.469628</v>
      </c>
      <c r="L1252" s="7" t="s">
        <v>15</v>
      </c>
      <c r="M1252" s="7" t="s">
        <v>15</v>
      </c>
      <c r="N1252" s="7" t="s">
        <v>15</v>
      </c>
      <c r="O1252" s="7" t="s">
        <v>60</v>
      </c>
      <c r="P1252" s="7" t="s">
        <v>15</v>
      </c>
      <c r="Q1252" s="7" t="s">
        <v>15</v>
      </c>
      <c r="R1252" s="7" t="s">
        <v>15</v>
      </c>
      <c r="S1252" s="7" t="s">
        <v>15</v>
      </c>
      <c r="T1252" s="9" t="s">
        <v>1340</v>
      </c>
      <c r="U1252" s="9" t="s">
        <v>204</v>
      </c>
    </row>
    <row r="1253" s="34" customFormat="true" ht="15" hidden="false" customHeight="false" outlineLevel="0" collapsed="false">
      <c r="A1253" s="6" t="s">
        <v>1353</v>
      </c>
      <c r="B1253" s="6" t="s">
        <v>146</v>
      </c>
      <c r="C1253" s="10" t="s">
        <v>60</v>
      </c>
      <c r="D1253" s="8" t="n">
        <v>0.2321</v>
      </c>
      <c r="E1253" s="8" t="n">
        <f aca="false">VLOOKUP(A1253,[6]Sheet1!$C$2:$K$40,3,FALSE())</f>
        <v>0.096539</v>
      </c>
      <c r="F1253" s="8" t="n">
        <f aca="false">VLOOKUP(A1253,[6]Sheet1!$C$2:$K$40,4,FALSE())</f>
        <v>0.029332</v>
      </c>
      <c r="G1253" s="8" t="n">
        <f aca="false">VLOOKUP(A1253,[6]Sheet1!$C$2:$K$40,5,FALSE())</f>
        <v>0.041008</v>
      </c>
      <c r="H1253" s="8" t="n">
        <f aca="false">VLOOKUP(A1253,[6]Sheet1!$C$2:$K$40,6,FALSE())</f>
        <v>0.081626</v>
      </c>
      <c r="I1253" s="8" t="n">
        <f aca="false">VLOOKUP(A1253,[6]Sheet1!$C$2:$K$40,7,FALSE())</f>
        <v>0.028032</v>
      </c>
      <c r="J1253" s="8" t="n">
        <v>0.45994</v>
      </c>
      <c r="K1253" s="8" t="n">
        <f aca="false">VLOOKUP(A1253,[6]Sheet1!$C$2:$K$40,9,FALSE())</f>
        <v>0.452186</v>
      </c>
      <c r="L1253" s="7" t="s">
        <v>60</v>
      </c>
      <c r="M1253" s="7" t="s">
        <v>15</v>
      </c>
      <c r="N1253" s="7" t="s">
        <v>15</v>
      </c>
      <c r="O1253" s="7" t="s">
        <v>60</v>
      </c>
      <c r="P1253" s="7" t="s">
        <v>15</v>
      </c>
      <c r="Q1253" s="7" t="s">
        <v>60</v>
      </c>
      <c r="R1253" s="7" t="s">
        <v>15</v>
      </c>
      <c r="S1253" s="7" t="s">
        <v>15</v>
      </c>
      <c r="T1253" s="9" t="s">
        <v>1340</v>
      </c>
      <c r="U1253" s="9" t="s">
        <v>204</v>
      </c>
    </row>
    <row r="1254" s="34" customFormat="true" ht="15" hidden="false" customHeight="false" outlineLevel="0" collapsed="false">
      <c r="A1254" s="6" t="s">
        <v>1354</v>
      </c>
      <c r="B1254" s="6" t="s">
        <v>146</v>
      </c>
      <c r="C1254" s="10" t="s">
        <v>60</v>
      </c>
      <c r="D1254" s="8" t="n">
        <v>0.01153</v>
      </c>
      <c r="E1254" s="8" t="n">
        <f aca="false">VLOOKUP(A1254,[6]Sheet1!$C$2:$K$40,3,FALSE())</f>
        <v>0.253157</v>
      </c>
      <c r="F1254" s="8" t="n">
        <f aca="false">VLOOKUP(A1254,[6]Sheet1!$C$2:$K$40,4,FALSE())</f>
        <v>0.029307</v>
      </c>
      <c r="G1254" s="8" t="n">
        <f aca="false">VLOOKUP(A1254,[6]Sheet1!$C$2:$K$40,5,FALSE())</f>
        <v>0.026946</v>
      </c>
      <c r="H1254" s="8" t="n">
        <f aca="false">VLOOKUP(A1254,[6]Sheet1!$C$2:$K$40,6,FALSE())</f>
        <v>0.224848</v>
      </c>
      <c r="I1254" s="8" t="n">
        <f aca="false">VLOOKUP(A1254,[6]Sheet1!$C$2:$K$40,7,FALSE())</f>
        <v>0.020396</v>
      </c>
      <c r="J1254" s="8" t="n">
        <v>0.647041</v>
      </c>
      <c r="K1254" s="8" t="n">
        <f aca="false">VLOOKUP(A1254,[6]Sheet1!$C$2:$K$40,9,FALSE())</f>
        <v>0.452632</v>
      </c>
      <c r="L1254" s="7" t="s">
        <v>15</v>
      </c>
      <c r="M1254" s="7" t="s">
        <v>60</v>
      </c>
      <c r="N1254" s="7" t="s">
        <v>15</v>
      </c>
      <c r="O1254" s="7" t="s">
        <v>60</v>
      </c>
      <c r="P1254" s="7" t="s">
        <v>60</v>
      </c>
      <c r="Q1254" s="7" t="s">
        <v>60</v>
      </c>
      <c r="R1254" s="7" t="s">
        <v>60</v>
      </c>
      <c r="S1254" s="7" t="s">
        <v>15</v>
      </c>
      <c r="T1254" s="9" t="s">
        <v>1338</v>
      </c>
      <c r="U1254" s="9" t="s">
        <v>204</v>
      </c>
    </row>
    <row r="1255" s="34" customFormat="true" ht="15" hidden="false" customHeight="false" outlineLevel="0" collapsed="false">
      <c r="A1255" s="6" t="s">
        <v>1355</v>
      </c>
      <c r="B1255" s="6" t="s">
        <v>146</v>
      </c>
      <c r="C1255" s="10" t="s">
        <v>60</v>
      </c>
      <c r="D1255" s="8" t="n">
        <v>0.009974</v>
      </c>
      <c r="E1255" s="8" t="n">
        <f aca="false">VLOOKUP(A1255,[6]Sheet1!$C$2:$K$40,3,FALSE())</f>
        <v>0.057602</v>
      </c>
      <c r="F1255" s="8" t="n">
        <f aca="false">VLOOKUP(A1255,[6]Sheet1!$C$2:$K$40,4,FALSE())</f>
        <v>0.02931</v>
      </c>
      <c r="G1255" s="8" t="n">
        <f aca="false">VLOOKUP(A1255,[6]Sheet1!$C$2:$K$40,5,FALSE())</f>
        <v>0.01854</v>
      </c>
      <c r="H1255" s="8" t="n">
        <f aca="false">VLOOKUP(A1255,[6]Sheet1!$C$2:$K$40,6,FALSE())</f>
        <v>0.026342</v>
      </c>
      <c r="I1255" s="8" t="n">
        <f aca="false">VLOOKUP(A1255,[6]Sheet1!$C$2:$K$40,7,FALSE())</f>
        <v>0.019474</v>
      </c>
      <c r="J1255" s="8" t="n">
        <v>0.395174</v>
      </c>
      <c r="K1255" s="8" t="n">
        <f aca="false">VLOOKUP(A1255,[6]Sheet1!$C$2:$K$40,9,FALSE())</f>
        <v>0.500494</v>
      </c>
      <c r="L1255" s="7" t="s">
        <v>15</v>
      </c>
      <c r="M1255" s="7" t="s">
        <v>15</v>
      </c>
      <c r="N1255" s="7" t="s">
        <v>15</v>
      </c>
      <c r="O1255" s="7" t="s">
        <v>15</v>
      </c>
      <c r="P1255" s="7" t="s">
        <v>15</v>
      </c>
      <c r="Q1255" s="7" t="s">
        <v>60</v>
      </c>
      <c r="R1255" s="7" t="s">
        <v>15</v>
      </c>
      <c r="S1255" s="7" t="s">
        <v>60</v>
      </c>
      <c r="T1255" s="9" t="s">
        <v>1340</v>
      </c>
      <c r="U1255" s="9" t="s">
        <v>204</v>
      </c>
    </row>
    <row r="1256" s="34" customFormat="true" ht="15" hidden="false" customHeight="false" outlineLevel="0" collapsed="false">
      <c r="A1256" s="6" t="s">
        <v>1356</v>
      </c>
      <c r="B1256" s="6" t="s">
        <v>146</v>
      </c>
      <c r="C1256" s="10" t="s">
        <v>60</v>
      </c>
      <c r="D1256" s="8" t="n">
        <v>0.01392</v>
      </c>
      <c r="E1256" s="8" t="n">
        <f aca="false">VLOOKUP(A1256,[6]Sheet1!$C$2:$K$40,3,FALSE())</f>
        <v>0.094401</v>
      </c>
      <c r="F1256" s="8" t="n">
        <f aca="false">VLOOKUP(A1256,[6]Sheet1!$C$2:$K$40,4,FALSE())</f>
        <v>0.02934</v>
      </c>
      <c r="G1256" s="8" t="n">
        <f aca="false">VLOOKUP(A1256,[6]Sheet1!$C$2:$K$40,5,FALSE())</f>
        <v>0.015317</v>
      </c>
      <c r="H1256" s="8" t="n">
        <f aca="false">VLOOKUP(A1256,[6]Sheet1!$C$2:$K$40,6,FALSE())</f>
        <v>0.098893</v>
      </c>
      <c r="I1256" s="8" t="n">
        <f aca="false">VLOOKUP(A1256,[6]Sheet1!$C$2:$K$40,7,FALSE())</f>
        <v>0.015717</v>
      </c>
      <c r="J1256" s="8" t="n">
        <v>0.434393</v>
      </c>
      <c r="K1256" s="8" t="n">
        <f aca="false">VLOOKUP(A1256,[6]Sheet1!$C$2:$K$40,9,FALSE())</f>
        <v>0.480569</v>
      </c>
      <c r="L1256" s="7" t="s">
        <v>15</v>
      </c>
      <c r="M1256" s="7" t="s">
        <v>15</v>
      </c>
      <c r="N1256" s="7" t="s">
        <v>15</v>
      </c>
      <c r="O1256" s="7" t="s">
        <v>15</v>
      </c>
      <c r="P1256" s="7" t="s">
        <v>15</v>
      </c>
      <c r="Q1256" s="7" t="s">
        <v>15</v>
      </c>
      <c r="R1256" s="7" t="s">
        <v>15</v>
      </c>
      <c r="S1256" s="7" t="s">
        <v>15</v>
      </c>
      <c r="T1256" s="9" t="s">
        <v>1338</v>
      </c>
      <c r="U1256" s="9" t="s">
        <v>204</v>
      </c>
    </row>
    <row r="1257" s="34" customFormat="true" ht="15" hidden="false" customHeight="false" outlineLevel="0" collapsed="false">
      <c r="A1257" s="6" t="s">
        <v>1357</v>
      </c>
      <c r="B1257" s="6" t="s">
        <v>146</v>
      </c>
      <c r="C1257" s="10" t="s">
        <v>60</v>
      </c>
      <c r="D1257" s="8" t="n">
        <v>0.3298</v>
      </c>
      <c r="E1257" s="8" t="n">
        <f aca="false">VLOOKUP(A1257,[6]Sheet1!$C$2:$K$40,3,FALSE())</f>
        <v>0.072355</v>
      </c>
      <c r="F1257" s="8" t="n">
        <f aca="false">VLOOKUP(A1257,[6]Sheet1!$C$2:$K$40,4,FALSE())</f>
        <v>0.029206</v>
      </c>
      <c r="G1257" s="8" t="n">
        <f aca="false">VLOOKUP(A1257,[6]Sheet1!$C$2:$K$40,5,FALSE())</f>
        <v>0.040345</v>
      </c>
      <c r="H1257" s="8" t="n">
        <f aca="false">VLOOKUP(A1257,[6]Sheet1!$C$2:$K$40,6,FALSE())</f>
        <v>0.044869</v>
      </c>
      <c r="I1257" s="8" t="n">
        <f aca="false">VLOOKUP(A1257,[6]Sheet1!$C$2:$K$40,7,FALSE())</f>
        <v>0.028319</v>
      </c>
      <c r="J1257" s="8" t="n">
        <v>0.420443</v>
      </c>
      <c r="K1257" s="8" t="n">
        <f aca="false">VLOOKUP(A1257,[6]Sheet1!$C$2:$K$40,9,FALSE())</f>
        <v>0.457307</v>
      </c>
      <c r="L1257" s="7" t="s">
        <v>60</v>
      </c>
      <c r="M1257" s="7" t="s">
        <v>15</v>
      </c>
      <c r="N1257" s="7" t="s">
        <v>15</v>
      </c>
      <c r="O1257" s="7" t="s">
        <v>60</v>
      </c>
      <c r="P1257" s="7" t="s">
        <v>15</v>
      </c>
      <c r="Q1257" s="7" t="s">
        <v>60</v>
      </c>
      <c r="R1257" s="7" t="s">
        <v>15</v>
      </c>
      <c r="S1257" s="7" t="s">
        <v>15</v>
      </c>
      <c r="T1257" s="9" t="s">
        <v>1338</v>
      </c>
      <c r="U1257" s="9" t="s">
        <v>204</v>
      </c>
    </row>
    <row r="1258" s="34" customFormat="true" ht="15" hidden="false" customHeight="false" outlineLevel="0" collapsed="false">
      <c r="A1258" s="6" t="s">
        <v>1358</v>
      </c>
      <c r="B1258" s="6" t="s">
        <v>146</v>
      </c>
      <c r="C1258" s="10" t="s">
        <v>60</v>
      </c>
      <c r="D1258" s="8" t="n">
        <v>0.01045</v>
      </c>
      <c r="E1258" s="8" t="n">
        <f aca="false">VLOOKUP(A1258,[6]Sheet1!$C$2:$K$40,3,FALSE())</f>
        <v>0.067158</v>
      </c>
      <c r="F1258" s="8" t="n">
        <f aca="false">VLOOKUP(A1258,[6]Sheet1!$C$2:$K$40,4,FALSE())</f>
        <v>0.029203</v>
      </c>
      <c r="G1258" s="8" t="n">
        <f aca="false">VLOOKUP(A1258,[6]Sheet1!$C$2:$K$40,5,FALSE())</f>
        <v>0.015052</v>
      </c>
      <c r="H1258" s="8" t="n">
        <f aca="false">VLOOKUP(A1258,[6]Sheet1!$C$2:$K$40,6,FALSE())</f>
        <v>0.058012</v>
      </c>
      <c r="I1258" s="8" t="n">
        <f aca="false">VLOOKUP(A1258,[6]Sheet1!$C$2:$K$40,7,FALSE())</f>
        <v>0.015613</v>
      </c>
      <c r="J1258" s="8" t="n">
        <v>0.302062</v>
      </c>
      <c r="K1258" s="8" t="n">
        <f aca="false">VLOOKUP(A1258,[6]Sheet1!$C$2:$K$40,9,FALSE())</f>
        <v>0.498334</v>
      </c>
      <c r="L1258" s="7" t="s">
        <v>15</v>
      </c>
      <c r="M1258" s="7" t="s">
        <v>15</v>
      </c>
      <c r="N1258" s="7" t="s">
        <v>15</v>
      </c>
      <c r="O1258" s="7" t="s">
        <v>15</v>
      </c>
      <c r="P1258" s="7" t="s">
        <v>15</v>
      </c>
      <c r="Q1258" s="7" t="s">
        <v>15</v>
      </c>
      <c r="R1258" s="7" t="s">
        <v>15</v>
      </c>
      <c r="S1258" s="7" t="s">
        <v>15</v>
      </c>
      <c r="T1258" s="9" t="s">
        <v>1338</v>
      </c>
      <c r="U1258" s="9" t="s">
        <v>204</v>
      </c>
    </row>
    <row r="1259" s="34" customFormat="true" ht="15" hidden="false" customHeight="false" outlineLevel="0" collapsed="false">
      <c r="A1259" s="6" t="s">
        <v>1359</v>
      </c>
      <c r="B1259" s="6" t="s">
        <v>192</v>
      </c>
      <c r="C1259" s="10" t="s">
        <v>15</v>
      </c>
      <c r="D1259" s="8" t="n">
        <v>0.007056</v>
      </c>
      <c r="E1259" s="8" t="n">
        <f aca="false">VLOOKUP(A1259,[6]Sheet1!$C$2:$K$40,3,FALSE())</f>
        <v>0.066903</v>
      </c>
      <c r="F1259" s="8" t="n">
        <f aca="false">VLOOKUP(A1259,[6]Sheet1!$C$2:$K$40,4,FALSE())</f>
        <v>0.029276</v>
      </c>
      <c r="G1259" s="8" t="n">
        <f aca="false">VLOOKUP(A1259,[6]Sheet1!$C$2:$K$40,5,FALSE())</f>
        <v>0.020672</v>
      </c>
      <c r="H1259" s="8" t="n">
        <f aca="false">VLOOKUP(A1259,[6]Sheet1!$C$2:$K$40,6,FALSE())</f>
        <v>0.038366</v>
      </c>
      <c r="I1259" s="8" t="n">
        <f aca="false">VLOOKUP(A1259,[6]Sheet1!$C$2:$K$40,7,FALSE())</f>
        <v>0.017009</v>
      </c>
      <c r="J1259" s="8" t="n">
        <v>0.34971</v>
      </c>
      <c r="K1259" s="8" t="n">
        <f aca="false">VLOOKUP(A1259,[6]Sheet1!$C$2:$K$40,9,FALSE())</f>
        <v>0.479396</v>
      </c>
      <c r="L1259" s="7" t="s">
        <v>15</v>
      </c>
      <c r="M1259" s="7" t="s">
        <v>15</v>
      </c>
      <c r="N1259" s="7" t="s">
        <v>15</v>
      </c>
      <c r="O1259" s="7" t="s">
        <v>60</v>
      </c>
      <c r="P1259" s="7" t="s">
        <v>15</v>
      </c>
      <c r="Q1259" s="7" t="s">
        <v>15</v>
      </c>
      <c r="R1259" s="7" t="s">
        <v>15</v>
      </c>
      <c r="S1259" s="7" t="s">
        <v>15</v>
      </c>
      <c r="T1259" s="9" t="s">
        <v>1340</v>
      </c>
      <c r="U1259" s="9" t="s">
        <v>204</v>
      </c>
    </row>
    <row r="1260" s="34" customFormat="true" ht="15" hidden="false" customHeight="false" outlineLevel="0" collapsed="false">
      <c r="A1260" s="6" t="s">
        <v>1360</v>
      </c>
      <c r="B1260" s="6" t="s">
        <v>192</v>
      </c>
      <c r="C1260" s="10" t="s">
        <v>15</v>
      </c>
      <c r="D1260" s="8" t="n">
        <v>0.0126</v>
      </c>
      <c r="E1260" s="8" t="n">
        <f aca="false">VLOOKUP(A1260,[6]Sheet1!$C$2:$K$40,3,FALSE())</f>
        <v>0.056701</v>
      </c>
      <c r="F1260" s="8" t="n">
        <f aca="false">VLOOKUP(A1260,[6]Sheet1!$C$2:$K$40,4,FALSE())</f>
        <v>0.029313</v>
      </c>
      <c r="G1260" s="8" t="n">
        <f aca="false">VLOOKUP(A1260,[6]Sheet1!$C$2:$K$40,5,FALSE())</f>
        <v>0.013876</v>
      </c>
      <c r="H1260" s="8" t="n">
        <f aca="false">VLOOKUP(A1260,[6]Sheet1!$C$2:$K$40,6,FALSE())</f>
        <v>0.06312</v>
      </c>
      <c r="I1260" s="8" t="n">
        <f aca="false">VLOOKUP(A1260,[6]Sheet1!$C$2:$K$40,7,FALSE())</f>
        <v>0.015814</v>
      </c>
      <c r="J1260" s="8" t="n">
        <v>0.327307</v>
      </c>
      <c r="K1260" s="8" t="n">
        <f aca="false">VLOOKUP(A1260,[6]Sheet1!$C$2:$K$40,9,FALSE())</f>
        <v>0.491504</v>
      </c>
      <c r="L1260" s="7" t="s">
        <v>15</v>
      </c>
      <c r="M1260" s="7" t="s">
        <v>15</v>
      </c>
      <c r="N1260" s="7" t="s">
        <v>15</v>
      </c>
      <c r="O1260" s="7" t="s">
        <v>15</v>
      </c>
      <c r="P1260" s="7" t="s">
        <v>15</v>
      </c>
      <c r="Q1260" s="7" t="s">
        <v>15</v>
      </c>
      <c r="R1260" s="7" t="s">
        <v>15</v>
      </c>
      <c r="S1260" s="7" t="s">
        <v>15</v>
      </c>
      <c r="T1260" s="9" t="s">
        <v>1340</v>
      </c>
      <c r="U1260" s="9" t="s">
        <v>204</v>
      </c>
    </row>
    <row r="1261" s="34" customFormat="true" ht="15" hidden="false" customHeight="false" outlineLevel="0" collapsed="false">
      <c r="A1261" s="6" t="s">
        <v>1361</v>
      </c>
      <c r="B1261" s="6" t="s">
        <v>192</v>
      </c>
      <c r="C1261" s="10" t="s">
        <v>15</v>
      </c>
      <c r="D1261" s="8" t="n">
        <v>0.01065</v>
      </c>
      <c r="E1261" s="8" t="n">
        <f aca="false">VLOOKUP(A1261,[6]Sheet1!$C$2:$K$40,3,FALSE())</f>
        <v>0.063208</v>
      </c>
      <c r="F1261" s="8" t="n">
        <f aca="false">VLOOKUP(A1261,[6]Sheet1!$C$2:$K$40,4,FALSE())</f>
        <v>0.029401</v>
      </c>
      <c r="G1261" s="8" t="n">
        <f aca="false">VLOOKUP(A1261,[6]Sheet1!$C$2:$K$40,5,FALSE())</f>
        <v>0.02203</v>
      </c>
      <c r="H1261" s="8" t="n">
        <f aca="false">VLOOKUP(A1261,[6]Sheet1!$C$2:$K$40,6,FALSE())</f>
        <v>0.068065</v>
      </c>
      <c r="I1261" s="8" t="n">
        <f aca="false">VLOOKUP(A1261,[6]Sheet1!$C$2:$K$40,7,FALSE())</f>
        <v>0.015537</v>
      </c>
      <c r="J1261" s="8" t="n">
        <v>0.340919</v>
      </c>
      <c r="K1261" s="8" t="n">
        <f aca="false">VLOOKUP(A1261,[6]Sheet1!$C$2:$K$40,9,FALSE())</f>
        <v>0.473878</v>
      </c>
      <c r="L1261" s="7" t="s">
        <v>15</v>
      </c>
      <c r="M1261" s="7" t="s">
        <v>15</v>
      </c>
      <c r="N1261" s="7" t="s">
        <v>15</v>
      </c>
      <c r="O1261" s="7" t="s">
        <v>60</v>
      </c>
      <c r="P1261" s="7" t="s">
        <v>15</v>
      </c>
      <c r="Q1261" s="7" t="s">
        <v>15</v>
      </c>
      <c r="R1261" s="7" t="s">
        <v>15</v>
      </c>
      <c r="S1261" s="7" t="s">
        <v>15</v>
      </c>
      <c r="T1261" s="9" t="s">
        <v>1340</v>
      </c>
      <c r="U1261" s="9" t="s">
        <v>204</v>
      </c>
    </row>
    <row r="1262" s="34" customFormat="true" ht="15" hidden="false" customHeight="false" outlineLevel="0" collapsed="false">
      <c r="A1262" s="6" t="s">
        <v>1362</v>
      </c>
      <c r="B1262" s="6" t="s">
        <v>192</v>
      </c>
      <c r="C1262" s="10" t="s">
        <v>15</v>
      </c>
      <c r="D1262" s="8" t="n">
        <v>0.006338</v>
      </c>
      <c r="E1262" s="8" t="n">
        <f aca="false">VLOOKUP(A1262,[6]Sheet1!$C$2:$K$40,3,FALSE())</f>
        <v>0.053474</v>
      </c>
      <c r="F1262" s="8" t="n">
        <f aca="false">VLOOKUP(A1262,[6]Sheet1!$C$2:$K$40,4,FALSE())</f>
        <v>0.02933</v>
      </c>
      <c r="G1262" s="8" t="n">
        <f aca="false">VLOOKUP(A1262,[6]Sheet1!$C$2:$K$40,5,FALSE())</f>
        <v>0.013572</v>
      </c>
      <c r="H1262" s="8" t="n">
        <f aca="false">VLOOKUP(A1262,[6]Sheet1!$C$2:$K$40,6,FALSE())</f>
        <v>0.061189</v>
      </c>
      <c r="I1262" s="8" t="n">
        <f aca="false">VLOOKUP(A1262,[6]Sheet1!$C$2:$K$40,7,FALSE())</f>
        <v>0.013597</v>
      </c>
      <c r="J1262" s="8" t="n">
        <v>0.37684</v>
      </c>
      <c r="K1262" s="8" t="n">
        <f aca="false">VLOOKUP(A1262,[6]Sheet1!$C$2:$K$40,9,FALSE())</f>
        <v>0.488482</v>
      </c>
      <c r="L1262" s="7" t="s">
        <v>15</v>
      </c>
      <c r="M1262" s="7" t="s">
        <v>15</v>
      </c>
      <c r="N1262" s="7" t="s">
        <v>15</v>
      </c>
      <c r="O1262" s="7" t="s">
        <v>15</v>
      </c>
      <c r="P1262" s="7" t="s">
        <v>15</v>
      </c>
      <c r="Q1262" s="7" t="s">
        <v>15</v>
      </c>
      <c r="R1262" s="7" t="s">
        <v>15</v>
      </c>
      <c r="S1262" s="7" t="s">
        <v>15</v>
      </c>
      <c r="T1262" s="9" t="s">
        <v>1340</v>
      </c>
      <c r="U1262" s="9" t="s">
        <v>204</v>
      </c>
    </row>
    <row r="1263" s="34" customFormat="true" ht="15" hidden="false" customHeight="false" outlineLevel="0" collapsed="false">
      <c r="A1263" s="6" t="s">
        <v>1363</v>
      </c>
      <c r="B1263" s="6" t="s">
        <v>192</v>
      </c>
      <c r="C1263" s="10" t="s">
        <v>15</v>
      </c>
      <c r="D1263" s="8" t="n">
        <v>0.009964</v>
      </c>
      <c r="E1263" s="8" t="n">
        <f aca="false">VLOOKUP(A1263,[6]Sheet1!$C$2:$K$40,3,FALSE())</f>
        <v>0.158581</v>
      </c>
      <c r="F1263" s="8" t="n">
        <f aca="false">VLOOKUP(A1263,[6]Sheet1!$C$2:$K$40,4,FALSE())</f>
        <v>0.029325</v>
      </c>
      <c r="G1263" s="8" t="n">
        <f aca="false">VLOOKUP(A1263,[6]Sheet1!$C$2:$K$40,5,FALSE())</f>
        <v>0.030752</v>
      </c>
      <c r="H1263" s="8" t="n">
        <f aca="false">VLOOKUP(A1263,[6]Sheet1!$C$2:$K$40,6,FALSE())</f>
        <v>0.162804</v>
      </c>
      <c r="I1263" s="8" t="n">
        <f aca="false">VLOOKUP(A1263,[6]Sheet1!$C$2:$K$40,7,FALSE())</f>
        <v>0.018835</v>
      </c>
      <c r="J1263" s="8" t="n">
        <v>0.52374</v>
      </c>
      <c r="K1263" s="8" t="n">
        <f aca="false">VLOOKUP(A1263,[6]Sheet1!$C$2:$K$40,9,FALSE())</f>
        <v>0.45159</v>
      </c>
      <c r="L1263" s="7" t="s">
        <v>15</v>
      </c>
      <c r="M1263" s="7" t="s">
        <v>15</v>
      </c>
      <c r="N1263" s="7" t="s">
        <v>15</v>
      </c>
      <c r="O1263" s="7" t="s">
        <v>60</v>
      </c>
      <c r="P1263" s="7" t="s">
        <v>15</v>
      </c>
      <c r="Q1263" s="7" t="s">
        <v>15</v>
      </c>
      <c r="R1263" s="7" t="s">
        <v>60</v>
      </c>
      <c r="S1263" s="7" t="s">
        <v>15</v>
      </c>
      <c r="T1263" s="9" t="s">
        <v>1338</v>
      </c>
      <c r="U1263" s="9" t="s">
        <v>204</v>
      </c>
    </row>
    <row r="1264" s="34" customFormat="true" ht="15" hidden="false" customHeight="false" outlineLevel="0" collapsed="false">
      <c r="A1264" s="6" t="s">
        <v>1364</v>
      </c>
      <c r="B1264" s="6" t="s">
        <v>192</v>
      </c>
      <c r="C1264" s="10" t="s">
        <v>60</v>
      </c>
      <c r="D1264" s="8" t="n">
        <v>0.02553</v>
      </c>
      <c r="E1264" s="8" t="n">
        <f aca="false">VLOOKUP(A1264,[6]Sheet1!$C$2:$K$40,3,FALSE())</f>
        <v>0.119356</v>
      </c>
      <c r="F1264" s="8" t="n">
        <f aca="false">VLOOKUP(A1264,[6]Sheet1!$C$2:$K$40,4,FALSE())</f>
        <v>0.029268</v>
      </c>
      <c r="G1264" s="8" t="n">
        <f aca="false">VLOOKUP(A1264,[6]Sheet1!$C$2:$K$40,5,FALSE())</f>
        <v>0.021794</v>
      </c>
      <c r="H1264" s="8" t="n">
        <f aca="false">VLOOKUP(A1264,[6]Sheet1!$C$2:$K$40,6,FALSE())</f>
        <v>0.126279</v>
      </c>
      <c r="I1264" s="8" t="n">
        <f aca="false">VLOOKUP(A1264,[6]Sheet1!$C$2:$K$40,7,FALSE())</f>
        <v>0.014353</v>
      </c>
      <c r="J1264" s="8" t="n">
        <v>0.492664</v>
      </c>
      <c r="K1264" s="8" t="n">
        <f aca="false">VLOOKUP(A1264,[6]Sheet1!$C$2:$K$40,9,FALSE())</f>
        <v>0.46306</v>
      </c>
      <c r="L1264" s="7" t="s">
        <v>60</v>
      </c>
      <c r="M1264" s="7" t="s">
        <v>15</v>
      </c>
      <c r="N1264" s="7" t="s">
        <v>15</v>
      </c>
      <c r="O1264" s="7" t="s">
        <v>60</v>
      </c>
      <c r="P1264" s="7" t="s">
        <v>15</v>
      </c>
      <c r="Q1264" s="7" t="s">
        <v>15</v>
      </c>
      <c r="R1264" s="7" t="s">
        <v>15</v>
      </c>
      <c r="S1264" s="7" t="s">
        <v>15</v>
      </c>
      <c r="T1264" s="9" t="s">
        <v>1338</v>
      </c>
      <c r="U1264" s="9" t="s">
        <v>204</v>
      </c>
    </row>
    <row r="1265" s="34" customFormat="true" ht="15" hidden="false" customHeight="false" outlineLevel="0" collapsed="false">
      <c r="A1265" s="6" t="s">
        <v>1365</v>
      </c>
      <c r="B1265" s="6" t="s">
        <v>192</v>
      </c>
      <c r="C1265" s="10" t="s">
        <v>15</v>
      </c>
      <c r="D1265" s="8" t="n">
        <v>0.008649</v>
      </c>
      <c r="E1265" s="8" t="n">
        <f aca="false">VLOOKUP(A1265,[6]Sheet1!$C$2:$K$40,3,FALSE())</f>
        <v>0.238405</v>
      </c>
      <c r="F1265" s="8" t="n">
        <f aca="false">VLOOKUP(A1265,[6]Sheet1!$C$2:$K$40,4,FALSE())</f>
        <v>0.029395</v>
      </c>
      <c r="G1265" s="8" t="n">
        <f aca="false">VLOOKUP(A1265,[6]Sheet1!$C$2:$K$40,5,FALSE())</f>
        <v>0.027787</v>
      </c>
      <c r="H1265" s="8" t="n">
        <f aca="false">VLOOKUP(A1265,[6]Sheet1!$C$2:$K$40,6,FALSE())</f>
        <v>0.227226</v>
      </c>
      <c r="I1265" s="8" t="n">
        <f aca="false">VLOOKUP(A1265,[6]Sheet1!$C$2:$K$40,7,FALSE())</f>
        <v>0.019694</v>
      </c>
      <c r="J1265" s="8" t="n">
        <v>0.633181</v>
      </c>
      <c r="K1265" s="8" t="n">
        <f aca="false">VLOOKUP(A1265,[6]Sheet1!$C$2:$K$40,9,FALSE())</f>
        <v>0.450824</v>
      </c>
      <c r="L1265" s="7" t="s">
        <v>15</v>
      </c>
      <c r="M1265" s="7" t="s">
        <v>60</v>
      </c>
      <c r="N1265" s="7" t="s">
        <v>15</v>
      </c>
      <c r="O1265" s="7" t="s">
        <v>60</v>
      </c>
      <c r="P1265" s="7" t="s">
        <v>60</v>
      </c>
      <c r="Q1265" s="7" t="s">
        <v>60</v>
      </c>
      <c r="R1265" s="7" t="s">
        <v>60</v>
      </c>
      <c r="S1265" s="7" t="s">
        <v>15</v>
      </c>
      <c r="T1265" s="9" t="s">
        <v>1340</v>
      </c>
      <c r="U1265" s="9" t="s">
        <v>204</v>
      </c>
    </row>
    <row r="1266" s="34" customFormat="true" ht="15" hidden="false" customHeight="false" outlineLevel="0" collapsed="false">
      <c r="A1266" s="6" t="s">
        <v>1366</v>
      </c>
      <c r="B1266" s="6" t="s">
        <v>192</v>
      </c>
      <c r="C1266" s="10" t="s">
        <v>60</v>
      </c>
      <c r="D1266" s="8" t="n">
        <v>0.01086</v>
      </c>
      <c r="E1266" s="8" t="n">
        <f aca="false">VLOOKUP(A1266,[6]Sheet1!$C$2:$K$40,3,FALSE())</f>
        <v>0.037705</v>
      </c>
      <c r="F1266" s="8" t="n">
        <f aca="false">VLOOKUP(A1266,[6]Sheet1!$C$2:$K$40,4,FALSE())</f>
        <v>0.029245</v>
      </c>
      <c r="G1266" s="8" t="n">
        <f aca="false">VLOOKUP(A1266,[6]Sheet1!$C$2:$K$40,5,FALSE())</f>
        <v>0.01504</v>
      </c>
      <c r="H1266" s="8" t="n">
        <f aca="false">VLOOKUP(A1266,[6]Sheet1!$C$2:$K$40,6,FALSE())</f>
        <v>0.014995</v>
      </c>
      <c r="I1266" s="8" t="n">
        <f aca="false">VLOOKUP(A1266,[6]Sheet1!$C$2:$K$40,7,FALSE())</f>
        <v>0.017636</v>
      </c>
      <c r="J1266" s="8" t="n">
        <v>0.393675</v>
      </c>
      <c r="K1266" s="8" t="n">
        <f aca="false">VLOOKUP(A1266,[6]Sheet1!$C$2:$K$40,9,FALSE())</f>
        <v>0.488356</v>
      </c>
      <c r="L1266" s="7" t="s">
        <v>15</v>
      </c>
      <c r="M1266" s="7" t="s">
        <v>15</v>
      </c>
      <c r="N1266" s="7" t="s">
        <v>15</v>
      </c>
      <c r="O1266" s="7" t="s">
        <v>15</v>
      </c>
      <c r="P1266" s="7" t="s">
        <v>15</v>
      </c>
      <c r="Q1266" s="7" t="s">
        <v>15</v>
      </c>
      <c r="R1266" s="7" t="s">
        <v>15</v>
      </c>
      <c r="S1266" s="7" t="s">
        <v>15</v>
      </c>
      <c r="T1266" s="9" t="s">
        <v>1338</v>
      </c>
      <c r="U1266" s="9" t="s">
        <v>204</v>
      </c>
    </row>
    <row r="1267" s="34" customFormat="true" ht="15" hidden="false" customHeight="false" outlineLevel="0" collapsed="false">
      <c r="A1267" s="6" t="s">
        <v>1367</v>
      </c>
      <c r="B1267" s="6" t="s">
        <v>192</v>
      </c>
      <c r="C1267" s="10" t="s">
        <v>15</v>
      </c>
      <c r="D1267" s="8" t="n">
        <v>0.01193</v>
      </c>
      <c r="E1267" s="8" t="n">
        <f aca="false">VLOOKUP(A1267,[6]Sheet1!$C$2:$K$40,3,FALSE())</f>
        <v>0.333582</v>
      </c>
      <c r="F1267" s="8" t="n">
        <f aca="false">VLOOKUP(A1267,[6]Sheet1!$C$2:$K$40,4,FALSE())</f>
        <v>0.029422</v>
      </c>
      <c r="G1267" s="8" t="n">
        <f aca="false">VLOOKUP(A1267,[6]Sheet1!$C$2:$K$40,5,FALSE())</f>
        <v>0.029918</v>
      </c>
      <c r="H1267" s="8" t="n">
        <f aca="false">VLOOKUP(A1267,[6]Sheet1!$C$2:$K$40,6,FALSE())</f>
        <v>0.248761</v>
      </c>
      <c r="I1267" s="8" t="n">
        <f aca="false">VLOOKUP(A1267,[6]Sheet1!$C$2:$K$40,7,FALSE())</f>
        <v>0.023413</v>
      </c>
      <c r="J1267" s="8" t="n">
        <v>0.706847</v>
      </c>
      <c r="K1267" s="8" t="n">
        <f aca="false">VLOOKUP(A1267,[6]Sheet1!$C$2:$K$40,9,FALSE())</f>
        <v>0.447101</v>
      </c>
      <c r="L1267" s="7" t="s">
        <v>15</v>
      </c>
      <c r="M1267" s="7" t="s">
        <v>60</v>
      </c>
      <c r="N1267" s="7" t="s">
        <v>15</v>
      </c>
      <c r="O1267" s="7" t="s">
        <v>60</v>
      </c>
      <c r="P1267" s="7" t="s">
        <v>60</v>
      </c>
      <c r="Q1267" s="7" t="s">
        <v>60</v>
      </c>
      <c r="R1267" s="7" t="s">
        <v>60</v>
      </c>
      <c r="S1267" s="7" t="s">
        <v>15</v>
      </c>
      <c r="T1267" s="9" t="s">
        <v>1340</v>
      </c>
      <c r="U1267" s="9" t="s">
        <v>204</v>
      </c>
    </row>
    <row r="1268" s="34" customFormat="true" ht="15" hidden="false" customHeight="false" outlineLevel="0" collapsed="false">
      <c r="A1268" s="6" t="s">
        <v>1368</v>
      </c>
      <c r="B1268" s="6" t="s">
        <v>192</v>
      </c>
      <c r="C1268" s="10" t="s">
        <v>15</v>
      </c>
      <c r="D1268" s="8" t="n">
        <v>0.005122</v>
      </c>
      <c r="E1268" s="8" t="n">
        <f aca="false">VLOOKUP(A1268,[6]Sheet1!$C$2:$K$40,3,FALSE())</f>
        <v>0.065204</v>
      </c>
      <c r="F1268" s="8" t="n">
        <f aca="false">VLOOKUP(A1268,[6]Sheet1!$C$2:$K$40,4,FALSE())</f>
        <v>0.029256</v>
      </c>
      <c r="G1268" s="8" t="n">
        <f aca="false">VLOOKUP(A1268,[6]Sheet1!$C$2:$K$40,5,FALSE())</f>
        <v>0.014447</v>
      </c>
      <c r="H1268" s="8" t="n">
        <f aca="false">VLOOKUP(A1268,[6]Sheet1!$C$2:$K$40,6,FALSE())</f>
        <v>0.067164</v>
      </c>
      <c r="I1268" s="8" t="n">
        <f aca="false">VLOOKUP(A1268,[6]Sheet1!$C$2:$K$40,7,FALSE())</f>
        <v>0.015544</v>
      </c>
      <c r="J1268" s="8" t="n">
        <v>0.334276</v>
      </c>
      <c r="K1268" s="8" t="n">
        <f aca="false">VLOOKUP(A1268,[6]Sheet1!$C$2:$K$40,9,FALSE())</f>
        <v>0.490427</v>
      </c>
      <c r="L1268" s="7" t="s">
        <v>15</v>
      </c>
      <c r="M1268" s="7" t="s">
        <v>15</v>
      </c>
      <c r="N1268" s="7" t="s">
        <v>15</v>
      </c>
      <c r="O1268" s="7" t="s">
        <v>15</v>
      </c>
      <c r="P1268" s="7" t="s">
        <v>15</v>
      </c>
      <c r="Q1268" s="7" t="s">
        <v>15</v>
      </c>
      <c r="R1268" s="7" t="s">
        <v>15</v>
      </c>
      <c r="S1268" s="7" t="s">
        <v>15</v>
      </c>
      <c r="T1268" s="9" t="s">
        <v>1340</v>
      </c>
      <c r="U1268" s="9" t="s">
        <v>204</v>
      </c>
    </row>
    <row r="1269" s="34" customFormat="true" ht="15" hidden="false" customHeight="false" outlineLevel="0" collapsed="false">
      <c r="A1269" s="6" t="s">
        <v>1369</v>
      </c>
      <c r="B1269" s="6" t="s">
        <v>192</v>
      </c>
      <c r="C1269" s="10" t="s">
        <v>15</v>
      </c>
      <c r="D1269" s="8" t="n">
        <v>0.0156</v>
      </c>
      <c r="E1269" s="8" t="n">
        <f aca="false">VLOOKUP(A1269,[6]Sheet1!$C$2:$K$40,3,FALSE())</f>
        <v>0.050586</v>
      </c>
      <c r="F1269" s="8" t="n">
        <f aca="false">VLOOKUP(A1269,[6]Sheet1!$C$2:$K$40,4,FALSE())</f>
        <v>0.029265</v>
      </c>
      <c r="G1269" s="8" t="n">
        <f aca="false">VLOOKUP(A1269,[6]Sheet1!$C$2:$K$40,5,FALSE())</f>
        <v>0.013692</v>
      </c>
      <c r="H1269" s="8" t="n">
        <f aca="false">VLOOKUP(A1269,[6]Sheet1!$C$2:$K$40,6,FALSE())</f>
        <v>0.049713</v>
      </c>
      <c r="I1269" s="8" t="n">
        <f aca="false">VLOOKUP(A1269,[6]Sheet1!$C$2:$K$40,7,FALSE())</f>
        <v>0.015805</v>
      </c>
      <c r="J1269" s="8" t="n">
        <v>0.34126</v>
      </c>
      <c r="K1269" s="8" t="n">
        <f aca="false">VLOOKUP(A1269,[6]Sheet1!$C$2:$K$40,9,FALSE())</f>
        <v>0.490105</v>
      </c>
      <c r="L1269" s="7" t="s">
        <v>15</v>
      </c>
      <c r="M1269" s="7" t="s">
        <v>15</v>
      </c>
      <c r="N1269" s="7" t="s">
        <v>15</v>
      </c>
      <c r="O1269" s="7" t="s">
        <v>15</v>
      </c>
      <c r="P1269" s="7" t="s">
        <v>15</v>
      </c>
      <c r="Q1269" s="7" t="s">
        <v>15</v>
      </c>
      <c r="R1269" s="7" t="s">
        <v>15</v>
      </c>
      <c r="S1269" s="7" t="s">
        <v>15</v>
      </c>
      <c r="T1269" s="9" t="s">
        <v>1338</v>
      </c>
      <c r="U1269" s="9" t="s">
        <v>204</v>
      </c>
    </row>
    <row r="1270" s="34" customFormat="true" ht="15" hidden="false" customHeight="false" outlineLevel="0" collapsed="false">
      <c r="A1270" s="6" t="s">
        <v>1370</v>
      </c>
      <c r="B1270" s="6" t="s">
        <v>192</v>
      </c>
      <c r="C1270" s="10" t="s">
        <v>15</v>
      </c>
      <c r="D1270" s="8" t="n">
        <v>0.009957</v>
      </c>
      <c r="E1270" s="8" t="n">
        <f aca="false">VLOOKUP(A1270,[6]Sheet1!$C$2:$K$40,3,FALSE())</f>
        <v>0.041557</v>
      </c>
      <c r="F1270" s="8" t="n">
        <f aca="false">VLOOKUP(A1270,[6]Sheet1!$C$2:$K$40,4,FALSE())</f>
        <v>0.029289</v>
      </c>
      <c r="G1270" s="8" t="n">
        <f aca="false">VLOOKUP(A1270,[6]Sheet1!$C$2:$K$40,5,FALSE())</f>
        <v>0.013798</v>
      </c>
      <c r="H1270" s="8" t="n">
        <f aca="false">VLOOKUP(A1270,[6]Sheet1!$C$2:$K$40,6,FALSE())</f>
        <v>0.038862</v>
      </c>
      <c r="I1270" s="8" t="n">
        <f aca="false">VLOOKUP(A1270,[6]Sheet1!$C$2:$K$40,7,FALSE())</f>
        <v>0.012898</v>
      </c>
      <c r="J1270" s="8" t="n">
        <v>0.403764</v>
      </c>
      <c r="K1270" s="8" t="n">
        <f aca="false">VLOOKUP(A1270,[6]Sheet1!$C$2:$K$40,9,FALSE())</f>
        <v>0.483747</v>
      </c>
      <c r="L1270" s="7" t="s">
        <v>15</v>
      </c>
      <c r="M1270" s="7" t="s">
        <v>15</v>
      </c>
      <c r="N1270" s="7" t="s">
        <v>15</v>
      </c>
      <c r="O1270" s="7" t="s">
        <v>15</v>
      </c>
      <c r="P1270" s="7" t="s">
        <v>15</v>
      </c>
      <c r="Q1270" s="7" t="s">
        <v>15</v>
      </c>
      <c r="R1270" s="7" t="s">
        <v>15</v>
      </c>
      <c r="S1270" s="7" t="s">
        <v>15</v>
      </c>
      <c r="T1270" s="9" t="s">
        <v>1338</v>
      </c>
      <c r="U1270" s="9" t="s">
        <v>204</v>
      </c>
    </row>
    <row r="1271" s="34" customFormat="true" ht="15" hidden="false" customHeight="false" outlineLevel="0" collapsed="false">
      <c r="A1271" s="6" t="s">
        <v>1371</v>
      </c>
      <c r="B1271" s="6" t="s">
        <v>192</v>
      </c>
      <c r="C1271" s="10" t="s">
        <v>60</v>
      </c>
      <c r="D1271" s="8" t="n">
        <v>0.07198</v>
      </c>
      <c r="E1271" s="8" t="n">
        <f aca="false">VLOOKUP(A1271,[6]Sheet1!$C$2:$K$40,3,FALSE())</f>
        <v>0.06806</v>
      </c>
      <c r="F1271" s="8" t="n">
        <f aca="false">VLOOKUP(A1271,[6]Sheet1!$C$2:$K$40,4,FALSE())</f>
        <v>0.029277</v>
      </c>
      <c r="G1271" s="8" t="n">
        <f aca="false">VLOOKUP(A1271,[6]Sheet1!$C$2:$K$40,5,FALSE())</f>
        <v>0.013675</v>
      </c>
      <c r="H1271" s="8" t="n">
        <f aca="false">VLOOKUP(A1271,[6]Sheet1!$C$2:$K$40,6,FALSE())</f>
        <v>0.025536</v>
      </c>
      <c r="I1271" s="8" t="n">
        <f aca="false">VLOOKUP(A1271,[6]Sheet1!$C$2:$K$40,7,FALSE())</f>
        <v>0.011001</v>
      </c>
      <c r="J1271" s="8" t="n">
        <v>0.430254</v>
      </c>
      <c r="K1271" s="8" t="n">
        <f aca="false">VLOOKUP(A1271,[6]Sheet1!$C$2:$K$40,9,FALSE())</f>
        <v>0.481982</v>
      </c>
      <c r="L1271" s="7" t="s">
        <v>60</v>
      </c>
      <c r="M1271" s="7" t="s">
        <v>15</v>
      </c>
      <c r="N1271" s="7" t="s">
        <v>15</v>
      </c>
      <c r="O1271" s="7" t="s">
        <v>15</v>
      </c>
      <c r="P1271" s="7" t="s">
        <v>15</v>
      </c>
      <c r="Q1271" s="7" t="s">
        <v>15</v>
      </c>
      <c r="R1271" s="7" t="s">
        <v>15</v>
      </c>
      <c r="S1271" s="7" t="s">
        <v>15</v>
      </c>
      <c r="T1271" s="9" t="s">
        <v>1338</v>
      </c>
      <c r="U1271" s="9" t="s">
        <v>204</v>
      </c>
    </row>
    <row r="1272" s="34" customFormat="true" ht="15" hidden="false" customHeight="false" outlineLevel="0" collapsed="false">
      <c r="A1272" s="6" t="s">
        <v>1372</v>
      </c>
      <c r="B1272" s="6" t="s">
        <v>192</v>
      </c>
      <c r="C1272" s="10" t="s">
        <v>15</v>
      </c>
      <c r="D1272" s="8" t="n">
        <v>0.01183</v>
      </c>
      <c r="E1272" s="8" t="n">
        <f aca="false">VLOOKUP(A1272,[6]Sheet1!$C$2:$K$40,3,FALSE())</f>
        <v>0.048389</v>
      </c>
      <c r="F1272" s="8" t="n">
        <f aca="false">VLOOKUP(A1272,[6]Sheet1!$C$2:$K$40,4,FALSE())</f>
        <v>0.029252</v>
      </c>
      <c r="G1272" s="8" t="n">
        <f aca="false">VLOOKUP(A1272,[6]Sheet1!$C$2:$K$40,5,FALSE())</f>
        <v>0.014906</v>
      </c>
      <c r="H1272" s="8" t="n">
        <f aca="false">VLOOKUP(A1272,[6]Sheet1!$C$2:$K$40,6,FALSE())</f>
        <v>0.024989</v>
      </c>
      <c r="I1272" s="8" t="n">
        <f aca="false">VLOOKUP(A1272,[6]Sheet1!$C$2:$K$40,7,FALSE())</f>
        <v>0.013864</v>
      </c>
      <c r="J1272" s="8" t="n">
        <v>0.40412</v>
      </c>
      <c r="K1272" s="8" t="n">
        <f aca="false">VLOOKUP(A1272,[6]Sheet1!$C$2:$K$40,9,FALSE())</f>
        <v>0.484353</v>
      </c>
      <c r="L1272" s="7" t="s">
        <v>15</v>
      </c>
      <c r="M1272" s="7" t="s">
        <v>15</v>
      </c>
      <c r="N1272" s="7" t="s">
        <v>15</v>
      </c>
      <c r="O1272" s="7" t="s">
        <v>15</v>
      </c>
      <c r="P1272" s="7" t="s">
        <v>15</v>
      </c>
      <c r="Q1272" s="7" t="s">
        <v>15</v>
      </c>
      <c r="R1272" s="7" t="s">
        <v>15</v>
      </c>
      <c r="S1272" s="7" t="s">
        <v>15</v>
      </c>
      <c r="T1272" s="9" t="s">
        <v>1338</v>
      </c>
      <c r="U1272" s="9" t="s">
        <v>204</v>
      </c>
    </row>
    <row r="1273" s="34" customFormat="true" ht="15" hidden="false" customHeight="false" outlineLevel="0" collapsed="false">
      <c r="A1273" s="6" t="s">
        <v>1373</v>
      </c>
      <c r="B1273" s="6" t="s">
        <v>192</v>
      </c>
      <c r="C1273" s="10" t="s">
        <v>15</v>
      </c>
      <c r="D1273" s="8" t="n">
        <v>0.01378</v>
      </c>
      <c r="E1273" s="8" t="n">
        <f aca="false">VLOOKUP(A1273,[6]Sheet1!$C$2:$K$40,3,FALSE())</f>
        <v>0.047814</v>
      </c>
      <c r="F1273" s="8" t="n">
        <f aca="false">VLOOKUP(A1273,[6]Sheet1!$C$2:$K$40,4,FALSE())</f>
        <v>0.029277</v>
      </c>
      <c r="G1273" s="8" t="n">
        <f aca="false">VLOOKUP(A1273,[6]Sheet1!$C$2:$K$40,5,FALSE())</f>
        <v>0.01359</v>
      </c>
      <c r="H1273" s="8" t="n">
        <f aca="false">VLOOKUP(A1273,[6]Sheet1!$C$2:$K$40,6,FALSE())</f>
        <v>0.045766</v>
      </c>
      <c r="I1273" s="8" t="n">
        <f aca="false">VLOOKUP(A1273,[6]Sheet1!$C$2:$K$40,7,FALSE())</f>
        <v>0.013865</v>
      </c>
      <c r="J1273" s="8" t="n">
        <v>0.4077</v>
      </c>
      <c r="K1273" s="8" t="n">
        <f aca="false">VLOOKUP(A1273,[6]Sheet1!$C$2:$K$40,9,FALSE())</f>
        <v>0.493785</v>
      </c>
      <c r="L1273" s="7" t="s">
        <v>15</v>
      </c>
      <c r="M1273" s="7" t="s">
        <v>15</v>
      </c>
      <c r="N1273" s="7" t="s">
        <v>15</v>
      </c>
      <c r="O1273" s="7" t="s">
        <v>15</v>
      </c>
      <c r="P1273" s="7" t="s">
        <v>15</v>
      </c>
      <c r="Q1273" s="7" t="s">
        <v>15</v>
      </c>
      <c r="R1273" s="7" t="s">
        <v>15</v>
      </c>
      <c r="S1273" s="7" t="s">
        <v>15</v>
      </c>
      <c r="T1273" s="9" t="s">
        <v>1338</v>
      </c>
      <c r="U1273" s="9" t="s">
        <v>204</v>
      </c>
    </row>
    <row r="1274" s="34" customFormat="true" ht="15" hidden="false" customHeight="false" outlineLevel="0" collapsed="false">
      <c r="A1274" s="6" t="s">
        <v>1374</v>
      </c>
      <c r="B1274" s="6" t="s">
        <v>192</v>
      </c>
      <c r="C1274" s="10" t="s">
        <v>15</v>
      </c>
      <c r="D1274" s="8" t="n">
        <v>0.01362</v>
      </c>
      <c r="E1274" s="8" t="n">
        <f aca="false">VLOOKUP(A1274,[6]Sheet1!$C$2:$K$40,3,FALSE())</f>
        <v>0.073267</v>
      </c>
      <c r="F1274" s="8" t="n">
        <f aca="false">VLOOKUP(A1274,[6]Sheet1!$C$2:$K$40,4,FALSE())</f>
        <v>0.029382</v>
      </c>
      <c r="G1274" s="8" t="n">
        <f aca="false">VLOOKUP(A1274,[6]Sheet1!$C$2:$K$40,5,FALSE())</f>
        <v>0.021237</v>
      </c>
      <c r="H1274" s="8" t="n">
        <f aca="false">VLOOKUP(A1274,[6]Sheet1!$C$2:$K$40,6,FALSE())</f>
        <v>0.082893</v>
      </c>
      <c r="I1274" s="8" t="n">
        <f aca="false">VLOOKUP(A1274,[6]Sheet1!$C$2:$K$40,7,FALSE())</f>
        <v>0.014314</v>
      </c>
      <c r="J1274" s="8" t="n">
        <v>0.426217</v>
      </c>
      <c r="K1274" s="8" t="n">
        <f aca="false">VLOOKUP(A1274,[6]Sheet1!$C$2:$K$40,9,FALSE())</f>
        <v>0.468276</v>
      </c>
      <c r="L1274" s="7" t="s">
        <v>15</v>
      </c>
      <c r="M1274" s="7" t="s">
        <v>15</v>
      </c>
      <c r="N1274" s="7" t="s">
        <v>15</v>
      </c>
      <c r="O1274" s="7" t="s">
        <v>60</v>
      </c>
      <c r="P1274" s="7" t="s">
        <v>15</v>
      </c>
      <c r="Q1274" s="7" t="s">
        <v>15</v>
      </c>
      <c r="R1274" s="7" t="s">
        <v>15</v>
      </c>
      <c r="S1274" s="7" t="s">
        <v>15</v>
      </c>
      <c r="T1274" s="9" t="s">
        <v>1338</v>
      </c>
      <c r="U1274" s="9" t="s">
        <v>204</v>
      </c>
    </row>
    <row r="1275" s="34" customFormat="true" ht="15" hidden="false" customHeight="false" outlineLevel="0" collapsed="false">
      <c r="A1275" s="6" t="s">
        <v>1375</v>
      </c>
      <c r="B1275" s="6" t="s">
        <v>192</v>
      </c>
      <c r="C1275" s="10" t="s">
        <v>60</v>
      </c>
      <c r="D1275" s="8" t="n">
        <v>0.01078</v>
      </c>
      <c r="E1275" s="8" t="n">
        <f aca="false">VLOOKUP(A1275,[6]Sheet1!$C$2:$K$40,3,FALSE())</f>
        <v>0.05458</v>
      </c>
      <c r="F1275" s="8" t="n">
        <f aca="false">VLOOKUP(A1275,[6]Sheet1!$C$2:$K$40,4,FALSE())</f>
        <v>0.029262</v>
      </c>
      <c r="G1275" s="8" t="n">
        <f aca="false">VLOOKUP(A1275,[6]Sheet1!$C$2:$K$40,5,FALSE())</f>
        <v>0.017986</v>
      </c>
      <c r="H1275" s="8" t="n">
        <f aca="false">VLOOKUP(A1275,[6]Sheet1!$C$2:$K$40,6,FALSE())</f>
        <v>0.03539</v>
      </c>
      <c r="I1275" s="8" t="n">
        <f aca="false">VLOOKUP(A1275,[6]Sheet1!$C$2:$K$40,7,FALSE())</f>
        <v>0.017598</v>
      </c>
      <c r="J1275" s="8" t="n">
        <v>0.357456</v>
      </c>
      <c r="K1275" s="8" t="n">
        <f aca="false">VLOOKUP(A1275,[6]Sheet1!$C$2:$K$40,9,FALSE())</f>
        <v>0.482211</v>
      </c>
      <c r="L1275" s="7" t="s">
        <v>15</v>
      </c>
      <c r="M1275" s="7" t="s">
        <v>15</v>
      </c>
      <c r="N1275" s="7" t="s">
        <v>15</v>
      </c>
      <c r="O1275" s="7" t="s">
        <v>15</v>
      </c>
      <c r="P1275" s="7" t="s">
        <v>15</v>
      </c>
      <c r="Q1275" s="7" t="s">
        <v>15</v>
      </c>
      <c r="R1275" s="7" t="s">
        <v>15</v>
      </c>
      <c r="S1275" s="7" t="s">
        <v>15</v>
      </c>
      <c r="T1275" s="9" t="s">
        <v>1338</v>
      </c>
      <c r="U1275" s="9" t="s">
        <v>204</v>
      </c>
    </row>
    <row r="1276" s="34" customFormat="true" ht="15" hidden="false" customHeight="false" outlineLevel="0" collapsed="false">
      <c r="A1276" s="6" t="s">
        <v>1376</v>
      </c>
      <c r="B1276" s="6" t="s">
        <v>192</v>
      </c>
      <c r="C1276" s="10" t="s">
        <v>15</v>
      </c>
      <c r="D1276" s="8" t="n">
        <v>0.01173</v>
      </c>
      <c r="E1276" s="8" t="n">
        <f aca="false">VLOOKUP(A1276,[6]Sheet1!$C$2:$K$40,3,FALSE())</f>
        <v>0.067968</v>
      </c>
      <c r="F1276" s="8" t="n">
        <f aca="false">VLOOKUP(A1276,[6]Sheet1!$C$2:$K$40,4,FALSE())</f>
        <v>0.02916</v>
      </c>
      <c r="G1276" s="8" t="n">
        <f aca="false">VLOOKUP(A1276,[6]Sheet1!$C$2:$K$40,5,FALSE())</f>
        <v>0.014493</v>
      </c>
      <c r="H1276" s="8" t="n">
        <f aca="false">VLOOKUP(A1276,[6]Sheet1!$C$2:$K$40,6,FALSE())</f>
        <v>0.028165</v>
      </c>
      <c r="I1276" s="8" t="n">
        <f aca="false">VLOOKUP(A1276,[6]Sheet1!$C$2:$K$40,7,FALSE())</f>
        <v>0.01173</v>
      </c>
      <c r="J1276" s="8" t="n">
        <v>0.429964</v>
      </c>
      <c r="K1276" s="8" t="n">
        <f aca="false">VLOOKUP(A1276,[6]Sheet1!$C$2:$K$40,9,FALSE())</f>
        <v>0.480793</v>
      </c>
      <c r="L1276" s="7" t="s">
        <v>15</v>
      </c>
      <c r="M1276" s="7" t="s">
        <v>15</v>
      </c>
      <c r="N1276" s="7" t="s">
        <v>15</v>
      </c>
      <c r="O1276" s="7" t="s">
        <v>15</v>
      </c>
      <c r="P1276" s="7" t="s">
        <v>15</v>
      </c>
      <c r="Q1276" s="7" t="s">
        <v>15</v>
      </c>
      <c r="R1276" s="7" t="s">
        <v>15</v>
      </c>
      <c r="S1276" s="7" t="s">
        <v>15</v>
      </c>
      <c r="T1276" s="9" t="s">
        <v>1338</v>
      </c>
      <c r="U1276" s="9" t="s">
        <v>204</v>
      </c>
    </row>
    <row r="1277" s="34" customFormat="true" ht="15" hidden="false" customHeight="false" outlineLevel="0" collapsed="false">
      <c r="A1277" s="6" t="s">
        <v>1377</v>
      </c>
      <c r="B1277" s="6" t="s">
        <v>192</v>
      </c>
      <c r="C1277" s="10" t="s">
        <v>15</v>
      </c>
      <c r="D1277" s="8" t="n">
        <v>0.004783</v>
      </c>
      <c r="E1277" s="8" t="n">
        <f aca="false">VLOOKUP(A1277,[6]Sheet1!$C$2:$K$40,3,FALSE())</f>
        <v>0.038559</v>
      </c>
      <c r="F1277" s="8" t="n">
        <f aca="false">VLOOKUP(A1277,[6]Sheet1!$C$2:$K$40,4,FALSE())</f>
        <v>0.029128</v>
      </c>
      <c r="G1277" s="8" t="n">
        <f aca="false">VLOOKUP(A1277,[6]Sheet1!$C$2:$K$40,5,FALSE())</f>
        <v>0.014764</v>
      </c>
      <c r="H1277" s="8" t="n">
        <f aca="false">VLOOKUP(A1277,[6]Sheet1!$C$2:$K$40,6,FALSE())</f>
        <v>0.026619</v>
      </c>
      <c r="I1277" s="8" t="n">
        <f aca="false">VLOOKUP(A1277,[6]Sheet1!$C$2:$K$40,7,FALSE())</f>
        <v>0.013029</v>
      </c>
      <c r="J1277" s="8" t="n">
        <v>0.372275</v>
      </c>
      <c r="K1277" s="8" t="n">
        <f aca="false">VLOOKUP(A1277,[6]Sheet1!$C$2:$K$40,9,FALSE())</f>
        <v>0.490274</v>
      </c>
      <c r="L1277" s="7" t="s">
        <v>15</v>
      </c>
      <c r="M1277" s="7" t="s">
        <v>15</v>
      </c>
      <c r="N1277" s="7" t="s">
        <v>15</v>
      </c>
      <c r="O1277" s="7" t="s">
        <v>15</v>
      </c>
      <c r="P1277" s="7" t="s">
        <v>15</v>
      </c>
      <c r="Q1277" s="7" t="s">
        <v>15</v>
      </c>
      <c r="R1277" s="7" t="s">
        <v>15</v>
      </c>
      <c r="S1277" s="7" t="s">
        <v>15</v>
      </c>
      <c r="T1277" s="9" t="s">
        <v>1338</v>
      </c>
      <c r="U1277" s="9" t="s">
        <v>204</v>
      </c>
    </row>
    <row r="1278" s="34" customFormat="true" ht="15" hidden="false" customHeight="false" outlineLevel="0" collapsed="false">
      <c r="A1278" s="6" t="s">
        <v>1378</v>
      </c>
      <c r="B1278" s="6" t="s">
        <v>146</v>
      </c>
      <c r="C1278" s="10" t="s">
        <v>15</v>
      </c>
      <c r="D1278" s="8" t="n">
        <v>0.01066</v>
      </c>
      <c r="E1278" s="8" t="n">
        <f aca="false">VLOOKUP(A1278,[7]Sheet1!$C$2:$K$8,3,FALSE())</f>
        <v>0.059308</v>
      </c>
      <c r="F1278" s="8" t="n">
        <f aca="false">VLOOKUP(A1278,[7]Sheet1!$C$2:$K$8,4,FALSE())</f>
        <v>0.029372</v>
      </c>
      <c r="G1278" s="8" t="n">
        <f aca="false">VLOOKUP(A1278,[7]Sheet1!$C$2:$K$8,5,FALSE())</f>
        <v>0.021156</v>
      </c>
      <c r="H1278" s="8" t="n">
        <f aca="false">VLOOKUP(A1278,[7]Sheet1!$C$2:$K$8,6,FALSE())</f>
        <v>0.055033</v>
      </c>
      <c r="I1278" s="8" t="n">
        <f aca="false">VLOOKUP(A1278,[7]Sheet1!$C$2:$K$8,7,FALSE())</f>
        <v>0.015752</v>
      </c>
      <c r="J1278" s="8" t="n">
        <v>0.413713</v>
      </c>
      <c r="K1278" s="8" t="n">
        <f aca="false">VLOOKUP(A1278,[7]Sheet1!$C$2:$K$8,9,FALSE())</f>
        <v>0.473856</v>
      </c>
      <c r="L1278" s="7" t="s">
        <v>15</v>
      </c>
      <c r="M1278" s="7" t="s">
        <v>15</v>
      </c>
      <c r="N1278" s="7" t="s">
        <v>15</v>
      </c>
      <c r="O1278" s="7" t="s">
        <v>60</v>
      </c>
      <c r="P1278" s="7" t="s">
        <v>15</v>
      </c>
      <c r="Q1278" s="7" t="s">
        <v>15</v>
      </c>
      <c r="R1278" s="7" t="s">
        <v>15</v>
      </c>
      <c r="S1278" s="7" t="s">
        <v>15</v>
      </c>
      <c r="T1278" s="9" t="s">
        <v>1379</v>
      </c>
      <c r="U1278" s="9" t="s">
        <v>204</v>
      </c>
    </row>
    <row r="1279" s="34" customFormat="true" ht="15" hidden="false" customHeight="false" outlineLevel="0" collapsed="false">
      <c r="A1279" s="6" t="s">
        <v>1380</v>
      </c>
      <c r="B1279" s="6" t="s">
        <v>146</v>
      </c>
      <c r="C1279" s="10" t="s">
        <v>60</v>
      </c>
      <c r="D1279" s="8" t="n">
        <v>0.008667</v>
      </c>
      <c r="E1279" s="8" t="n">
        <f aca="false">VLOOKUP(A1279,[7]Sheet1!$C$2:$K$8,3,FALSE())</f>
        <v>0.147171</v>
      </c>
      <c r="F1279" s="8" t="n">
        <f aca="false">VLOOKUP(A1279,[7]Sheet1!$C$2:$K$8,4,FALSE())</f>
        <v>0.029433</v>
      </c>
      <c r="G1279" s="8" t="n">
        <f aca="false">VLOOKUP(A1279,[7]Sheet1!$C$2:$K$8,5,FALSE())</f>
        <v>0.021977</v>
      </c>
      <c r="H1279" s="8" t="n">
        <f aca="false">VLOOKUP(A1279,[7]Sheet1!$C$2:$K$8,6,FALSE())</f>
        <v>0.078375</v>
      </c>
      <c r="I1279" s="8" t="n">
        <f aca="false">VLOOKUP(A1279,[7]Sheet1!$C$2:$K$8,7,FALSE())</f>
        <v>0.014938</v>
      </c>
      <c r="J1279" s="8" t="n">
        <v>0.509671</v>
      </c>
      <c r="K1279" s="8" t="n">
        <f aca="false">VLOOKUP(A1279,[7]Sheet1!$C$2:$K$8,9,FALSE())</f>
        <v>0.46469</v>
      </c>
      <c r="L1279" s="7" t="s">
        <v>15</v>
      </c>
      <c r="M1279" s="7" t="s">
        <v>15</v>
      </c>
      <c r="N1279" s="7" t="s">
        <v>15</v>
      </c>
      <c r="O1279" s="7" t="s">
        <v>60</v>
      </c>
      <c r="P1279" s="7" t="s">
        <v>15</v>
      </c>
      <c r="Q1279" s="7" t="s">
        <v>15</v>
      </c>
      <c r="R1279" s="7" t="s">
        <v>15</v>
      </c>
      <c r="S1279" s="7" t="s">
        <v>15</v>
      </c>
      <c r="T1279" s="9" t="s">
        <v>1379</v>
      </c>
      <c r="U1279" s="9" t="s">
        <v>204</v>
      </c>
    </row>
    <row r="1280" s="34" customFormat="true" ht="15" hidden="false" customHeight="false" outlineLevel="0" collapsed="false">
      <c r="A1280" s="6" t="s">
        <v>1381</v>
      </c>
      <c r="B1280" s="6" t="s">
        <v>220</v>
      </c>
      <c r="C1280" s="10" t="s">
        <v>15</v>
      </c>
      <c r="D1280" s="8" t="n">
        <v>0.01077</v>
      </c>
      <c r="E1280" s="8" t="n">
        <f aca="false">VLOOKUP(A1280,[7]Sheet1!$C$2:$K$8,3,FALSE())</f>
        <v>0.09978</v>
      </c>
      <c r="F1280" s="8" t="n">
        <f aca="false">VLOOKUP(A1280,[7]Sheet1!$C$2:$K$8,4,FALSE())</f>
        <v>0.029402</v>
      </c>
      <c r="G1280" s="8" t="n">
        <f aca="false">VLOOKUP(A1280,[7]Sheet1!$C$2:$K$8,5,FALSE())</f>
        <v>0.015429</v>
      </c>
      <c r="H1280" s="8" t="n">
        <f aca="false">VLOOKUP(A1280,[7]Sheet1!$C$2:$K$8,6,FALSE())</f>
        <v>0.124882</v>
      </c>
      <c r="I1280" s="8" t="n">
        <f aca="false">VLOOKUP(A1280,[7]Sheet1!$C$2:$K$8,7,FALSE())</f>
        <v>0.017829</v>
      </c>
      <c r="J1280" s="8" t="n">
        <v>0.322594</v>
      </c>
      <c r="K1280" s="8" t="n">
        <f aca="false">VLOOKUP(A1280,[7]Sheet1!$C$2:$K$8,9,FALSE())</f>
        <v>0.485639</v>
      </c>
      <c r="L1280" s="7" t="s">
        <v>15</v>
      </c>
      <c r="M1280" s="7" t="s">
        <v>15</v>
      </c>
      <c r="N1280" s="7" t="s">
        <v>15</v>
      </c>
      <c r="O1280" s="7" t="s">
        <v>15</v>
      </c>
      <c r="P1280" s="7" t="s">
        <v>15</v>
      </c>
      <c r="Q1280" s="7" t="s">
        <v>15</v>
      </c>
      <c r="R1280" s="7" t="s">
        <v>15</v>
      </c>
      <c r="S1280" s="7" t="s">
        <v>15</v>
      </c>
      <c r="T1280" s="9" t="s">
        <v>1379</v>
      </c>
      <c r="U1280" s="9" t="s">
        <v>204</v>
      </c>
    </row>
    <row r="1281" s="34" customFormat="true" ht="15" hidden="false" customHeight="false" outlineLevel="0" collapsed="false">
      <c r="A1281" s="6" t="s">
        <v>1382</v>
      </c>
      <c r="B1281" s="6" t="s">
        <v>220</v>
      </c>
      <c r="C1281" s="10" t="s">
        <v>15</v>
      </c>
      <c r="D1281" s="8" t="n">
        <v>0.006275</v>
      </c>
      <c r="E1281" s="8" t="n">
        <f aca="false">VLOOKUP(A1281,[7]Sheet1!$C$2:$K$8,3,FALSE())</f>
        <v>0.165587</v>
      </c>
      <c r="F1281" s="8" t="n">
        <f aca="false">VLOOKUP(A1281,[7]Sheet1!$C$2:$K$8,4,FALSE())</f>
        <v>0.0294</v>
      </c>
      <c r="G1281" s="8" t="n">
        <f aca="false">VLOOKUP(A1281,[7]Sheet1!$C$2:$K$8,5,FALSE())</f>
        <v>0.023484</v>
      </c>
      <c r="H1281" s="8" t="n">
        <f aca="false">VLOOKUP(A1281,[7]Sheet1!$C$2:$K$8,6,FALSE())</f>
        <v>0.14141</v>
      </c>
      <c r="I1281" s="8" t="n">
        <f aca="false">VLOOKUP(A1281,[7]Sheet1!$C$2:$K$8,7,FALSE())</f>
        <v>0.01565</v>
      </c>
      <c r="J1281" s="8" t="n">
        <v>0.568596</v>
      </c>
      <c r="K1281" s="8" t="n">
        <f aca="false">VLOOKUP(A1281,[7]Sheet1!$C$2:$K$8,9,FALSE())</f>
        <v>0.460449</v>
      </c>
      <c r="L1281" s="7" t="s">
        <v>15</v>
      </c>
      <c r="M1281" s="7" t="s">
        <v>15</v>
      </c>
      <c r="N1281" s="7" t="s">
        <v>15</v>
      </c>
      <c r="O1281" s="7" t="s">
        <v>60</v>
      </c>
      <c r="P1281" s="7" t="s">
        <v>15</v>
      </c>
      <c r="Q1281" s="7" t="s">
        <v>15</v>
      </c>
      <c r="R1281" s="7" t="s">
        <v>60</v>
      </c>
      <c r="S1281" s="7" t="s">
        <v>15</v>
      </c>
      <c r="T1281" s="9" t="s">
        <v>1379</v>
      </c>
      <c r="U1281" s="9" t="s">
        <v>204</v>
      </c>
    </row>
    <row r="1282" s="34" customFormat="true" ht="15" hidden="false" customHeight="false" outlineLevel="0" collapsed="false">
      <c r="A1282" s="6" t="s">
        <v>1383</v>
      </c>
      <c r="B1282" s="6" t="s">
        <v>56</v>
      </c>
      <c r="C1282" s="10" t="s">
        <v>15</v>
      </c>
      <c r="D1282" s="8" t="n">
        <v>0.0112</v>
      </c>
      <c r="E1282" s="8" t="n">
        <f aca="false">VLOOKUP(A1282,[7]Sheet1!$C$2:$K$8,3,FALSE())</f>
        <v>0.169933</v>
      </c>
      <c r="F1282" s="8" t="n">
        <f aca="false">VLOOKUP(A1282,[7]Sheet1!$C$2:$K$8,4,FALSE())</f>
        <v>0.029433</v>
      </c>
      <c r="G1282" s="8" t="n">
        <f aca="false">VLOOKUP(A1282,[7]Sheet1!$C$2:$K$8,5,FALSE())</f>
        <v>0.017595</v>
      </c>
      <c r="H1282" s="8" t="n">
        <f aca="false">VLOOKUP(A1282,[7]Sheet1!$C$2:$K$8,6,FALSE())</f>
        <v>0.215778</v>
      </c>
      <c r="I1282" s="8" t="n">
        <f aca="false">VLOOKUP(A1282,[7]Sheet1!$C$2:$K$8,7,FALSE())</f>
        <v>0.020084</v>
      </c>
      <c r="J1282" s="8" t="n">
        <v>0.254124</v>
      </c>
      <c r="K1282" s="8" t="n">
        <f aca="false">VLOOKUP(A1282,[7]Sheet1!$C$2:$K$8,9,FALSE())</f>
        <v>0.490982</v>
      </c>
      <c r="L1282" s="7" t="s">
        <v>15</v>
      </c>
      <c r="M1282" s="7" t="s">
        <v>15</v>
      </c>
      <c r="N1282" s="7" t="s">
        <v>15</v>
      </c>
      <c r="O1282" s="7" t="s">
        <v>15</v>
      </c>
      <c r="P1282" s="7" t="s">
        <v>60</v>
      </c>
      <c r="Q1282" s="7" t="s">
        <v>60</v>
      </c>
      <c r="R1282" s="7" t="s">
        <v>15</v>
      </c>
      <c r="S1282" s="7" t="s">
        <v>15</v>
      </c>
      <c r="T1282" s="9" t="s">
        <v>1379</v>
      </c>
      <c r="U1282" s="9" t="s">
        <v>204</v>
      </c>
    </row>
    <row r="1283" s="34" customFormat="true" ht="15" hidden="false" customHeight="false" outlineLevel="0" collapsed="false">
      <c r="A1283" s="6" t="s">
        <v>1384</v>
      </c>
      <c r="B1283" s="6" t="s">
        <v>56</v>
      </c>
      <c r="C1283" s="10" t="s">
        <v>15</v>
      </c>
      <c r="D1283" s="8" t="n">
        <v>0.007463</v>
      </c>
      <c r="E1283" s="8" t="n">
        <f aca="false">VLOOKUP(A1283,[7]Sheet1!$C$2:$K$8,3,FALSE())</f>
        <v>0.175694</v>
      </c>
      <c r="F1283" s="8" t="n">
        <f aca="false">VLOOKUP(A1283,[7]Sheet1!$C$2:$K$8,4,FALSE())</f>
        <v>0.029333</v>
      </c>
      <c r="G1283" s="8" t="n">
        <f aca="false">VLOOKUP(A1283,[7]Sheet1!$C$2:$K$8,5,FALSE())</f>
        <v>0.029055</v>
      </c>
      <c r="H1283" s="8" t="n">
        <f aca="false">VLOOKUP(A1283,[7]Sheet1!$C$2:$K$8,6,FALSE())</f>
        <v>0.203079</v>
      </c>
      <c r="I1283" s="8" t="n">
        <f aca="false">VLOOKUP(A1283,[7]Sheet1!$C$2:$K$8,7,FALSE())</f>
        <v>0.02057</v>
      </c>
      <c r="J1283" s="8" t="n">
        <v>0.319779</v>
      </c>
      <c r="K1283" s="8" t="n">
        <f aca="false">VLOOKUP(A1283,[7]Sheet1!$C$2:$K$8,9,FALSE())</f>
        <v>0.465034</v>
      </c>
      <c r="L1283" s="7" t="s">
        <v>15</v>
      </c>
      <c r="M1283" s="7" t="s">
        <v>15</v>
      </c>
      <c r="N1283" s="7" t="s">
        <v>15</v>
      </c>
      <c r="O1283" s="7" t="s">
        <v>60</v>
      </c>
      <c r="P1283" s="7" t="s">
        <v>60</v>
      </c>
      <c r="Q1283" s="7" t="s">
        <v>60</v>
      </c>
      <c r="R1283" s="7" t="s">
        <v>15</v>
      </c>
      <c r="S1283" s="7" t="s">
        <v>15</v>
      </c>
      <c r="T1283" s="9" t="s">
        <v>1379</v>
      </c>
      <c r="U1283" s="9" t="s">
        <v>204</v>
      </c>
    </row>
    <row r="1284" s="34" customFormat="true" ht="15" hidden="false" customHeight="false" outlineLevel="0" collapsed="false">
      <c r="A1284" s="6" t="s">
        <v>1385</v>
      </c>
      <c r="B1284" s="6" t="s">
        <v>14</v>
      </c>
      <c r="C1284" s="10" t="s">
        <v>15</v>
      </c>
      <c r="D1284" s="8" t="n">
        <v>0.009258</v>
      </c>
      <c r="E1284" s="8" t="n">
        <f aca="false">VLOOKUP(A1284,[7]Sheet1!$C$2:$K$8,3,FALSE())</f>
        <v>0.075554</v>
      </c>
      <c r="F1284" s="8" t="n">
        <f aca="false">VLOOKUP(A1284,[7]Sheet1!$C$2:$K$8,4,FALSE())</f>
        <v>0.029389</v>
      </c>
      <c r="G1284" s="8" t="n">
        <f aca="false">VLOOKUP(A1284,[7]Sheet1!$C$2:$K$8,5,FALSE())</f>
        <v>0.019622</v>
      </c>
      <c r="H1284" s="8" t="n">
        <f aca="false">VLOOKUP(A1284,[7]Sheet1!$C$2:$K$8,6,FALSE())</f>
        <v>0.07961</v>
      </c>
      <c r="I1284" s="8" t="n">
        <f aca="false">VLOOKUP(A1284,[7]Sheet1!$C$2:$K$8,7,FALSE())</f>
        <v>0.020595</v>
      </c>
      <c r="J1284" s="8" t="n">
        <v>0.338475</v>
      </c>
      <c r="K1284" s="8" t="n">
        <f aca="false">VLOOKUP(A1284,[7]Sheet1!$C$2:$K$8,9,FALSE())</f>
        <v>0.478901</v>
      </c>
      <c r="L1284" s="7" t="s">
        <v>15</v>
      </c>
      <c r="M1284" s="7" t="s">
        <v>15</v>
      </c>
      <c r="N1284" s="7" t="s">
        <v>15</v>
      </c>
      <c r="O1284" s="7" t="s">
        <v>15</v>
      </c>
      <c r="P1284" s="7" t="s">
        <v>15</v>
      </c>
      <c r="Q1284" s="7" t="s">
        <v>60</v>
      </c>
      <c r="R1284" s="7" t="s">
        <v>15</v>
      </c>
      <c r="S1284" s="7" t="s">
        <v>15</v>
      </c>
      <c r="T1284" s="9" t="s">
        <v>1379</v>
      </c>
      <c r="U1284" s="9" t="s">
        <v>204</v>
      </c>
    </row>
    <row r="1285" s="34" customFormat="true" ht="15" hidden="false" customHeight="false" outlineLevel="0" collapsed="false">
      <c r="A1285" s="6" t="s">
        <v>1386</v>
      </c>
      <c r="B1285" s="6" t="s">
        <v>56</v>
      </c>
      <c r="C1285" s="10" t="s">
        <v>60</v>
      </c>
      <c r="D1285" s="8" t="n">
        <v>0.01129</v>
      </c>
      <c r="E1285" s="8" t="n">
        <f aca="false">VLOOKUP(A1285,[8]Sheet1!$C$2:$K$101,3,FALSE())</f>
        <v>0.108917</v>
      </c>
      <c r="F1285" s="8" t="n">
        <f aca="false">VLOOKUP(A1285,[8]Sheet1!$C$2:$K$101,4,FALSE())</f>
        <v>0.029328</v>
      </c>
      <c r="G1285" s="8" t="n">
        <f aca="false">VLOOKUP(A1285,[8]Sheet1!$C$2:$K$101,5,FALSE())</f>
        <v>0.013801</v>
      </c>
      <c r="H1285" s="8" t="n">
        <f aca="false">VLOOKUP(A1285,[8]Sheet1!$C$2:$K$101,6,FALSE())</f>
        <v>0.127301</v>
      </c>
      <c r="I1285" s="8" t="n">
        <f aca="false">VLOOKUP(A1285,[8]Sheet1!$C$2:$K$101,7,FALSE())</f>
        <v>0.015912</v>
      </c>
      <c r="J1285" s="8" t="n">
        <v>0.266747</v>
      </c>
      <c r="K1285" s="8" t="n">
        <f aca="false">VLOOKUP(A1285,[8]Sheet1!$C$2:$K$101,9,FALSE())</f>
        <v>0.502164</v>
      </c>
      <c r="L1285" s="7" t="s">
        <v>15</v>
      </c>
      <c r="M1285" s="7" t="s">
        <v>15</v>
      </c>
      <c r="N1285" s="7" t="s">
        <v>15</v>
      </c>
      <c r="O1285" s="7" t="s">
        <v>15</v>
      </c>
      <c r="P1285" s="7" t="s">
        <v>15</v>
      </c>
      <c r="Q1285" s="7" t="s">
        <v>15</v>
      </c>
      <c r="R1285" s="7" t="s">
        <v>15</v>
      </c>
      <c r="S1285" s="7" t="s">
        <v>60</v>
      </c>
      <c r="T1285" s="9" t="s">
        <v>1387</v>
      </c>
      <c r="U1285" s="9" t="s">
        <v>204</v>
      </c>
    </row>
    <row r="1286" s="34" customFormat="true" ht="15" hidden="false" customHeight="false" outlineLevel="0" collapsed="false">
      <c r="A1286" s="6" t="s">
        <v>1388</v>
      </c>
      <c r="B1286" s="6" t="s">
        <v>56</v>
      </c>
      <c r="C1286" s="10" t="s">
        <v>60</v>
      </c>
      <c r="D1286" s="8" t="n">
        <v>0.01209</v>
      </c>
      <c r="E1286" s="8" t="n">
        <f aca="false">VLOOKUP(A1286,[8]Sheet1!$C$2:$K$101,3,FALSE())</f>
        <v>0.098467</v>
      </c>
      <c r="F1286" s="8" t="n">
        <f aca="false">VLOOKUP(A1286,[8]Sheet1!$C$2:$K$101,4,FALSE())</f>
        <v>0.029402</v>
      </c>
      <c r="G1286" s="8" t="n">
        <f aca="false">VLOOKUP(A1286,[8]Sheet1!$C$2:$K$101,5,FALSE())</f>
        <v>0.014293</v>
      </c>
      <c r="H1286" s="8" t="n">
        <f aca="false">VLOOKUP(A1286,[8]Sheet1!$C$2:$K$101,6,FALSE())</f>
        <v>0.088958</v>
      </c>
      <c r="I1286" s="8" t="n">
        <f aca="false">VLOOKUP(A1286,[8]Sheet1!$C$2:$K$101,7,FALSE())</f>
        <v>0.015174</v>
      </c>
      <c r="J1286" s="8" t="n">
        <v>0.265613</v>
      </c>
      <c r="K1286" s="8" t="n">
        <f aca="false">VLOOKUP(A1286,[8]Sheet1!$C$2:$K$101,9,FALSE())</f>
        <v>0.506799</v>
      </c>
      <c r="L1286" s="7" t="s">
        <v>15</v>
      </c>
      <c r="M1286" s="7" t="s">
        <v>15</v>
      </c>
      <c r="N1286" s="7" t="s">
        <v>15</v>
      </c>
      <c r="O1286" s="7" t="s">
        <v>15</v>
      </c>
      <c r="P1286" s="7" t="s">
        <v>15</v>
      </c>
      <c r="Q1286" s="7" t="s">
        <v>15</v>
      </c>
      <c r="R1286" s="7" t="s">
        <v>15</v>
      </c>
      <c r="S1286" s="7" t="s">
        <v>60</v>
      </c>
      <c r="T1286" s="9" t="s">
        <v>1389</v>
      </c>
      <c r="U1286" s="9" t="s">
        <v>204</v>
      </c>
    </row>
    <row r="1287" s="34" customFormat="true" ht="15" hidden="false" customHeight="false" outlineLevel="0" collapsed="false">
      <c r="A1287" s="6" t="s">
        <v>1390</v>
      </c>
      <c r="B1287" s="6" t="s">
        <v>56</v>
      </c>
      <c r="C1287" s="10" t="s">
        <v>60</v>
      </c>
      <c r="D1287" s="8" t="n">
        <v>0.01046</v>
      </c>
      <c r="E1287" s="8" t="n">
        <f aca="false">VLOOKUP(A1287,[8]Sheet1!$C$2:$K$101,3,FALSE())</f>
        <v>0.122082</v>
      </c>
      <c r="F1287" s="8" t="n">
        <f aca="false">VLOOKUP(A1287,[8]Sheet1!$C$2:$K$101,4,FALSE())</f>
        <v>0.029265</v>
      </c>
      <c r="G1287" s="8" t="n">
        <f aca="false">VLOOKUP(A1287,[8]Sheet1!$C$2:$K$101,5,FALSE())</f>
        <v>0.019058</v>
      </c>
      <c r="H1287" s="8" t="n">
        <f aca="false">VLOOKUP(A1287,[8]Sheet1!$C$2:$K$101,6,FALSE())</f>
        <v>0.124492</v>
      </c>
      <c r="I1287" s="8" t="n">
        <f aca="false">VLOOKUP(A1287,[8]Sheet1!$C$2:$K$101,7,FALSE())</f>
        <v>0.019337</v>
      </c>
      <c r="J1287" s="8" t="n">
        <v>0.239745</v>
      </c>
      <c r="K1287" s="8" t="n">
        <f aca="false">VLOOKUP(A1287,[8]Sheet1!$C$2:$K$101,9,FALSE())</f>
        <v>0.512924</v>
      </c>
      <c r="L1287" s="7" t="s">
        <v>15</v>
      </c>
      <c r="M1287" s="7" t="s">
        <v>15</v>
      </c>
      <c r="N1287" s="7" t="s">
        <v>15</v>
      </c>
      <c r="O1287" s="7" t="s">
        <v>15</v>
      </c>
      <c r="P1287" s="7" t="s">
        <v>15</v>
      </c>
      <c r="Q1287" s="7" t="s">
        <v>15</v>
      </c>
      <c r="R1287" s="7" t="s">
        <v>15</v>
      </c>
      <c r="S1287" s="7" t="s">
        <v>60</v>
      </c>
      <c r="T1287" s="9" t="s">
        <v>1387</v>
      </c>
      <c r="U1287" s="9" t="s">
        <v>204</v>
      </c>
    </row>
    <row r="1288" s="34" customFormat="true" ht="15" hidden="false" customHeight="false" outlineLevel="0" collapsed="false">
      <c r="A1288" s="6" t="s">
        <v>1391</v>
      </c>
      <c r="B1288" s="6" t="s">
        <v>56</v>
      </c>
      <c r="C1288" s="10" t="s">
        <v>60</v>
      </c>
      <c r="D1288" s="8" t="n">
        <v>0.05662</v>
      </c>
      <c r="E1288" s="8" t="n">
        <f aca="false">VLOOKUP(A1288,[8]Sheet1!$C$2:$K$101,3,FALSE())</f>
        <v>0.085328</v>
      </c>
      <c r="F1288" s="8" t="n">
        <f aca="false">VLOOKUP(A1288,[8]Sheet1!$C$2:$K$101,4,FALSE())</f>
        <v>0.029311</v>
      </c>
      <c r="G1288" s="8" t="n">
        <f aca="false">VLOOKUP(A1288,[8]Sheet1!$C$2:$K$101,5,FALSE())</f>
        <v>0.013388</v>
      </c>
      <c r="H1288" s="8" t="n">
        <f aca="false">VLOOKUP(A1288,[8]Sheet1!$C$2:$K$101,6,FALSE())</f>
        <v>0.092657</v>
      </c>
      <c r="I1288" s="8" t="n">
        <f aca="false">VLOOKUP(A1288,[8]Sheet1!$C$2:$K$101,7,FALSE())</f>
        <v>0.015871</v>
      </c>
      <c r="J1288" s="8" t="n">
        <v>0.372614</v>
      </c>
      <c r="K1288" s="8" t="n">
        <f aca="false">VLOOKUP(A1288,[8]Sheet1!$C$2:$K$101,9,FALSE())</f>
        <v>0.489502</v>
      </c>
      <c r="L1288" s="7" t="s">
        <v>60</v>
      </c>
      <c r="M1288" s="7" t="s">
        <v>15</v>
      </c>
      <c r="N1288" s="7" t="s">
        <v>15</v>
      </c>
      <c r="O1288" s="7" t="s">
        <v>15</v>
      </c>
      <c r="P1288" s="7" t="s">
        <v>15</v>
      </c>
      <c r="Q1288" s="7" t="s">
        <v>15</v>
      </c>
      <c r="R1288" s="7" t="s">
        <v>15</v>
      </c>
      <c r="S1288" s="7" t="s">
        <v>15</v>
      </c>
      <c r="T1288" s="9" t="s">
        <v>1387</v>
      </c>
      <c r="U1288" s="9" t="s">
        <v>204</v>
      </c>
    </row>
    <row r="1289" s="34" customFormat="true" ht="15" hidden="false" customHeight="false" outlineLevel="0" collapsed="false">
      <c r="A1289" s="6" t="s">
        <v>1392</v>
      </c>
      <c r="B1289" s="6" t="s">
        <v>56</v>
      </c>
      <c r="C1289" s="10" t="s">
        <v>60</v>
      </c>
      <c r="D1289" s="8" t="n">
        <v>0.009587</v>
      </c>
      <c r="E1289" s="8" t="n">
        <f aca="false">VLOOKUP(A1289,[8]Sheet1!$C$2:$K$101,3,FALSE())</f>
        <v>0.126076</v>
      </c>
      <c r="F1289" s="8" t="n">
        <f aca="false">VLOOKUP(A1289,[8]Sheet1!$C$2:$K$101,4,FALSE())</f>
        <v>0.029248</v>
      </c>
      <c r="G1289" s="8" t="n">
        <f aca="false">VLOOKUP(A1289,[8]Sheet1!$C$2:$K$101,5,FALSE())</f>
        <v>0.015511</v>
      </c>
      <c r="H1289" s="8" t="n">
        <f aca="false">VLOOKUP(A1289,[8]Sheet1!$C$2:$K$101,6,FALSE())</f>
        <v>0.12284</v>
      </c>
      <c r="I1289" s="8" t="n">
        <f aca="false">VLOOKUP(A1289,[8]Sheet1!$C$2:$K$101,7,FALSE())</f>
        <v>0.018631</v>
      </c>
      <c r="J1289" s="8" t="n">
        <v>0.233926</v>
      </c>
      <c r="K1289" s="8" t="n">
        <f aca="false">VLOOKUP(A1289,[8]Sheet1!$C$2:$K$101,9,FALSE())</f>
        <v>0.505769</v>
      </c>
      <c r="L1289" s="7" t="s">
        <v>15</v>
      </c>
      <c r="M1289" s="7" t="s">
        <v>15</v>
      </c>
      <c r="N1289" s="7" t="s">
        <v>15</v>
      </c>
      <c r="O1289" s="7" t="s">
        <v>15</v>
      </c>
      <c r="P1289" s="7" t="s">
        <v>15</v>
      </c>
      <c r="Q1289" s="7" t="s">
        <v>15</v>
      </c>
      <c r="R1289" s="7" t="s">
        <v>15</v>
      </c>
      <c r="S1289" s="7" t="s">
        <v>60</v>
      </c>
      <c r="T1289" s="9" t="s">
        <v>1387</v>
      </c>
      <c r="U1289" s="9" t="s">
        <v>204</v>
      </c>
    </row>
    <row r="1290" s="34" customFormat="true" ht="15" hidden="false" customHeight="false" outlineLevel="0" collapsed="false">
      <c r="A1290" s="6" t="s">
        <v>1393</v>
      </c>
      <c r="B1290" s="6" t="s">
        <v>56</v>
      </c>
      <c r="C1290" s="10" t="s">
        <v>60</v>
      </c>
      <c r="D1290" s="8" t="n">
        <v>0.01</v>
      </c>
      <c r="E1290" s="8" t="n">
        <f aca="false">VLOOKUP(A1290,[8]Sheet1!$C$2:$K$101,3,FALSE())</f>
        <v>0.244132</v>
      </c>
      <c r="F1290" s="8" t="n">
        <f aca="false">VLOOKUP(A1290,[8]Sheet1!$C$2:$K$101,4,FALSE())</f>
        <v>0.029283</v>
      </c>
      <c r="G1290" s="8" t="n">
        <f aca="false">VLOOKUP(A1290,[8]Sheet1!$C$2:$K$101,5,FALSE())</f>
        <v>0.022166</v>
      </c>
      <c r="H1290" s="8" t="n">
        <f aca="false">VLOOKUP(A1290,[8]Sheet1!$C$2:$K$101,6,FALSE())</f>
        <v>0.273149</v>
      </c>
      <c r="I1290" s="8" t="n">
        <f aca="false">VLOOKUP(A1290,[8]Sheet1!$C$2:$K$101,7,FALSE())</f>
        <v>0.023976</v>
      </c>
      <c r="J1290" s="8" t="n">
        <v>0.139454</v>
      </c>
      <c r="K1290" s="8" t="n">
        <f aca="false">VLOOKUP(A1290,[8]Sheet1!$C$2:$K$101,9,FALSE())</f>
        <v>0.514132</v>
      </c>
      <c r="L1290" s="7" t="s">
        <v>15</v>
      </c>
      <c r="M1290" s="7" t="s">
        <v>60</v>
      </c>
      <c r="N1290" s="7" t="s">
        <v>15</v>
      </c>
      <c r="O1290" s="7" t="s">
        <v>60</v>
      </c>
      <c r="P1290" s="7" t="s">
        <v>60</v>
      </c>
      <c r="Q1290" s="7" t="s">
        <v>60</v>
      </c>
      <c r="R1290" s="7" t="s">
        <v>15</v>
      </c>
      <c r="S1290" s="7" t="s">
        <v>60</v>
      </c>
      <c r="T1290" s="9" t="s">
        <v>1387</v>
      </c>
      <c r="U1290" s="9" t="s">
        <v>204</v>
      </c>
    </row>
    <row r="1291" s="34" customFormat="true" ht="15" hidden="false" customHeight="false" outlineLevel="0" collapsed="false">
      <c r="A1291" s="6" t="s">
        <v>1394</v>
      </c>
      <c r="B1291" s="6" t="s">
        <v>56</v>
      </c>
      <c r="C1291" s="10" t="s">
        <v>60</v>
      </c>
      <c r="D1291" s="8" t="n">
        <v>0.0116</v>
      </c>
      <c r="E1291" s="8" t="n">
        <f aca="false">VLOOKUP(A1291,[8]Sheet1!$C$2:$K$101,3,FALSE())</f>
        <v>0.086415</v>
      </c>
      <c r="F1291" s="8" t="n">
        <f aca="false">VLOOKUP(A1291,[8]Sheet1!$C$2:$K$101,4,FALSE())</f>
        <v>0.029434</v>
      </c>
      <c r="G1291" s="8" t="n">
        <f aca="false">VLOOKUP(A1291,[8]Sheet1!$C$2:$K$101,5,FALSE())</f>
        <v>0.02279</v>
      </c>
      <c r="H1291" s="8" t="n">
        <f aca="false">VLOOKUP(A1291,[8]Sheet1!$C$2:$K$101,6,FALSE())</f>
        <v>0.042092</v>
      </c>
      <c r="I1291" s="8" t="n">
        <f aca="false">VLOOKUP(A1291,[8]Sheet1!$C$2:$K$101,7,FALSE())</f>
        <v>0.020909</v>
      </c>
      <c r="J1291" s="8" t="n">
        <v>0.414024</v>
      </c>
      <c r="K1291" s="8" t="n">
        <f aca="false">VLOOKUP(A1291,[8]Sheet1!$C$2:$K$101,9,FALSE())</f>
        <v>0.505545</v>
      </c>
      <c r="L1291" s="7" t="s">
        <v>15</v>
      </c>
      <c r="M1291" s="7" t="s">
        <v>15</v>
      </c>
      <c r="N1291" s="7" t="s">
        <v>15</v>
      </c>
      <c r="O1291" s="7" t="s">
        <v>60</v>
      </c>
      <c r="P1291" s="7" t="s">
        <v>15</v>
      </c>
      <c r="Q1291" s="7" t="s">
        <v>60</v>
      </c>
      <c r="R1291" s="7" t="s">
        <v>15</v>
      </c>
      <c r="S1291" s="7" t="s">
        <v>60</v>
      </c>
      <c r="T1291" s="9" t="s">
        <v>1387</v>
      </c>
      <c r="U1291" s="9" t="s">
        <v>204</v>
      </c>
    </row>
    <row r="1292" s="34" customFormat="true" ht="15" hidden="false" customHeight="false" outlineLevel="0" collapsed="false">
      <c r="A1292" s="6" t="s">
        <v>1395</v>
      </c>
      <c r="B1292" s="6" t="s">
        <v>56</v>
      </c>
      <c r="C1292" s="10" t="s">
        <v>60</v>
      </c>
      <c r="D1292" s="8" t="n">
        <v>0.009137</v>
      </c>
      <c r="E1292" s="8" t="n">
        <f aca="false">VLOOKUP(A1292,[8]Sheet1!$C$2:$K$101,3,FALSE())</f>
        <v>0.226764</v>
      </c>
      <c r="F1292" s="8" t="n">
        <f aca="false">VLOOKUP(A1292,[8]Sheet1!$C$2:$K$101,4,FALSE())</f>
        <v>0.0293</v>
      </c>
      <c r="G1292" s="8" t="n">
        <f aca="false">VLOOKUP(A1292,[8]Sheet1!$C$2:$K$101,5,FALSE())</f>
        <v>0.025909</v>
      </c>
      <c r="H1292" s="8" t="n">
        <f aca="false">VLOOKUP(A1292,[8]Sheet1!$C$2:$K$101,6,FALSE())</f>
        <v>0.214762</v>
      </c>
      <c r="I1292" s="8" t="n">
        <f aca="false">VLOOKUP(A1292,[8]Sheet1!$C$2:$K$101,7,FALSE())</f>
        <v>0.023973</v>
      </c>
      <c r="J1292" s="8" t="n">
        <v>0.110934</v>
      </c>
      <c r="K1292" s="8" t="n">
        <f aca="false">VLOOKUP(A1292,[8]Sheet1!$C$2:$K$101,9,FALSE())</f>
        <v>0.52348</v>
      </c>
      <c r="L1292" s="7" t="s">
        <v>15</v>
      </c>
      <c r="M1292" s="7" t="s">
        <v>60</v>
      </c>
      <c r="N1292" s="7" t="s">
        <v>15</v>
      </c>
      <c r="O1292" s="7" t="s">
        <v>60</v>
      </c>
      <c r="P1292" s="7" t="s">
        <v>60</v>
      </c>
      <c r="Q1292" s="7" t="s">
        <v>60</v>
      </c>
      <c r="R1292" s="7" t="s">
        <v>15</v>
      </c>
      <c r="S1292" s="7" t="s">
        <v>60</v>
      </c>
      <c r="T1292" s="9" t="s">
        <v>1387</v>
      </c>
      <c r="U1292" s="9" t="s">
        <v>204</v>
      </c>
    </row>
    <row r="1293" s="34" customFormat="true" ht="15" hidden="false" customHeight="false" outlineLevel="0" collapsed="false">
      <c r="A1293" s="6" t="s">
        <v>1396</v>
      </c>
      <c r="B1293" s="6" t="s">
        <v>56</v>
      </c>
      <c r="C1293" s="10" t="s">
        <v>60</v>
      </c>
      <c r="D1293" s="8" t="n">
        <v>0.01419</v>
      </c>
      <c r="E1293" s="8" t="n">
        <f aca="false">VLOOKUP(A1293,[8]Sheet1!$C$2:$K$101,3,FALSE())</f>
        <v>0.126829</v>
      </c>
      <c r="F1293" s="8" t="n">
        <f aca="false">VLOOKUP(A1293,[8]Sheet1!$C$2:$K$101,4,FALSE())</f>
        <v>0.029344</v>
      </c>
      <c r="G1293" s="8" t="n">
        <f aca="false">VLOOKUP(A1293,[8]Sheet1!$C$2:$K$101,5,FALSE())</f>
        <v>0.020877</v>
      </c>
      <c r="H1293" s="8" t="n">
        <f aca="false">VLOOKUP(A1293,[8]Sheet1!$C$2:$K$101,6,FALSE())</f>
        <v>0.079351</v>
      </c>
      <c r="I1293" s="8" t="n">
        <f aca="false">VLOOKUP(A1293,[8]Sheet1!$C$2:$K$101,7,FALSE())</f>
        <v>0.018261</v>
      </c>
      <c r="J1293" s="8" t="n">
        <v>0.358379</v>
      </c>
      <c r="K1293" s="8" t="n">
        <f aca="false">VLOOKUP(A1293,[8]Sheet1!$C$2:$K$101,9,FALSE())</f>
        <v>0.503911</v>
      </c>
      <c r="L1293" s="7" t="s">
        <v>15</v>
      </c>
      <c r="M1293" s="7" t="s">
        <v>15</v>
      </c>
      <c r="N1293" s="7" t="s">
        <v>15</v>
      </c>
      <c r="O1293" s="7" t="s">
        <v>60</v>
      </c>
      <c r="P1293" s="7" t="s">
        <v>15</v>
      </c>
      <c r="Q1293" s="7" t="s">
        <v>15</v>
      </c>
      <c r="R1293" s="7" t="s">
        <v>15</v>
      </c>
      <c r="S1293" s="7" t="s">
        <v>60</v>
      </c>
      <c r="T1293" s="9" t="s">
        <v>1387</v>
      </c>
      <c r="U1293" s="9" t="s">
        <v>204</v>
      </c>
    </row>
    <row r="1294" s="34" customFormat="true" ht="15" hidden="false" customHeight="false" outlineLevel="0" collapsed="false">
      <c r="A1294" s="6" t="s">
        <v>1397</v>
      </c>
      <c r="B1294" s="6" t="s">
        <v>56</v>
      </c>
      <c r="C1294" s="10" t="s">
        <v>60</v>
      </c>
      <c r="D1294" s="8" t="n">
        <v>0.006745</v>
      </c>
      <c r="E1294" s="8" t="n">
        <f aca="false">VLOOKUP(A1294,[8]Sheet1!$C$2:$K$101,3,FALSE())</f>
        <v>0.062761</v>
      </c>
      <c r="F1294" s="8" t="n">
        <f aca="false">VLOOKUP(A1294,[8]Sheet1!$C$2:$K$101,4,FALSE())</f>
        <v>0.029379</v>
      </c>
      <c r="G1294" s="8" t="n">
        <f aca="false">VLOOKUP(A1294,[8]Sheet1!$C$2:$K$101,5,FALSE())</f>
        <v>0.020913</v>
      </c>
      <c r="H1294" s="8" t="n">
        <f aca="false">VLOOKUP(A1294,[8]Sheet1!$C$2:$K$101,6,FALSE())</f>
        <v>0.073721</v>
      </c>
      <c r="I1294" s="8" t="n">
        <f aca="false">VLOOKUP(A1294,[8]Sheet1!$C$2:$K$101,7,FALSE())</f>
        <v>0.017266</v>
      </c>
      <c r="J1294" s="8" t="n">
        <v>0.31656</v>
      </c>
      <c r="K1294" s="8" t="n">
        <f aca="false">VLOOKUP(A1294,[8]Sheet1!$C$2:$K$101,9,FALSE())</f>
        <v>0.514603</v>
      </c>
      <c r="L1294" s="7" t="s">
        <v>15</v>
      </c>
      <c r="M1294" s="7" t="s">
        <v>15</v>
      </c>
      <c r="N1294" s="7" t="s">
        <v>15</v>
      </c>
      <c r="O1294" s="7" t="s">
        <v>60</v>
      </c>
      <c r="P1294" s="7" t="s">
        <v>15</v>
      </c>
      <c r="Q1294" s="7" t="s">
        <v>15</v>
      </c>
      <c r="R1294" s="7" t="s">
        <v>15</v>
      </c>
      <c r="S1294" s="7" t="s">
        <v>60</v>
      </c>
      <c r="T1294" s="9" t="s">
        <v>1387</v>
      </c>
      <c r="U1294" s="9" t="s">
        <v>204</v>
      </c>
    </row>
    <row r="1295" s="34" customFormat="true" ht="15" hidden="false" customHeight="false" outlineLevel="0" collapsed="false">
      <c r="A1295" s="6" t="s">
        <v>1398</v>
      </c>
      <c r="B1295" s="6" t="s">
        <v>56</v>
      </c>
      <c r="C1295" s="10" t="s">
        <v>60</v>
      </c>
      <c r="D1295" s="8" t="n">
        <v>0.008466</v>
      </c>
      <c r="E1295" s="8" t="n">
        <f aca="false">VLOOKUP(A1295,[8]Sheet1!$C$2:$K$101,3,FALSE())</f>
        <v>0.09413</v>
      </c>
      <c r="F1295" s="8" t="n">
        <f aca="false">VLOOKUP(A1295,[8]Sheet1!$C$2:$K$101,4,FALSE())</f>
        <v>0.029323</v>
      </c>
      <c r="G1295" s="8" t="n">
        <f aca="false">VLOOKUP(A1295,[8]Sheet1!$C$2:$K$101,5,FALSE())</f>
        <v>0.013537</v>
      </c>
      <c r="H1295" s="8" t="n">
        <f aca="false">VLOOKUP(A1295,[8]Sheet1!$C$2:$K$101,6,FALSE())</f>
        <v>0.105432</v>
      </c>
      <c r="I1295" s="8" t="n">
        <f aca="false">VLOOKUP(A1295,[8]Sheet1!$C$2:$K$101,7,FALSE())</f>
        <v>0.015955</v>
      </c>
      <c r="J1295" s="8" t="n">
        <v>0.277544</v>
      </c>
      <c r="K1295" s="8" t="n">
        <f aca="false">VLOOKUP(A1295,[8]Sheet1!$C$2:$K$101,9,FALSE())</f>
        <v>0.503676</v>
      </c>
      <c r="L1295" s="7" t="s">
        <v>15</v>
      </c>
      <c r="M1295" s="7" t="s">
        <v>15</v>
      </c>
      <c r="N1295" s="7" t="s">
        <v>15</v>
      </c>
      <c r="O1295" s="7" t="s">
        <v>15</v>
      </c>
      <c r="P1295" s="7" t="s">
        <v>15</v>
      </c>
      <c r="Q1295" s="7" t="s">
        <v>15</v>
      </c>
      <c r="R1295" s="7" t="s">
        <v>15</v>
      </c>
      <c r="S1295" s="7" t="s">
        <v>60</v>
      </c>
      <c r="T1295" s="9" t="s">
        <v>1387</v>
      </c>
      <c r="U1295" s="9" t="s">
        <v>204</v>
      </c>
    </row>
    <row r="1296" s="34" customFormat="true" ht="15" hidden="false" customHeight="false" outlineLevel="0" collapsed="false">
      <c r="A1296" s="6" t="s">
        <v>1399</v>
      </c>
      <c r="B1296" s="6" t="s">
        <v>56</v>
      </c>
      <c r="C1296" s="10" t="s">
        <v>60</v>
      </c>
      <c r="D1296" s="8" t="n">
        <v>0.006458</v>
      </c>
      <c r="E1296" s="8" t="n">
        <f aca="false">VLOOKUP(A1296,[8]Sheet1!$C$2:$K$101,3,FALSE())</f>
        <v>0.109059</v>
      </c>
      <c r="F1296" s="8" t="n">
        <f aca="false">VLOOKUP(A1296,[8]Sheet1!$C$2:$K$101,4,FALSE())</f>
        <v>0.029289</v>
      </c>
      <c r="G1296" s="8" t="n">
        <f aca="false">VLOOKUP(A1296,[8]Sheet1!$C$2:$K$101,5,FALSE())</f>
        <v>0.023979</v>
      </c>
      <c r="H1296" s="8" t="n">
        <f aca="false">VLOOKUP(A1296,[8]Sheet1!$C$2:$K$101,6,FALSE())</f>
        <v>0.105684</v>
      </c>
      <c r="I1296" s="8" t="n">
        <f aca="false">VLOOKUP(A1296,[8]Sheet1!$C$2:$K$101,7,FALSE())</f>
        <v>0.020027</v>
      </c>
      <c r="J1296" s="8" t="n">
        <v>0.25056</v>
      </c>
      <c r="K1296" s="8" t="n">
        <f aca="false">VLOOKUP(A1296,[8]Sheet1!$C$2:$K$101,9,FALSE())</f>
        <v>0.519989</v>
      </c>
      <c r="L1296" s="7" t="s">
        <v>15</v>
      </c>
      <c r="M1296" s="7" t="s">
        <v>15</v>
      </c>
      <c r="N1296" s="7" t="s">
        <v>15</v>
      </c>
      <c r="O1296" s="7" t="s">
        <v>60</v>
      </c>
      <c r="P1296" s="7" t="s">
        <v>15</v>
      </c>
      <c r="Q1296" s="7" t="s">
        <v>60</v>
      </c>
      <c r="R1296" s="7" t="s">
        <v>15</v>
      </c>
      <c r="S1296" s="7" t="s">
        <v>60</v>
      </c>
      <c r="T1296" s="9" t="s">
        <v>1387</v>
      </c>
      <c r="U1296" s="9" t="s">
        <v>204</v>
      </c>
    </row>
    <row r="1297" s="34" customFormat="true" ht="15" hidden="false" customHeight="false" outlineLevel="0" collapsed="false">
      <c r="A1297" s="6" t="s">
        <v>1400</v>
      </c>
      <c r="B1297" s="6" t="s">
        <v>56</v>
      </c>
      <c r="C1297" s="10" t="s">
        <v>60</v>
      </c>
      <c r="D1297" s="8" t="n">
        <v>0.006719</v>
      </c>
      <c r="E1297" s="8" t="n">
        <f aca="false">VLOOKUP(A1297,[8]Sheet1!$C$2:$K$101,3,FALSE())</f>
        <v>0.168817</v>
      </c>
      <c r="F1297" s="8" t="n">
        <f aca="false">VLOOKUP(A1297,[8]Sheet1!$C$2:$K$101,4,FALSE())</f>
        <v>0.029292</v>
      </c>
      <c r="G1297" s="8" t="n">
        <f aca="false">VLOOKUP(A1297,[8]Sheet1!$C$2:$K$101,5,FALSE())</f>
        <v>0.017548</v>
      </c>
      <c r="H1297" s="8" t="n">
        <f aca="false">VLOOKUP(A1297,[8]Sheet1!$C$2:$K$101,6,FALSE())</f>
        <v>0.165934</v>
      </c>
      <c r="I1297" s="8" t="n">
        <f aca="false">VLOOKUP(A1297,[8]Sheet1!$C$2:$K$101,7,FALSE())</f>
        <v>0.021249</v>
      </c>
      <c r="J1297" s="8" t="n">
        <v>0.206294</v>
      </c>
      <c r="K1297" s="8" t="n">
        <f aca="false">VLOOKUP(A1297,[8]Sheet1!$C$2:$K$101,9,FALSE())</f>
        <v>0.504308</v>
      </c>
      <c r="L1297" s="7" t="s">
        <v>15</v>
      </c>
      <c r="M1297" s="7" t="s">
        <v>15</v>
      </c>
      <c r="N1297" s="7" t="s">
        <v>15</v>
      </c>
      <c r="O1297" s="7" t="s">
        <v>15</v>
      </c>
      <c r="P1297" s="7" t="s">
        <v>15</v>
      </c>
      <c r="Q1297" s="7" t="s">
        <v>60</v>
      </c>
      <c r="R1297" s="7" t="s">
        <v>15</v>
      </c>
      <c r="S1297" s="7" t="s">
        <v>60</v>
      </c>
      <c r="T1297" s="9" t="s">
        <v>1387</v>
      </c>
      <c r="U1297" s="9" t="s">
        <v>204</v>
      </c>
    </row>
    <row r="1298" s="34" customFormat="true" ht="15" hidden="false" customHeight="false" outlineLevel="0" collapsed="false">
      <c r="A1298" s="6" t="s">
        <v>1401</v>
      </c>
      <c r="B1298" s="6" t="s">
        <v>56</v>
      </c>
      <c r="C1298" s="10" t="s">
        <v>60</v>
      </c>
      <c r="D1298" s="8" t="n">
        <v>0.006383</v>
      </c>
      <c r="E1298" s="8" t="n">
        <f aca="false">VLOOKUP(A1298,[8]Sheet1!$C$2:$K$101,3,FALSE())</f>
        <v>0.080723</v>
      </c>
      <c r="F1298" s="8" t="n">
        <f aca="false">VLOOKUP(A1298,[8]Sheet1!$C$2:$K$101,4,FALSE())</f>
        <v>0.029318</v>
      </c>
      <c r="G1298" s="8" t="n">
        <f aca="false">VLOOKUP(A1298,[8]Sheet1!$C$2:$K$101,5,FALSE())</f>
        <v>0.013251</v>
      </c>
      <c r="H1298" s="8" t="n">
        <f aca="false">VLOOKUP(A1298,[8]Sheet1!$C$2:$K$101,6,FALSE())</f>
        <v>0.082197</v>
      </c>
      <c r="I1298" s="8" t="n">
        <f aca="false">VLOOKUP(A1298,[8]Sheet1!$C$2:$K$101,7,FALSE())</f>
        <v>0.017257</v>
      </c>
      <c r="J1298" s="8" t="n">
        <v>0.290959</v>
      </c>
      <c r="K1298" s="8" t="n">
        <f aca="false">VLOOKUP(A1298,[8]Sheet1!$C$2:$K$101,9,FALSE())</f>
        <v>0.502957</v>
      </c>
      <c r="L1298" s="7" t="s">
        <v>15</v>
      </c>
      <c r="M1298" s="7" t="s">
        <v>15</v>
      </c>
      <c r="N1298" s="7" t="s">
        <v>15</v>
      </c>
      <c r="O1298" s="7" t="s">
        <v>15</v>
      </c>
      <c r="P1298" s="7" t="s">
        <v>15</v>
      </c>
      <c r="Q1298" s="7" t="s">
        <v>15</v>
      </c>
      <c r="R1298" s="7" t="s">
        <v>15</v>
      </c>
      <c r="S1298" s="7" t="s">
        <v>60</v>
      </c>
      <c r="T1298" s="9" t="s">
        <v>1387</v>
      </c>
      <c r="U1298" s="9" t="s">
        <v>204</v>
      </c>
    </row>
    <row r="1299" s="34" customFormat="true" ht="15" hidden="false" customHeight="false" outlineLevel="0" collapsed="false">
      <c r="A1299" s="6" t="s">
        <v>1402</v>
      </c>
      <c r="B1299" s="6" t="s">
        <v>56</v>
      </c>
      <c r="C1299" s="10" t="s">
        <v>60</v>
      </c>
      <c r="D1299" s="8" t="n">
        <v>0.01615</v>
      </c>
      <c r="E1299" s="8" t="n">
        <f aca="false">VLOOKUP(A1299,[8]Sheet1!$C$2:$K$101,3,FALSE())</f>
        <v>0.144938</v>
      </c>
      <c r="F1299" s="8" t="n">
        <f aca="false">VLOOKUP(A1299,[8]Sheet1!$C$2:$K$101,4,FALSE())</f>
        <v>0.029318</v>
      </c>
      <c r="G1299" s="8" t="n">
        <f aca="false">VLOOKUP(A1299,[8]Sheet1!$C$2:$K$101,5,FALSE())</f>
        <v>0.016059</v>
      </c>
      <c r="H1299" s="8" t="n">
        <f aca="false">VLOOKUP(A1299,[8]Sheet1!$C$2:$K$101,6,FALSE())</f>
        <v>0.134637</v>
      </c>
      <c r="I1299" s="8" t="n">
        <f aca="false">VLOOKUP(A1299,[8]Sheet1!$C$2:$K$101,7,FALSE())</f>
        <v>0.019024</v>
      </c>
      <c r="J1299" s="8" t="n">
        <v>0.222772</v>
      </c>
      <c r="K1299" s="8" t="n">
        <f aca="false">VLOOKUP(A1299,[8]Sheet1!$C$2:$K$101,9,FALSE())</f>
        <v>0.501056</v>
      </c>
      <c r="L1299" s="7" t="s">
        <v>15</v>
      </c>
      <c r="M1299" s="7" t="s">
        <v>15</v>
      </c>
      <c r="N1299" s="7" t="s">
        <v>15</v>
      </c>
      <c r="O1299" s="7" t="s">
        <v>15</v>
      </c>
      <c r="P1299" s="7" t="s">
        <v>15</v>
      </c>
      <c r="Q1299" s="7" t="s">
        <v>15</v>
      </c>
      <c r="R1299" s="7" t="s">
        <v>15</v>
      </c>
      <c r="S1299" s="7" t="s">
        <v>60</v>
      </c>
      <c r="T1299" s="9" t="s">
        <v>1387</v>
      </c>
      <c r="U1299" s="9" t="s">
        <v>204</v>
      </c>
    </row>
    <row r="1300" s="34" customFormat="true" ht="15" hidden="false" customHeight="false" outlineLevel="0" collapsed="false">
      <c r="A1300" s="6" t="s">
        <v>1403</v>
      </c>
      <c r="B1300" s="6" t="s">
        <v>56</v>
      </c>
      <c r="C1300" s="10" t="s">
        <v>60</v>
      </c>
      <c r="D1300" s="8" t="n">
        <v>0.01085</v>
      </c>
      <c r="E1300" s="8" t="n">
        <f aca="false">VLOOKUP(A1300,[8]Sheet1!$C$2:$K$101,3,FALSE())</f>
        <v>0.090532</v>
      </c>
      <c r="F1300" s="8" t="n">
        <f aca="false">VLOOKUP(A1300,[8]Sheet1!$C$2:$K$101,4,FALSE())</f>
        <v>0.029259</v>
      </c>
      <c r="G1300" s="8" t="n">
        <f aca="false">VLOOKUP(A1300,[8]Sheet1!$C$2:$K$101,5,FALSE())</f>
        <v>0.017195</v>
      </c>
      <c r="H1300" s="8" t="n">
        <f aca="false">VLOOKUP(A1300,[8]Sheet1!$C$2:$K$101,6,FALSE())</f>
        <v>0.107378</v>
      </c>
      <c r="I1300" s="8" t="n">
        <f aca="false">VLOOKUP(A1300,[8]Sheet1!$C$2:$K$101,7,FALSE())</f>
        <v>0.018208</v>
      </c>
      <c r="J1300" s="8" t="n">
        <v>0.288436</v>
      </c>
      <c r="K1300" s="8" t="n">
        <f aca="false">VLOOKUP(A1300,[8]Sheet1!$C$2:$K$101,9,FALSE())</f>
        <v>0.508893</v>
      </c>
      <c r="L1300" s="7" t="s">
        <v>15</v>
      </c>
      <c r="M1300" s="7" t="s">
        <v>15</v>
      </c>
      <c r="N1300" s="7" t="s">
        <v>15</v>
      </c>
      <c r="O1300" s="7" t="s">
        <v>15</v>
      </c>
      <c r="P1300" s="7" t="s">
        <v>15</v>
      </c>
      <c r="Q1300" s="7" t="s">
        <v>15</v>
      </c>
      <c r="R1300" s="7" t="s">
        <v>15</v>
      </c>
      <c r="S1300" s="7" t="s">
        <v>60</v>
      </c>
      <c r="T1300" s="9" t="s">
        <v>1387</v>
      </c>
      <c r="U1300" s="9" t="s">
        <v>204</v>
      </c>
    </row>
    <row r="1301" s="34" customFormat="true" ht="15" hidden="false" customHeight="false" outlineLevel="0" collapsed="false">
      <c r="A1301" s="6" t="s">
        <v>1404</v>
      </c>
      <c r="B1301" s="6" t="s">
        <v>56</v>
      </c>
      <c r="C1301" s="10" t="s">
        <v>60</v>
      </c>
      <c r="D1301" s="8" t="n">
        <v>0.01018</v>
      </c>
      <c r="E1301" s="8" t="n">
        <f aca="false">VLOOKUP(A1301,[8]Sheet1!$C$2:$K$101,3,FALSE())</f>
        <v>0.199846</v>
      </c>
      <c r="F1301" s="8" t="n">
        <f aca="false">VLOOKUP(A1301,[8]Sheet1!$C$2:$K$101,4,FALSE())</f>
        <v>0.029276</v>
      </c>
      <c r="G1301" s="8" t="n">
        <f aca="false">VLOOKUP(A1301,[8]Sheet1!$C$2:$K$101,5,FALSE())</f>
        <v>0.018824</v>
      </c>
      <c r="H1301" s="8" t="n">
        <f aca="false">VLOOKUP(A1301,[8]Sheet1!$C$2:$K$101,6,FALSE())</f>
        <v>0.20337</v>
      </c>
      <c r="I1301" s="8" t="n">
        <f aca="false">VLOOKUP(A1301,[8]Sheet1!$C$2:$K$101,7,FALSE())</f>
        <v>0.020146</v>
      </c>
      <c r="J1301" s="8" t="n">
        <v>0.155078</v>
      </c>
      <c r="K1301" s="8" t="n">
        <f aca="false">VLOOKUP(A1301,[8]Sheet1!$C$2:$K$101,9,FALSE())</f>
        <v>0.513237</v>
      </c>
      <c r="L1301" s="7" t="s">
        <v>15</v>
      </c>
      <c r="M1301" s="7" t="s">
        <v>15</v>
      </c>
      <c r="N1301" s="7" t="s">
        <v>15</v>
      </c>
      <c r="O1301" s="7" t="s">
        <v>15</v>
      </c>
      <c r="P1301" s="7" t="s">
        <v>60</v>
      </c>
      <c r="Q1301" s="7" t="s">
        <v>60</v>
      </c>
      <c r="R1301" s="7" t="s">
        <v>15</v>
      </c>
      <c r="S1301" s="7" t="s">
        <v>60</v>
      </c>
      <c r="T1301" s="9" t="s">
        <v>1387</v>
      </c>
      <c r="U1301" s="9" t="s">
        <v>204</v>
      </c>
    </row>
    <row r="1302" s="34" customFormat="true" ht="15" hidden="false" customHeight="false" outlineLevel="0" collapsed="false">
      <c r="A1302" s="6" t="s">
        <v>1405</v>
      </c>
      <c r="B1302" s="6" t="s">
        <v>56</v>
      </c>
      <c r="C1302" s="10" t="s">
        <v>60</v>
      </c>
      <c r="D1302" s="8" t="n">
        <v>0.03098</v>
      </c>
      <c r="E1302" s="8" t="n">
        <f aca="false">VLOOKUP(A1302,[8]Sheet1!$C$2:$K$101,3,FALSE())</f>
        <v>0.088904</v>
      </c>
      <c r="F1302" s="8" t="n">
        <f aca="false">VLOOKUP(A1302,[8]Sheet1!$C$2:$K$101,4,FALSE())</f>
        <v>0.029324</v>
      </c>
      <c r="G1302" s="8" t="n">
        <f aca="false">VLOOKUP(A1302,[8]Sheet1!$C$2:$K$101,5,FALSE())</f>
        <v>0.014961</v>
      </c>
      <c r="H1302" s="8" t="n">
        <f aca="false">VLOOKUP(A1302,[8]Sheet1!$C$2:$K$101,6,FALSE())</f>
        <v>0.097016</v>
      </c>
      <c r="I1302" s="8" t="n">
        <f aca="false">VLOOKUP(A1302,[8]Sheet1!$C$2:$K$101,7,FALSE())</f>
        <v>0.01712</v>
      </c>
      <c r="J1302" s="8" t="n">
        <v>0.29198</v>
      </c>
      <c r="K1302" s="8" t="n">
        <f aca="false">VLOOKUP(A1302,[8]Sheet1!$C$2:$K$101,9,FALSE())</f>
        <v>0.49291</v>
      </c>
      <c r="L1302" s="7" t="s">
        <v>60</v>
      </c>
      <c r="M1302" s="7" t="s">
        <v>15</v>
      </c>
      <c r="N1302" s="7" t="s">
        <v>15</v>
      </c>
      <c r="O1302" s="7" t="s">
        <v>15</v>
      </c>
      <c r="P1302" s="7" t="s">
        <v>15</v>
      </c>
      <c r="Q1302" s="7" t="s">
        <v>15</v>
      </c>
      <c r="R1302" s="7" t="s">
        <v>15</v>
      </c>
      <c r="S1302" s="7" t="s">
        <v>15</v>
      </c>
      <c r="T1302" s="9" t="s">
        <v>1387</v>
      </c>
      <c r="U1302" s="9" t="s">
        <v>204</v>
      </c>
    </row>
    <row r="1303" s="34" customFormat="true" ht="15" hidden="false" customHeight="false" outlineLevel="0" collapsed="false">
      <c r="A1303" s="6" t="s">
        <v>1406</v>
      </c>
      <c r="B1303" s="6" t="s">
        <v>56</v>
      </c>
      <c r="C1303" s="10" t="s">
        <v>60</v>
      </c>
      <c r="D1303" s="8" t="n">
        <v>0.01059</v>
      </c>
      <c r="E1303" s="8" t="n">
        <f aca="false">VLOOKUP(A1303,[8]Sheet1!$C$2:$K$101,3,FALSE())</f>
        <v>0.161758</v>
      </c>
      <c r="F1303" s="8" t="n">
        <f aca="false">VLOOKUP(A1303,[8]Sheet1!$C$2:$K$101,4,FALSE())</f>
        <v>0.029293</v>
      </c>
      <c r="G1303" s="8" t="n">
        <f aca="false">VLOOKUP(A1303,[8]Sheet1!$C$2:$K$101,5,FALSE())</f>
        <v>0.015759</v>
      </c>
      <c r="H1303" s="8" t="n">
        <f aca="false">VLOOKUP(A1303,[8]Sheet1!$C$2:$K$101,6,FALSE())</f>
        <v>0.143498</v>
      </c>
      <c r="I1303" s="8" t="n">
        <f aca="false">VLOOKUP(A1303,[8]Sheet1!$C$2:$K$101,7,FALSE())</f>
        <v>0.01763</v>
      </c>
      <c r="J1303" s="8" t="n">
        <v>0.181543</v>
      </c>
      <c r="K1303" s="8" t="n">
        <f aca="false">VLOOKUP(A1303,[8]Sheet1!$C$2:$K$101,9,FALSE())</f>
        <v>0.507615</v>
      </c>
      <c r="L1303" s="7" t="s">
        <v>15</v>
      </c>
      <c r="M1303" s="7" t="s">
        <v>15</v>
      </c>
      <c r="N1303" s="7" t="s">
        <v>15</v>
      </c>
      <c r="O1303" s="7" t="s">
        <v>15</v>
      </c>
      <c r="P1303" s="7" t="s">
        <v>15</v>
      </c>
      <c r="Q1303" s="7" t="s">
        <v>15</v>
      </c>
      <c r="R1303" s="7" t="s">
        <v>15</v>
      </c>
      <c r="S1303" s="7" t="s">
        <v>60</v>
      </c>
      <c r="T1303" s="9" t="s">
        <v>1387</v>
      </c>
      <c r="U1303" s="9" t="s">
        <v>204</v>
      </c>
    </row>
    <row r="1304" s="34" customFormat="true" ht="15" hidden="false" customHeight="false" outlineLevel="0" collapsed="false">
      <c r="A1304" s="6" t="s">
        <v>1407</v>
      </c>
      <c r="B1304" s="6" t="s">
        <v>56</v>
      </c>
      <c r="C1304" s="10" t="s">
        <v>60</v>
      </c>
      <c r="D1304" s="8" t="n">
        <v>0.01455</v>
      </c>
      <c r="E1304" s="8" t="n">
        <f aca="false">VLOOKUP(A1304,[8]Sheet1!$C$2:$K$101,3,FALSE())</f>
        <v>0.084688</v>
      </c>
      <c r="F1304" s="8" t="n">
        <f aca="false">VLOOKUP(A1304,[8]Sheet1!$C$2:$K$101,4,FALSE())</f>
        <v>0.029382</v>
      </c>
      <c r="G1304" s="8" t="n">
        <f aca="false">VLOOKUP(A1304,[8]Sheet1!$C$2:$K$101,5,FALSE())</f>
        <v>0.013365</v>
      </c>
      <c r="H1304" s="8" t="n">
        <f aca="false">VLOOKUP(A1304,[8]Sheet1!$C$2:$K$101,6,FALSE())</f>
        <v>0.088709</v>
      </c>
      <c r="I1304" s="8" t="n">
        <f aca="false">VLOOKUP(A1304,[8]Sheet1!$C$2:$K$101,7,FALSE())</f>
        <v>0.014768</v>
      </c>
      <c r="J1304" s="8" t="n">
        <v>0.290084</v>
      </c>
      <c r="K1304" s="8" t="n">
        <f aca="false">VLOOKUP(A1304,[8]Sheet1!$C$2:$K$101,9,FALSE())</f>
        <v>0.503611</v>
      </c>
      <c r="L1304" s="7" t="s">
        <v>15</v>
      </c>
      <c r="M1304" s="7" t="s">
        <v>15</v>
      </c>
      <c r="N1304" s="7" t="s">
        <v>15</v>
      </c>
      <c r="O1304" s="7" t="s">
        <v>15</v>
      </c>
      <c r="P1304" s="7" t="s">
        <v>15</v>
      </c>
      <c r="Q1304" s="7" t="s">
        <v>15</v>
      </c>
      <c r="R1304" s="7" t="s">
        <v>15</v>
      </c>
      <c r="S1304" s="7" t="s">
        <v>60</v>
      </c>
      <c r="T1304" s="9" t="s">
        <v>1387</v>
      </c>
      <c r="U1304" s="9" t="s">
        <v>204</v>
      </c>
    </row>
    <row r="1305" s="34" customFormat="true" ht="15" hidden="false" customHeight="false" outlineLevel="0" collapsed="false">
      <c r="A1305" s="6" t="s">
        <v>1408</v>
      </c>
      <c r="B1305" s="6" t="s">
        <v>56</v>
      </c>
      <c r="C1305" s="10" t="s">
        <v>60</v>
      </c>
      <c r="D1305" s="8" t="n">
        <v>0.009617</v>
      </c>
      <c r="E1305" s="8" t="n">
        <f aca="false">VLOOKUP(A1305,[8]Sheet1!$C$2:$K$101,3,FALSE())</f>
        <v>0.143458</v>
      </c>
      <c r="F1305" s="8" t="n">
        <f aca="false">VLOOKUP(A1305,[8]Sheet1!$C$2:$K$101,4,FALSE())</f>
        <v>0.029304</v>
      </c>
      <c r="G1305" s="8" t="n">
        <f aca="false">VLOOKUP(A1305,[8]Sheet1!$C$2:$K$101,5,FALSE())</f>
        <v>0.020128</v>
      </c>
      <c r="H1305" s="8" t="n">
        <f aca="false">VLOOKUP(A1305,[8]Sheet1!$C$2:$K$101,6,FALSE())</f>
        <v>0.079194</v>
      </c>
      <c r="I1305" s="8" t="n">
        <f aca="false">VLOOKUP(A1305,[8]Sheet1!$C$2:$K$101,7,FALSE())</f>
        <v>0.017296</v>
      </c>
      <c r="J1305" s="8" t="n">
        <v>0.460132</v>
      </c>
      <c r="K1305" s="8" t="n">
        <f aca="false">VLOOKUP(A1305,[8]Sheet1!$C$2:$K$101,9,FALSE())</f>
        <v>0.493204</v>
      </c>
      <c r="L1305" s="7" t="s">
        <v>15</v>
      </c>
      <c r="M1305" s="7" t="s">
        <v>15</v>
      </c>
      <c r="N1305" s="7" t="s">
        <v>15</v>
      </c>
      <c r="O1305" s="7" t="s">
        <v>60</v>
      </c>
      <c r="P1305" s="7" t="s">
        <v>15</v>
      </c>
      <c r="Q1305" s="7" t="s">
        <v>15</v>
      </c>
      <c r="R1305" s="7" t="s">
        <v>15</v>
      </c>
      <c r="S1305" s="7" t="s">
        <v>15</v>
      </c>
      <c r="T1305" s="9" t="s">
        <v>1387</v>
      </c>
      <c r="U1305" s="9" t="s">
        <v>204</v>
      </c>
    </row>
    <row r="1306" s="34" customFormat="true" ht="15" hidden="false" customHeight="false" outlineLevel="0" collapsed="false">
      <c r="A1306" s="6" t="s">
        <v>1409</v>
      </c>
      <c r="B1306" s="6" t="s">
        <v>56</v>
      </c>
      <c r="C1306" s="10" t="s">
        <v>60</v>
      </c>
      <c r="D1306" s="8" t="n">
        <v>0</v>
      </c>
      <c r="E1306" s="8" t="n">
        <f aca="false">VLOOKUP(A1306,[8]Sheet1!$C$2:$K$101,3,FALSE())</f>
        <v>0.142979</v>
      </c>
      <c r="F1306" s="8" t="n">
        <f aca="false">VLOOKUP(A1306,[8]Sheet1!$C$2:$K$101,4,FALSE())</f>
        <v>0.029321</v>
      </c>
      <c r="G1306" s="8" t="n">
        <f aca="false">VLOOKUP(A1306,[8]Sheet1!$C$2:$K$101,5,FALSE())</f>
        <v>0.016236</v>
      </c>
      <c r="H1306" s="8" t="n">
        <f aca="false">VLOOKUP(A1306,[8]Sheet1!$C$2:$K$101,6,FALSE())</f>
        <v>0.129187</v>
      </c>
      <c r="I1306" s="8" t="n">
        <f aca="false">VLOOKUP(A1306,[8]Sheet1!$C$2:$K$101,7,FALSE())</f>
        <v>0.016458</v>
      </c>
      <c r="J1306" s="8" t="n">
        <v>0.2069</v>
      </c>
      <c r="K1306" s="8" t="n">
        <f aca="false">VLOOKUP(A1306,[8]Sheet1!$C$2:$K$101,9,FALSE())</f>
        <v>0.509888</v>
      </c>
      <c r="L1306" s="7" t="s">
        <v>15</v>
      </c>
      <c r="M1306" s="7" t="s">
        <v>15</v>
      </c>
      <c r="N1306" s="7" t="s">
        <v>15</v>
      </c>
      <c r="O1306" s="7" t="s">
        <v>15</v>
      </c>
      <c r="P1306" s="7" t="s">
        <v>15</v>
      </c>
      <c r="Q1306" s="7" t="s">
        <v>15</v>
      </c>
      <c r="R1306" s="7" t="s">
        <v>15</v>
      </c>
      <c r="S1306" s="7" t="s">
        <v>60</v>
      </c>
      <c r="T1306" s="9" t="s">
        <v>1387</v>
      </c>
      <c r="U1306" s="9" t="s">
        <v>204</v>
      </c>
    </row>
    <row r="1307" s="34" customFormat="true" ht="15" hidden="false" customHeight="false" outlineLevel="0" collapsed="false">
      <c r="A1307" s="6" t="s">
        <v>1410</v>
      </c>
      <c r="B1307" s="6" t="s">
        <v>56</v>
      </c>
      <c r="C1307" s="10" t="s">
        <v>60</v>
      </c>
      <c r="D1307" s="8" t="n">
        <v>0.008966</v>
      </c>
      <c r="E1307" s="8" t="n">
        <f aca="false">VLOOKUP(A1307,[8]Sheet1!$C$2:$K$101,3,FALSE())</f>
        <v>0.060584</v>
      </c>
      <c r="F1307" s="8" t="n">
        <f aca="false">VLOOKUP(A1307,[8]Sheet1!$C$2:$K$101,4,FALSE())</f>
        <v>0.029302</v>
      </c>
      <c r="G1307" s="8" t="n">
        <f aca="false">VLOOKUP(A1307,[8]Sheet1!$C$2:$K$101,5,FALSE())</f>
        <v>0.017382</v>
      </c>
      <c r="H1307" s="8" t="n">
        <f aca="false">VLOOKUP(A1307,[8]Sheet1!$C$2:$K$101,6,FALSE())</f>
        <v>0.049137</v>
      </c>
      <c r="I1307" s="8" t="n">
        <f aca="false">VLOOKUP(A1307,[8]Sheet1!$C$2:$K$101,7,FALSE())</f>
        <v>0.013302</v>
      </c>
      <c r="J1307" s="8" t="n">
        <v>0.377597</v>
      </c>
      <c r="K1307" s="8" t="n">
        <f aca="false">VLOOKUP(A1307,[8]Sheet1!$C$2:$K$101,9,FALSE())</f>
        <v>0.480779</v>
      </c>
      <c r="L1307" s="7" t="s">
        <v>15</v>
      </c>
      <c r="M1307" s="7" t="s">
        <v>15</v>
      </c>
      <c r="N1307" s="7" t="s">
        <v>15</v>
      </c>
      <c r="O1307" s="7" t="s">
        <v>15</v>
      </c>
      <c r="P1307" s="7" t="s">
        <v>15</v>
      </c>
      <c r="Q1307" s="7" t="s">
        <v>15</v>
      </c>
      <c r="R1307" s="7" t="s">
        <v>15</v>
      </c>
      <c r="S1307" s="7" t="s">
        <v>15</v>
      </c>
      <c r="T1307" s="9" t="s">
        <v>1387</v>
      </c>
      <c r="U1307" s="9" t="s">
        <v>204</v>
      </c>
    </row>
    <row r="1308" s="34" customFormat="true" ht="15" hidden="false" customHeight="false" outlineLevel="0" collapsed="false">
      <c r="A1308" s="6" t="s">
        <v>1411</v>
      </c>
      <c r="B1308" s="6" t="s">
        <v>56</v>
      </c>
      <c r="C1308" s="10" t="s">
        <v>60</v>
      </c>
      <c r="D1308" s="8" t="n">
        <v>0.008683</v>
      </c>
      <c r="E1308" s="8" t="n">
        <f aca="false">VLOOKUP(A1308,[8]Sheet1!$C$2:$K$101,3,FALSE())</f>
        <v>0.061689</v>
      </c>
      <c r="F1308" s="8" t="n">
        <f aca="false">VLOOKUP(A1308,[8]Sheet1!$C$2:$K$101,4,FALSE())</f>
        <v>0.029386</v>
      </c>
      <c r="G1308" s="8" t="n">
        <f aca="false">VLOOKUP(A1308,[8]Sheet1!$C$2:$K$101,5,FALSE())</f>
        <v>0.012303</v>
      </c>
      <c r="H1308" s="8" t="n">
        <f aca="false">VLOOKUP(A1308,[8]Sheet1!$C$2:$K$101,6,FALSE())</f>
        <v>0.047605</v>
      </c>
      <c r="I1308" s="8" t="n">
        <f aca="false">VLOOKUP(A1308,[8]Sheet1!$C$2:$K$101,7,FALSE())</f>
        <v>0.013665</v>
      </c>
      <c r="J1308" s="8" t="n">
        <v>0.321016</v>
      </c>
      <c r="K1308" s="8" t="n">
        <f aca="false">VLOOKUP(A1308,[8]Sheet1!$C$2:$K$101,9,FALSE())</f>
        <v>0.496804</v>
      </c>
      <c r="L1308" s="7" t="s">
        <v>15</v>
      </c>
      <c r="M1308" s="7" t="s">
        <v>15</v>
      </c>
      <c r="N1308" s="7" t="s">
        <v>15</v>
      </c>
      <c r="O1308" s="7" t="s">
        <v>15</v>
      </c>
      <c r="P1308" s="7" t="s">
        <v>15</v>
      </c>
      <c r="Q1308" s="7" t="s">
        <v>15</v>
      </c>
      <c r="R1308" s="7" t="s">
        <v>15</v>
      </c>
      <c r="S1308" s="7" t="s">
        <v>15</v>
      </c>
      <c r="T1308" s="9" t="s">
        <v>1389</v>
      </c>
      <c r="U1308" s="9" t="s">
        <v>204</v>
      </c>
    </row>
    <row r="1309" s="34" customFormat="true" ht="15" hidden="false" customHeight="false" outlineLevel="0" collapsed="false">
      <c r="A1309" s="6" t="s">
        <v>1412</v>
      </c>
      <c r="B1309" s="6" t="s">
        <v>56</v>
      </c>
      <c r="C1309" s="10" t="s">
        <v>60</v>
      </c>
      <c r="D1309" s="8" t="n">
        <v>0.006795</v>
      </c>
      <c r="E1309" s="8" t="n">
        <f aca="false">VLOOKUP(A1309,[8]Sheet1!$C$2:$K$101,3,FALSE())</f>
        <v>0.054585</v>
      </c>
      <c r="F1309" s="8" t="n">
        <f aca="false">VLOOKUP(A1309,[8]Sheet1!$C$2:$K$101,4,FALSE())</f>
        <v>0.029317</v>
      </c>
      <c r="G1309" s="8" t="n">
        <f aca="false">VLOOKUP(A1309,[8]Sheet1!$C$2:$K$101,5,FALSE())</f>
        <v>0.011224</v>
      </c>
      <c r="H1309" s="8" t="n">
        <f aca="false">VLOOKUP(A1309,[8]Sheet1!$C$2:$K$101,6,FALSE())</f>
        <v>0.055873</v>
      </c>
      <c r="I1309" s="8" t="n">
        <f aca="false">VLOOKUP(A1309,[8]Sheet1!$C$2:$K$101,7,FALSE())</f>
        <v>0.012173</v>
      </c>
      <c r="J1309" s="8" t="n">
        <v>0.320088</v>
      </c>
      <c r="K1309" s="8" t="n">
        <f aca="false">VLOOKUP(A1309,[8]Sheet1!$C$2:$K$101,9,FALSE())</f>
        <v>0.494589</v>
      </c>
      <c r="L1309" s="7" t="s">
        <v>15</v>
      </c>
      <c r="M1309" s="7" t="s">
        <v>15</v>
      </c>
      <c r="N1309" s="7" t="s">
        <v>15</v>
      </c>
      <c r="O1309" s="7" t="s">
        <v>15</v>
      </c>
      <c r="P1309" s="7" t="s">
        <v>15</v>
      </c>
      <c r="Q1309" s="7" t="s">
        <v>15</v>
      </c>
      <c r="R1309" s="7" t="s">
        <v>15</v>
      </c>
      <c r="S1309" s="7" t="s">
        <v>15</v>
      </c>
      <c r="T1309" s="9" t="s">
        <v>1389</v>
      </c>
      <c r="U1309" s="9" t="s">
        <v>204</v>
      </c>
    </row>
    <row r="1310" s="34" customFormat="true" ht="15" hidden="false" customHeight="false" outlineLevel="0" collapsed="false">
      <c r="A1310" s="6" t="s">
        <v>1413</v>
      </c>
      <c r="B1310" s="6" t="s">
        <v>56</v>
      </c>
      <c r="C1310" s="10" t="s">
        <v>60</v>
      </c>
      <c r="D1310" s="8" t="n">
        <v>0.01168</v>
      </c>
      <c r="E1310" s="8" t="n">
        <f aca="false">VLOOKUP(A1310,[8]Sheet1!$C$2:$K$101,3,FALSE())</f>
        <v>0.091816</v>
      </c>
      <c r="F1310" s="8" t="n">
        <f aca="false">VLOOKUP(A1310,[8]Sheet1!$C$2:$K$101,4,FALSE())</f>
        <v>0.02933</v>
      </c>
      <c r="G1310" s="8" t="n">
        <f aca="false">VLOOKUP(A1310,[8]Sheet1!$C$2:$K$101,5,FALSE())</f>
        <v>0.012776</v>
      </c>
      <c r="H1310" s="8" t="n">
        <f aca="false">VLOOKUP(A1310,[8]Sheet1!$C$2:$K$101,6,FALSE())</f>
        <v>0.09272</v>
      </c>
      <c r="I1310" s="8" t="n">
        <f aca="false">VLOOKUP(A1310,[8]Sheet1!$C$2:$K$101,7,FALSE())</f>
        <v>0.015329</v>
      </c>
      <c r="J1310" s="8" t="n">
        <v>0.282713</v>
      </c>
      <c r="K1310" s="8" t="n">
        <f aca="false">VLOOKUP(A1310,[8]Sheet1!$C$2:$K$101,9,FALSE())</f>
        <v>0.496271</v>
      </c>
      <c r="L1310" s="7" t="s">
        <v>15</v>
      </c>
      <c r="M1310" s="7" t="s">
        <v>15</v>
      </c>
      <c r="N1310" s="7" t="s">
        <v>15</v>
      </c>
      <c r="O1310" s="7" t="s">
        <v>15</v>
      </c>
      <c r="P1310" s="7" t="s">
        <v>15</v>
      </c>
      <c r="Q1310" s="7" t="s">
        <v>15</v>
      </c>
      <c r="R1310" s="7" t="s">
        <v>15</v>
      </c>
      <c r="S1310" s="7" t="s">
        <v>15</v>
      </c>
      <c r="T1310" s="9" t="s">
        <v>1387</v>
      </c>
      <c r="U1310" s="9" t="s">
        <v>204</v>
      </c>
    </row>
    <row r="1311" s="34" customFormat="true" ht="15" hidden="false" customHeight="false" outlineLevel="0" collapsed="false">
      <c r="A1311" s="6" t="s">
        <v>1414</v>
      </c>
      <c r="B1311" s="6" t="s">
        <v>56</v>
      </c>
      <c r="C1311" s="10" t="s">
        <v>60</v>
      </c>
      <c r="D1311" s="8" t="n">
        <v>0.005528</v>
      </c>
      <c r="E1311" s="8" t="n">
        <f aca="false">VLOOKUP(A1311,[8]Sheet1!$C$2:$K$101,3,FALSE())</f>
        <v>0.144661</v>
      </c>
      <c r="F1311" s="8" t="n">
        <f aca="false">VLOOKUP(A1311,[8]Sheet1!$C$2:$K$101,4,FALSE())</f>
        <v>0.02928</v>
      </c>
      <c r="G1311" s="8" t="n">
        <f aca="false">VLOOKUP(A1311,[8]Sheet1!$C$2:$K$101,5,FALSE())</f>
        <v>0.015221</v>
      </c>
      <c r="H1311" s="8" t="n">
        <f aca="false">VLOOKUP(A1311,[8]Sheet1!$C$2:$K$101,6,FALSE())</f>
        <v>0.162596</v>
      </c>
      <c r="I1311" s="8" t="n">
        <f aca="false">VLOOKUP(A1311,[8]Sheet1!$C$2:$K$101,7,FALSE())</f>
        <v>0.017804</v>
      </c>
      <c r="J1311" s="8" t="n">
        <v>0.226038</v>
      </c>
      <c r="K1311" s="8" t="n">
        <f aca="false">VLOOKUP(A1311,[8]Sheet1!$C$2:$K$101,9,FALSE())</f>
        <v>0.503567</v>
      </c>
      <c r="L1311" s="7" t="s">
        <v>15</v>
      </c>
      <c r="M1311" s="7" t="s">
        <v>15</v>
      </c>
      <c r="N1311" s="7" t="s">
        <v>15</v>
      </c>
      <c r="O1311" s="7" t="s">
        <v>15</v>
      </c>
      <c r="P1311" s="7" t="s">
        <v>15</v>
      </c>
      <c r="Q1311" s="7" t="s">
        <v>15</v>
      </c>
      <c r="R1311" s="7" t="s">
        <v>15</v>
      </c>
      <c r="S1311" s="7" t="s">
        <v>60</v>
      </c>
      <c r="T1311" s="9" t="s">
        <v>1387</v>
      </c>
      <c r="U1311" s="9" t="s">
        <v>204</v>
      </c>
    </row>
    <row r="1312" s="34" customFormat="true" ht="15" hidden="false" customHeight="false" outlineLevel="0" collapsed="false">
      <c r="A1312" s="6" t="s">
        <v>1415</v>
      </c>
      <c r="B1312" s="6" t="s">
        <v>56</v>
      </c>
      <c r="C1312" s="10" t="s">
        <v>60</v>
      </c>
      <c r="D1312" s="8" t="n">
        <v>0.01024</v>
      </c>
      <c r="E1312" s="8" t="n">
        <f aca="false">VLOOKUP(A1312,[8]Sheet1!$C$2:$K$101,3,FALSE())</f>
        <v>0.0479</v>
      </c>
      <c r="F1312" s="8" t="n">
        <f aca="false">VLOOKUP(A1312,[8]Sheet1!$C$2:$K$101,4,FALSE())</f>
        <v>0.02927</v>
      </c>
      <c r="G1312" s="8" t="n">
        <f aca="false">VLOOKUP(A1312,[8]Sheet1!$C$2:$K$101,5,FALSE())</f>
        <v>0.013968</v>
      </c>
      <c r="H1312" s="8" t="n">
        <f aca="false">VLOOKUP(A1312,[8]Sheet1!$C$2:$K$101,6,FALSE())</f>
        <v>0.031252</v>
      </c>
      <c r="I1312" s="8" t="n">
        <f aca="false">VLOOKUP(A1312,[8]Sheet1!$C$2:$K$101,7,FALSE())</f>
        <v>0.014522</v>
      </c>
      <c r="J1312" s="8" t="n">
        <v>0.368141</v>
      </c>
      <c r="K1312" s="8" t="n">
        <f aca="false">VLOOKUP(A1312,[8]Sheet1!$C$2:$K$101,9,FALSE())</f>
        <v>0.498729</v>
      </c>
      <c r="L1312" s="7" t="s">
        <v>15</v>
      </c>
      <c r="M1312" s="7" t="s">
        <v>15</v>
      </c>
      <c r="N1312" s="7" t="s">
        <v>15</v>
      </c>
      <c r="O1312" s="7" t="s">
        <v>15</v>
      </c>
      <c r="P1312" s="7" t="s">
        <v>15</v>
      </c>
      <c r="Q1312" s="7" t="s">
        <v>15</v>
      </c>
      <c r="R1312" s="7" t="s">
        <v>15</v>
      </c>
      <c r="S1312" s="7" t="s">
        <v>15</v>
      </c>
      <c r="T1312" s="9" t="s">
        <v>1387</v>
      </c>
      <c r="U1312" s="9" t="s">
        <v>204</v>
      </c>
    </row>
    <row r="1313" s="34" customFormat="true" ht="15" hidden="false" customHeight="false" outlineLevel="0" collapsed="false">
      <c r="A1313" s="6" t="s">
        <v>1416</v>
      </c>
      <c r="B1313" s="6" t="s">
        <v>56</v>
      </c>
      <c r="C1313" s="10" t="s">
        <v>60</v>
      </c>
      <c r="D1313" s="8" t="n">
        <v>0.00855</v>
      </c>
      <c r="E1313" s="8" t="n">
        <f aca="false">VLOOKUP(A1313,[8]Sheet1!$C$2:$K$101,3,FALSE())</f>
        <v>0.105691</v>
      </c>
      <c r="F1313" s="8" t="n">
        <f aca="false">VLOOKUP(A1313,[8]Sheet1!$C$2:$K$101,4,FALSE())</f>
        <v>0.029265</v>
      </c>
      <c r="G1313" s="8" t="n">
        <f aca="false">VLOOKUP(A1313,[8]Sheet1!$C$2:$K$101,5,FALSE())</f>
        <v>0.022953</v>
      </c>
      <c r="H1313" s="8" t="n">
        <f aca="false">VLOOKUP(A1313,[8]Sheet1!$C$2:$K$101,6,FALSE())</f>
        <v>0.09283</v>
      </c>
      <c r="I1313" s="8" t="n">
        <f aca="false">VLOOKUP(A1313,[8]Sheet1!$C$2:$K$101,7,FALSE())</f>
        <v>0.019058</v>
      </c>
      <c r="J1313" s="8" t="n">
        <v>0.285454</v>
      </c>
      <c r="K1313" s="8" t="n">
        <f aca="false">VLOOKUP(A1313,[8]Sheet1!$C$2:$K$101,9,FALSE())</f>
        <v>0.514792</v>
      </c>
      <c r="L1313" s="7" t="s">
        <v>15</v>
      </c>
      <c r="M1313" s="7" t="s">
        <v>15</v>
      </c>
      <c r="N1313" s="7" t="s">
        <v>15</v>
      </c>
      <c r="O1313" s="7" t="s">
        <v>60</v>
      </c>
      <c r="P1313" s="7" t="s">
        <v>15</v>
      </c>
      <c r="Q1313" s="7" t="s">
        <v>15</v>
      </c>
      <c r="R1313" s="7" t="s">
        <v>15</v>
      </c>
      <c r="S1313" s="7" t="s">
        <v>60</v>
      </c>
      <c r="T1313" s="9" t="s">
        <v>1387</v>
      </c>
      <c r="U1313" s="9" t="s">
        <v>204</v>
      </c>
    </row>
    <row r="1314" s="34" customFormat="true" ht="15" hidden="false" customHeight="false" outlineLevel="0" collapsed="false">
      <c r="A1314" s="6" t="s">
        <v>1417</v>
      </c>
      <c r="B1314" s="6" t="s">
        <v>56</v>
      </c>
      <c r="C1314" s="10" t="s">
        <v>60</v>
      </c>
      <c r="D1314" s="8" t="n">
        <v>0.01501</v>
      </c>
      <c r="E1314" s="8" t="n">
        <f aca="false">VLOOKUP(A1314,[8]Sheet1!$C$2:$K$101,3,FALSE())</f>
        <v>0.143057</v>
      </c>
      <c r="F1314" s="8" t="n">
        <f aca="false">VLOOKUP(A1314,[8]Sheet1!$C$2:$K$101,4,FALSE())</f>
        <v>0.029407</v>
      </c>
      <c r="G1314" s="8" t="n">
        <f aca="false">VLOOKUP(A1314,[8]Sheet1!$C$2:$K$101,5,FALSE())</f>
        <v>0.014848</v>
      </c>
      <c r="H1314" s="8" t="n">
        <f aca="false">VLOOKUP(A1314,[8]Sheet1!$C$2:$K$101,6,FALSE())</f>
        <v>0.1635</v>
      </c>
      <c r="I1314" s="8" t="n">
        <f aca="false">VLOOKUP(A1314,[8]Sheet1!$C$2:$K$101,7,FALSE())</f>
        <v>0.018208</v>
      </c>
      <c r="J1314" s="8" t="n">
        <v>0.237271</v>
      </c>
      <c r="K1314" s="8" t="n">
        <f aca="false">VLOOKUP(A1314,[8]Sheet1!$C$2:$K$101,9,FALSE())</f>
        <v>0.501434</v>
      </c>
      <c r="L1314" s="7" t="s">
        <v>15</v>
      </c>
      <c r="M1314" s="7" t="s">
        <v>15</v>
      </c>
      <c r="N1314" s="7" t="s">
        <v>15</v>
      </c>
      <c r="O1314" s="7" t="s">
        <v>15</v>
      </c>
      <c r="P1314" s="7" t="s">
        <v>15</v>
      </c>
      <c r="Q1314" s="7" t="s">
        <v>15</v>
      </c>
      <c r="R1314" s="7" t="s">
        <v>15</v>
      </c>
      <c r="S1314" s="7" t="s">
        <v>60</v>
      </c>
      <c r="T1314" s="9" t="s">
        <v>1387</v>
      </c>
      <c r="U1314" s="9" t="s">
        <v>204</v>
      </c>
    </row>
    <row r="1315" s="34" customFormat="true" ht="15" hidden="false" customHeight="false" outlineLevel="0" collapsed="false">
      <c r="A1315" s="6" t="s">
        <v>1418</v>
      </c>
      <c r="B1315" s="6" t="s">
        <v>56</v>
      </c>
      <c r="C1315" s="10" t="s">
        <v>60</v>
      </c>
      <c r="D1315" s="8" t="n">
        <v>0.009982</v>
      </c>
      <c r="E1315" s="8" t="n">
        <f aca="false">VLOOKUP(A1315,[8]Sheet1!$C$2:$K$101,3,FALSE())</f>
        <v>0.142193</v>
      </c>
      <c r="F1315" s="8" t="n">
        <f aca="false">VLOOKUP(A1315,[8]Sheet1!$C$2:$K$101,4,FALSE())</f>
        <v>0.02928</v>
      </c>
      <c r="G1315" s="8" t="n">
        <f aca="false">VLOOKUP(A1315,[8]Sheet1!$C$2:$K$101,5,FALSE())</f>
        <v>0.017111</v>
      </c>
      <c r="H1315" s="8" t="n">
        <f aca="false">VLOOKUP(A1315,[8]Sheet1!$C$2:$K$101,6,FALSE())</f>
        <v>0.117574</v>
      </c>
      <c r="I1315" s="8" t="n">
        <f aca="false">VLOOKUP(A1315,[8]Sheet1!$C$2:$K$101,7,FALSE())</f>
        <v>0.019173</v>
      </c>
      <c r="J1315" s="8" t="n">
        <v>0.215834</v>
      </c>
      <c r="K1315" s="8" t="n">
        <f aca="false">VLOOKUP(A1315,[8]Sheet1!$C$2:$K$101,9,FALSE())</f>
        <v>0.495162</v>
      </c>
      <c r="L1315" s="7" t="s">
        <v>15</v>
      </c>
      <c r="M1315" s="7" t="s">
        <v>15</v>
      </c>
      <c r="N1315" s="7" t="s">
        <v>15</v>
      </c>
      <c r="O1315" s="7" t="s">
        <v>15</v>
      </c>
      <c r="P1315" s="7" t="s">
        <v>15</v>
      </c>
      <c r="Q1315" s="7" t="s">
        <v>15</v>
      </c>
      <c r="R1315" s="7" t="s">
        <v>15</v>
      </c>
      <c r="S1315" s="7" t="s">
        <v>15</v>
      </c>
      <c r="T1315" s="9" t="s">
        <v>1387</v>
      </c>
      <c r="U1315" s="9" t="s">
        <v>204</v>
      </c>
    </row>
    <row r="1316" s="34" customFormat="true" ht="15" hidden="false" customHeight="false" outlineLevel="0" collapsed="false">
      <c r="A1316" s="6" t="s">
        <v>1419</v>
      </c>
      <c r="B1316" s="6" t="s">
        <v>56</v>
      </c>
      <c r="C1316" s="10" t="s">
        <v>60</v>
      </c>
      <c r="D1316" s="8" t="n">
        <v>0.009105</v>
      </c>
      <c r="E1316" s="8" t="n">
        <f aca="false">VLOOKUP(A1316,[8]Sheet1!$C$2:$K$101,3,FALSE())</f>
        <v>0.052389</v>
      </c>
      <c r="F1316" s="8" t="n">
        <f aca="false">VLOOKUP(A1316,[8]Sheet1!$C$2:$K$101,4,FALSE())</f>
        <v>0.029356</v>
      </c>
      <c r="G1316" s="8" t="n">
        <f aca="false">VLOOKUP(A1316,[8]Sheet1!$C$2:$K$101,5,FALSE())</f>
        <v>0.013822</v>
      </c>
      <c r="H1316" s="8" t="n">
        <f aca="false">VLOOKUP(A1316,[8]Sheet1!$C$2:$K$101,6,FALSE())</f>
        <v>0.049623</v>
      </c>
      <c r="I1316" s="8" t="n">
        <f aca="false">VLOOKUP(A1316,[8]Sheet1!$C$2:$K$101,7,FALSE())</f>
        <v>0.014627</v>
      </c>
      <c r="J1316" s="8" t="n">
        <v>0.317396</v>
      </c>
      <c r="K1316" s="8" t="n">
        <f aca="false">VLOOKUP(A1316,[8]Sheet1!$C$2:$K$101,9,FALSE())</f>
        <v>0.503207</v>
      </c>
      <c r="L1316" s="7" t="s">
        <v>15</v>
      </c>
      <c r="M1316" s="7" t="s">
        <v>15</v>
      </c>
      <c r="N1316" s="7" t="s">
        <v>15</v>
      </c>
      <c r="O1316" s="7" t="s">
        <v>15</v>
      </c>
      <c r="P1316" s="7" t="s">
        <v>15</v>
      </c>
      <c r="Q1316" s="7" t="s">
        <v>15</v>
      </c>
      <c r="R1316" s="7" t="s">
        <v>15</v>
      </c>
      <c r="S1316" s="7" t="s">
        <v>60</v>
      </c>
      <c r="T1316" s="9" t="s">
        <v>1389</v>
      </c>
      <c r="U1316" s="9" t="s">
        <v>204</v>
      </c>
    </row>
    <row r="1317" s="34" customFormat="true" ht="15" hidden="false" customHeight="false" outlineLevel="0" collapsed="false">
      <c r="A1317" s="6" t="s">
        <v>1420</v>
      </c>
      <c r="B1317" s="6" t="s">
        <v>56</v>
      </c>
      <c r="C1317" s="10" t="s">
        <v>60</v>
      </c>
      <c r="D1317" s="8" t="n">
        <v>0.015</v>
      </c>
      <c r="E1317" s="8" t="n">
        <f aca="false">VLOOKUP(A1317,[8]Sheet1!$C$2:$K$101,3,FALSE())</f>
        <v>0.144737</v>
      </c>
      <c r="F1317" s="8" t="n">
        <f aca="false">VLOOKUP(A1317,[8]Sheet1!$C$2:$K$101,4,FALSE())</f>
        <v>0.029282</v>
      </c>
      <c r="G1317" s="8" t="n">
        <f aca="false">VLOOKUP(A1317,[8]Sheet1!$C$2:$K$101,5,FALSE())</f>
        <v>0.018574</v>
      </c>
      <c r="H1317" s="8" t="n">
        <f aca="false">VLOOKUP(A1317,[8]Sheet1!$C$2:$K$101,6,FALSE())</f>
        <v>0.148974</v>
      </c>
      <c r="I1317" s="8" t="n">
        <f aca="false">VLOOKUP(A1317,[8]Sheet1!$C$2:$K$101,7,FALSE())</f>
        <v>0.020697</v>
      </c>
      <c r="J1317" s="8" t="n">
        <v>0.225617</v>
      </c>
      <c r="K1317" s="8" t="n">
        <f aca="false">VLOOKUP(A1317,[8]Sheet1!$C$2:$K$101,9,FALSE())</f>
        <v>0.511578</v>
      </c>
      <c r="L1317" s="7" t="s">
        <v>15</v>
      </c>
      <c r="M1317" s="7" t="s">
        <v>15</v>
      </c>
      <c r="N1317" s="7" t="s">
        <v>15</v>
      </c>
      <c r="O1317" s="7" t="s">
        <v>15</v>
      </c>
      <c r="P1317" s="7" t="s">
        <v>15</v>
      </c>
      <c r="Q1317" s="7" t="s">
        <v>60</v>
      </c>
      <c r="R1317" s="7" t="s">
        <v>15</v>
      </c>
      <c r="S1317" s="7" t="s">
        <v>60</v>
      </c>
      <c r="T1317" s="9" t="s">
        <v>1387</v>
      </c>
      <c r="U1317" s="9" t="s">
        <v>204</v>
      </c>
    </row>
    <row r="1318" s="34" customFormat="true" ht="15" hidden="false" customHeight="false" outlineLevel="0" collapsed="false">
      <c r="A1318" s="6" t="s">
        <v>1421</v>
      </c>
      <c r="B1318" s="6" t="s">
        <v>56</v>
      </c>
      <c r="C1318" s="10" t="s">
        <v>60</v>
      </c>
      <c r="D1318" s="8" t="n">
        <v>0.1203</v>
      </c>
      <c r="E1318" s="8" t="n">
        <f aca="false">VLOOKUP(A1318,[8]Sheet1!$C$2:$K$101,3,FALSE())</f>
        <v>0.054967</v>
      </c>
      <c r="F1318" s="8" t="n">
        <f aca="false">VLOOKUP(A1318,[8]Sheet1!$C$2:$K$101,4,FALSE())</f>
        <v>0.029476</v>
      </c>
      <c r="G1318" s="8" t="n">
        <f aca="false">VLOOKUP(A1318,[8]Sheet1!$C$2:$K$101,5,FALSE())</f>
        <v>0.012539</v>
      </c>
      <c r="H1318" s="8" t="n">
        <f aca="false">VLOOKUP(A1318,[8]Sheet1!$C$2:$K$101,6,FALSE())</f>
        <v>0.047754</v>
      </c>
      <c r="I1318" s="8" t="n">
        <f aca="false">VLOOKUP(A1318,[8]Sheet1!$C$2:$K$101,7,FALSE())</f>
        <v>0.015207</v>
      </c>
      <c r="J1318" s="8" t="n">
        <v>0.402015</v>
      </c>
      <c r="K1318" s="8" t="n">
        <f aca="false">VLOOKUP(A1318,[8]Sheet1!$C$2:$K$101,9,FALSE())</f>
        <v>0.494718</v>
      </c>
      <c r="L1318" s="7" t="s">
        <v>60</v>
      </c>
      <c r="M1318" s="7" t="s">
        <v>15</v>
      </c>
      <c r="N1318" s="7" t="s">
        <v>15</v>
      </c>
      <c r="O1318" s="7" t="s">
        <v>15</v>
      </c>
      <c r="P1318" s="7" t="s">
        <v>15</v>
      </c>
      <c r="Q1318" s="7" t="s">
        <v>15</v>
      </c>
      <c r="R1318" s="7" t="s">
        <v>15</v>
      </c>
      <c r="S1318" s="7" t="s">
        <v>15</v>
      </c>
      <c r="T1318" s="9" t="s">
        <v>1387</v>
      </c>
      <c r="U1318" s="9" t="s">
        <v>204</v>
      </c>
    </row>
    <row r="1319" s="34" customFormat="true" ht="15" hidden="false" customHeight="false" outlineLevel="0" collapsed="false">
      <c r="A1319" s="6" t="s">
        <v>1422</v>
      </c>
      <c r="B1319" s="6" t="s">
        <v>56</v>
      </c>
      <c r="C1319" s="10" t="s">
        <v>60</v>
      </c>
      <c r="D1319" s="8" t="n">
        <v>0.007992</v>
      </c>
      <c r="E1319" s="8" t="n">
        <f aca="false">VLOOKUP(A1319,[8]Sheet1!$C$2:$K$101,3,FALSE())</f>
        <v>0.155257</v>
      </c>
      <c r="F1319" s="8" t="n">
        <f aca="false">VLOOKUP(A1319,[8]Sheet1!$C$2:$K$101,4,FALSE())</f>
        <v>0.029298</v>
      </c>
      <c r="G1319" s="8" t="n">
        <f aca="false">VLOOKUP(A1319,[8]Sheet1!$C$2:$K$101,5,FALSE())</f>
        <v>0.015323</v>
      </c>
      <c r="H1319" s="8" t="n">
        <f aca="false">VLOOKUP(A1319,[8]Sheet1!$C$2:$K$101,6,FALSE())</f>
        <v>0.188236</v>
      </c>
      <c r="I1319" s="8" t="n">
        <f aca="false">VLOOKUP(A1319,[8]Sheet1!$C$2:$K$101,7,FALSE())</f>
        <v>0.018332</v>
      </c>
      <c r="J1319" s="8" t="n">
        <v>0.240118</v>
      </c>
      <c r="K1319" s="8" t="n">
        <f aca="false">VLOOKUP(A1319,[8]Sheet1!$C$2:$K$101,9,FALSE())</f>
        <v>0.504202</v>
      </c>
      <c r="L1319" s="7" t="s">
        <v>15</v>
      </c>
      <c r="M1319" s="7" t="s">
        <v>15</v>
      </c>
      <c r="N1319" s="7" t="s">
        <v>15</v>
      </c>
      <c r="O1319" s="7" t="s">
        <v>15</v>
      </c>
      <c r="P1319" s="7" t="s">
        <v>60</v>
      </c>
      <c r="Q1319" s="7" t="s">
        <v>15</v>
      </c>
      <c r="R1319" s="7" t="s">
        <v>15</v>
      </c>
      <c r="S1319" s="7" t="s">
        <v>60</v>
      </c>
      <c r="T1319" s="9" t="s">
        <v>1387</v>
      </c>
      <c r="U1319" s="9" t="s">
        <v>204</v>
      </c>
    </row>
    <row r="1320" s="34" customFormat="true" ht="15" hidden="false" customHeight="false" outlineLevel="0" collapsed="false">
      <c r="A1320" s="6" t="s">
        <v>1423</v>
      </c>
      <c r="B1320" s="6" t="s">
        <v>56</v>
      </c>
      <c r="C1320" s="10" t="s">
        <v>60</v>
      </c>
      <c r="D1320" s="8" t="n">
        <v>0.01096</v>
      </c>
      <c r="E1320" s="8" t="n">
        <f aca="false">VLOOKUP(A1320,[8]Sheet1!$C$2:$K$101,3,FALSE())</f>
        <v>0.094006</v>
      </c>
      <c r="F1320" s="8" t="n">
        <f aca="false">VLOOKUP(A1320,[8]Sheet1!$C$2:$K$101,4,FALSE())</f>
        <v>0.029331</v>
      </c>
      <c r="G1320" s="8" t="n">
        <f aca="false">VLOOKUP(A1320,[8]Sheet1!$C$2:$K$101,5,FALSE())</f>
        <v>0.01932</v>
      </c>
      <c r="H1320" s="8" t="n">
        <f aca="false">VLOOKUP(A1320,[8]Sheet1!$C$2:$K$101,6,FALSE())</f>
        <v>0.046904</v>
      </c>
      <c r="I1320" s="8" t="n">
        <f aca="false">VLOOKUP(A1320,[8]Sheet1!$C$2:$K$101,7,FALSE())</f>
        <v>0.017421</v>
      </c>
      <c r="J1320" s="8" t="n">
        <v>0.431952</v>
      </c>
      <c r="K1320" s="8" t="n">
        <f aca="false">VLOOKUP(A1320,[8]Sheet1!$C$2:$K$101,9,FALSE())</f>
        <v>0.498071</v>
      </c>
      <c r="L1320" s="7" t="s">
        <v>15</v>
      </c>
      <c r="M1320" s="7" t="s">
        <v>15</v>
      </c>
      <c r="N1320" s="7" t="s">
        <v>15</v>
      </c>
      <c r="O1320" s="7" t="s">
        <v>15</v>
      </c>
      <c r="P1320" s="7" t="s">
        <v>15</v>
      </c>
      <c r="Q1320" s="7" t="s">
        <v>15</v>
      </c>
      <c r="R1320" s="7" t="s">
        <v>15</v>
      </c>
      <c r="S1320" s="7" t="s">
        <v>15</v>
      </c>
      <c r="T1320" s="9" t="s">
        <v>1387</v>
      </c>
      <c r="U1320" s="9" t="s">
        <v>204</v>
      </c>
    </row>
    <row r="1321" s="34" customFormat="true" ht="15" hidden="false" customHeight="false" outlineLevel="0" collapsed="false">
      <c r="A1321" s="6" t="s">
        <v>1424</v>
      </c>
      <c r="B1321" s="6" t="s">
        <v>56</v>
      </c>
      <c r="C1321" s="10" t="s">
        <v>60</v>
      </c>
      <c r="D1321" s="8" t="n">
        <v>0.01185</v>
      </c>
      <c r="E1321" s="8" t="n">
        <f aca="false">VLOOKUP(A1321,[8]Sheet1!$C$2:$K$101,3,FALSE())</f>
        <v>0.160222</v>
      </c>
      <c r="F1321" s="8" t="n">
        <f aca="false">VLOOKUP(A1321,[8]Sheet1!$C$2:$K$101,4,FALSE())</f>
        <v>0.029289</v>
      </c>
      <c r="G1321" s="8" t="n">
        <f aca="false">VLOOKUP(A1321,[8]Sheet1!$C$2:$K$101,5,FALSE())</f>
        <v>0.022382</v>
      </c>
      <c r="H1321" s="8" t="n">
        <f aca="false">VLOOKUP(A1321,[8]Sheet1!$C$2:$K$101,6,FALSE())</f>
        <v>0.149589</v>
      </c>
      <c r="I1321" s="8" t="n">
        <f aca="false">VLOOKUP(A1321,[8]Sheet1!$C$2:$K$101,7,FALSE())</f>
        <v>0.01856</v>
      </c>
      <c r="J1321" s="8" t="n">
        <v>0.192849</v>
      </c>
      <c r="K1321" s="8" t="n">
        <f aca="false">VLOOKUP(A1321,[8]Sheet1!$C$2:$K$101,9,FALSE())</f>
        <v>0.519081</v>
      </c>
      <c r="L1321" s="7" t="s">
        <v>15</v>
      </c>
      <c r="M1321" s="7" t="s">
        <v>15</v>
      </c>
      <c r="N1321" s="7" t="s">
        <v>15</v>
      </c>
      <c r="O1321" s="7" t="s">
        <v>60</v>
      </c>
      <c r="P1321" s="7" t="s">
        <v>15</v>
      </c>
      <c r="Q1321" s="7" t="s">
        <v>15</v>
      </c>
      <c r="R1321" s="7" t="s">
        <v>15</v>
      </c>
      <c r="S1321" s="7" t="s">
        <v>60</v>
      </c>
      <c r="T1321" s="9" t="s">
        <v>1389</v>
      </c>
      <c r="U1321" s="9" t="s">
        <v>204</v>
      </c>
    </row>
    <row r="1322" s="34" customFormat="true" ht="15" hidden="false" customHeight="false" outlineLevel="0" collapsed="false">
      <c r="A1322" s="6" t="s">
        <v>1425</v>
      </c>
      <c r="B1322" s="6" t="s">
        <v>56</v>
      </c>
      <c r="C1322" s="10" t="s">
        <v>60</v>
      </c>
      <c r="D1322" s="8" t="n">
        <v>0.008384</v>
      </c>
      <c r="E1322" s="8" t="n">
        <f aca="false">VLOOKUP(A1322,[8]Sheet1!$C$2:$K$101,3,FALSE())</f>
        <v>0.079759</v>
      </c>
      <c r="F1322" s="8" t="n">
        <f aca="false">VLOOKUP(A1322,[8]Sheet1!$C$2:$K$101,4,FALSE())</f>
        <v>0.029237</v>
      </c>
      <c r="G1322" s="8" t="n">
        <f aca="false">VLOOKUP(A1322,[8]Sheet1!$C$2:$K$101,5,FALSE())</f>
        <v>0.016224</v>
      </c>
      <c r="H1322" s="8" t="n">
        <f aca="false">VLOOKUP(A1322,[8]Sheet1!$C$2:$K$101,6,FALSE())</f>
        <v>0.05533</v>
      </c>
      <c r="I1322" s="8" t="n">
        <f aca="false">VLOOKUP(A1322,[8]Sheet1!$C$2:$K$101,7,FALSE())</f>
        <v>0.01534</v>
      </c>
      <c r="J1322" s="8" t="n">
        <v>0.323568</v>
      </c>
      <c r="K1322" s="8" t="n">
        <f aca="false">VLOOKUP(A1322,[8]Sheet1!$C$2:$K$101,9,FALSE())</f>
        <v>0.503564</v>
      </c>
      <c r="L1322" s="7" t="s">
        <v>15</v>
      </c>
      <c r="M1322" s="7" t="s">
        <v>15</v>
      </c>
      <c r="N1322" s="7" t="s">
        <v>15</v>
      </c>
      <c r="O1322" s="7" t="s">
        <v>15</v>
      </c>
      <c r="P1322" s="7" t="s">
        <v>15</v>
      </c>
      <c r="Q1322" s="7" t="s">
        <v>15</v>
      </c>
      <c r="R1322" s="7" t="s">
        <v>15</v>
      </c>
      <c r="S1322" s="7" t="s">
        <v>60</v>
      </c>
      <c r="T1322" s="9" t="s">
        <v>1389</v>
      </c>
      <c r="U1322" s="9" t="s">
        <v>204</v>
      </c>
    </row>
    <row r="1323" s="34" customFormat="true" ht="15" hidden="false" customHeight="false" outlineLevel="0" collapsed="false">
      <c r="A1323" s="6" t="s">
        <v>1426</v>
      </c>
      <c r="B1323" s="6" t="s">
        <v>56</v>
      </c>
      <c r="C1323" s="10" t="s">
        <v>60</v>
      </c>
      <c r="D1323" s="8" t="n">
        <v>0.01411</v>
      </c>
      <c r="E1323" s="8" t="n">
        <f aca="false">VLOOKUP(A1323,[8]Sheet1!$C$2:$K$101,3,FALSE())</f>
        <v>0.096845</v>
      </c>
      <c r="F1323" s="8" t="n">
        <f aca="false">VLOOKUP(A1323,[8]Sheet1!$C$2:$K$101,4,FALSE())</f>
        <v>0.02926</v>
      </c>
      <c r="G1323" s="8" t="n">
        <f aca="false">VLOOKUP(A1323,[8]Sheet1!$C$2:$K$101,5,FALSE())</f>
        <v>0.017121</v>
      </c>
      <c r="H1323" s="8" t="n">
        <f aca="false">VLOOKUP(A1323,[8]Sheet1!$C$2:$K$101,6,FALSE())</f>
        <v>0.097457</v>
      </c>
      <c r="I1323" s="8" t="n">
        <f aca="false">VLOOKUP(A1323,[8]Sheet1!$C$2:$K$101,7,FALSE())</f>
        <v>0.017753</v>
      </c>
      <c r="J1323" s="8" t="n">
        <v>0.276507</v>
      </c>
      <c r="K1323" s="8" t="n">
        <f aca="false">VLOOKUP(A1323,[8]Sheet1!$C$2:$K$101,9,FALSE())</f>
        <v>0.508774</v>
      </c>
      <c r="L1323" s="7" t="s">
        <v>15</v>
      </c>
      <c r="M1323" s="7" t="s">
        <v>15</v>
      </c>
      <c r="N1323" s="7" t="s">
        <v>15</v>
      </c>
      <c r="O1323" s="7" t="s">
        <v>15</v>
      </c>
      <c r="P1323" s="7" t="s">
        <v>15</v>
      </c>
      <c r="Q1323" s="7" t="s">
        <v>15</v>
      </c>
      <c r="R1323" s="7" t="s">
        <v>15</v>
      </c>
      <c r="S1323" s="7" t="s">
        <v>60</v>
      </c>
      <c r="T1323" s="9" t="s">
        <v>1389</v>
      </c>
      <c r="U1323" s="9" t="s">
        <v>204</v>
      </c>
    </row>
    <row r="1324" s="34" customFormat="true" ht="15" hidden="false" customHeight="false" outlineLevel="0" collapsed="false">
      <c r="A1324" s="6" t="s">
        <v>1427</v>
      </c>
      <c r="B1324" s="6" t="s">
        <v>56</v>
      </c>
      <c r="C1324" s="10" t="s">
        <v>60</v>
      </c>
      <c r="D1324" s="8" t="n">
        <v>0.008579</v>
      </c>
      <c r="E1324" s="8" t="n">
        <f aca="false">VLOOKUP(A1324,[8]Sheet1!$C$2:$K$101,3,FALSE())</f>
        <v>0.110675</v>
      </c>
      <c r="F1324" s="8" t="n">
        <f aca="false">VLOOKUP(A1324,[8]Sheet1!$C$2:$K$101,4,FALSE())</f>
        <v>0.029429</v>
      </c>
      <c r="G1324" s="8" t="n">
        <f aca="false">VLOOKUP(A1324,[8]Sheet1!$C$2:$K$101,5,FALSE())</f>
        <v>0.016268</v>
      </c>
      <c r="H1324" s="8" t="n">
        <f aca="false">VLOOKUP(A1324,[8]Sheet1!$C$2:$K$101,6,FALSE())</f>
        <v>0.113871</v>
      </c>
      <c r="I1324" s="8" t="n">
        <f aca="false">VLOOKUP(A1324,[8]Sheet1!$C$2:$K$101,7,FALSE())</f>
        <v>0.016328</v>
      </c>
      <c r="J1324" s="8" t="n">
        <v>0.254563</v>
      </c>
      <c r="K1324" s="8" t="n">
        <f aca="false">VLOOKUP(A1324,[8]Sheet1!$C$2:$K$101,9,FALSE())</f>
        <v>0.509052</v>
      </c>
      <c r="L1324" s="7" t="s">
        <v>15</v>
      </c>
      <c r="M1324" s="7" t="s">
        <v>15</v>
      </c>
      <c r="N1324" s="7" t="s">
        <v>15</v>
      </c>
      <c r="O1324" s="7" t="s">
        <v>15</v>
      </c>
      <c r="P1324" s="7" t="s">
        <v>15</v>
      </c>
      <c r="Q1324" s="7" t="s">
        <v>15</v>
      </c>
      <c r="R1324" s="7" t="s">
        <v>15</v>
      </c>
      <c r="S1324" s="7" t="s">
        <v>60</v>
      </c>
      <c r="T1324" s="9" t="s">
        <v>1389</v>
      </c>
      <c r="U1324" s="9" t="s">
        <v>204</v>
      </c>
    </row>
    <row r="1325" s="34" customFormat="true" ht="15" hidden="false" customHeight="false" outlineLevel="0" collapsed="false">
      <c r="A1325" s="6" t="s">
        <v>1428</v>
      </c>
      <c r="B1325" s="6" t="s">
        <v>56</v>
      </c>
      <c r="C1325" s="10" t="s">
        <v>60</v>
      </c>
      <c r="D1325" s="8" t="n">
        <v>0.005859</v>
      </c>
      <c r="E1325" s="8" t="n">
        <f aca="false">VLOOKUP(A1325,[8]Sheet1!$C$2:$K$101,3,FALSE())</f>
        <v>0.147084</v>
      </c>
      <c r="F1325" s="8" t="n">
        <f aca="false">VLOOKUP(A1325,[8]Sheet1!$C$2:$K$101,4,FALSE())</f>
        <v>0.02929</v>
      </c>
      <c r="G1325" s="8" t="n">
        <f aca="false">VLOOKUP(A1325,[8]Sheet1!$C$2:$K$101,5,FALSE())</f>
        <v>0.015395</v>
      </c>
      <c r="H1325" s="8" t="n">
        <f aca="false">VLOOKUP(A1325,[8]Sheet1!$C$2:$K$101,6,FALSE())</f>
        <v>0.146276</v>
      </c>
      <c r="I1325" s="8" t="n">
        <f aca="false">VLOOKUP(A1325,[8]Sheet1!$C$2:$K$101,7,FALSE())</f>
        <v>0.019319</v>
      </c>
      <c r="J1325" s="8" t="n">
        <v>0.224933</v>
      </c>
      <c r="K1325" s="8" t="n">
        <f aca="false">VLOOKUP(A1325,[8]Sheet1!$C$2:$K$101,9,FALSE())</f>
        <v>0.505119</v>
      </c>
      <c r="L1325" s="7" t="s">
        <v>15</v>
      </c>
      <c r="M1325" s="7" t="s">
        <v>15</v>
      </c>
      <c r="N1325" s="7" t="s">
        <v>15</v>
      </c>
      <c r="O1325" s="7" t="s">
        <v>15</v>
      </c>
      <c r="P1325" s="7" t="s">
        <v>15</v>
      </c>
      <c r="Q1325" s="7" t="s">
        <v>15</v>
      </c>
      <c r="R1325" s="7" t="s">
        <v>15</v>
      </c>
      <c r="S1325" s="7" t="s">
        <v>60</v>
      </c>
      <c r="T1325" s="9" t="s">
        <v>1389</v>
      </c>
      <c r="U1325" s="9" t="s">
        <v>204</v>
      </c>
    </row>
    <row r="1326" s="34" customFormat="true" ht="15" hidden="false" customHeight="false" outlineLevel="0" collapsed="false">
      <c r="A1326" s="6" t="s">
        <v>1429</v>
      </c>
      <c r="B1326" s="6" t="s">
        <v>56</v>
      </c>
      <c r="C1326" s="10" t="s">
        <v>60</v>
      </c>
      <c r="D1326" s="8" t="n">
        <v>0.02149</v>
      </c>
      <c r="E1326" s="8" t="n">
        <f aca="false">VLOOKUP(A1326,[8]Sheet1!$C$2:$K$101,3,FALSE())</f>
        <v>0.130806</v>
      </c>
      <c r="F1326" s="8" t="n">
        <f aca="false">VLOOKUP(A1326,[8]Sheet1!$C$2:$K$101,4,FALSE())</f>
        <v>0.029266</v>
      </c>
      <c r="G1326" s="8" t="n">
        <f aca="false">VLOOKUP(A1326,[8]Sheet1!$C$2:$K$101,5,FALSE())</f>
        <v>0.019349</v>
      </c>
      <c r="H1326" s="8" t="n">
        <f aca="false">VLOOKUP(A1326,[8]Sheet1!$C$2:$K$101,6,FALSE())</f>
        <v>0.125267</v>
      </c>
      <c r="I1326" s="8" t="n">
        <f aca="false">VLOOKUP(A1326,[8]Sheet1!$C$2:$K$101,7,FALSE())</f>
        <v>0.017807</v>
      </c>
      <c r="J1326" s="8" t="n">
        <v>0.227645</v>
      </c>
      <c r="K1326" s="8" t="n">
        <f aca="false">VLOOKUP(A1326,[8]Sheet1!$C$2:$K$101,9,FALSE())</f>
        <v>0.513929</v>
      </c>
      <c r="L1326" s="7" t="s">
        <v>60</v>
      </c>
      <c r="M1326" s="7" t="s">
        <v>15</v>
      </c>
      <c r="N1326" s="7" t="s">
        <v>15</v>
      </c>
      <c r="O1326" s="7" t="s">
        <v>15</v>
      </c>
      <c r="P1326" s="7" t="s">
        <v>15</v>
      </c>
      <c r="Q1326" s="7" t="s">
        <v>15</v>
      </c>
      <c r="R1326" s="7" t="s">
        <v>15</v>
      </c>
      <c r="S1326" s="7" t="s">
        <v>60</v>
      </c>
      <c r="T1326" s="9" t="s">
        <v>1389</v>
      </c>
      <c r="U1326" s="9" t="s">
        <v>204</v>
      </c>
    </row>
    <row r="1327" s="34" customFormat="true" ht="15" hidden="false" customHeight="false" outlineLevel="0" collapsed="false">
      <c r="A1327" s="6" t="s">
        <v>1430</v>
      </c>
      <c r="B1327" s="6" t="s">
        <v>56</v>
      </c>
      <c r="C1327" s="10" t="s">
        <v>60</v>
      </c>
      <c r="D1327" s="8" t="n">
        <v>0.009093</v>
      </c>
      <c r="E1327" s="8" t="n">
        <f aca="false">VLOOKUP(A1327,[8]Sheet1!$C$2:$K$101,3,FALSE())</f>
        <v>0.129192</v>
      </c>
      <c r="F1327" s="8" t="n">
        <f aca="false">VLOOKUP(A1327,[8]Sheet1!$C$2:$K$101,4,FALSE())</f>
        <v>0.029265</v>
      </c>
      <c r="G1327" s="8" t="n">
        <f aca="false">VLOOKUP(A1327,[8]Sheet1!$C$2:$K$101,5,FALSE())</f>
        <v>0.016773</v>
      </c>
      <c r="H1327" s="8" t="n">
        <f aca="false">VLOOKUP(A1327,[8]Sheet1!$C$2:$K$101,6,FALSE())</f>
        <v>0.116504</v>
      </c>
      <c r="I1327" s="8" t="n">
        <f aca="false">VLOOKUP(A1327,[8]Sheet1!$C$2:$K$101,7,FALSE())</f>
        <v>0.016602</v>
      </c>
      <c r="J1327" s="8" t="n">
        <v>0.241433</v>
      </c>
      <c r="K1327" s="8" t="n">
        <f aca="false">VLOOKUP(A1327,[8]Sheet1!$C$2:$K$101,9,FALSE())</f>
        <v>0.510252</v>
      </c>
      <c r="L1327" s="7" t="s">
        <v>15</v>
      </c>
      <c r="M1327" s="7" t="s">
        <v>15</v>
      </c>
      <c r="N1327" s="7" t="s">
        <v>15</v>
      </c>
      <c r="O1327" s="7" t="s">
        <v>15</v>
      </c>
      <c r="P1327" s="7" t="s">
        <v>15</v>
      </c>
      <c r="Q1327" s="7" t="s">
        <v>15</v>
      </c>
      <c r="R1327" s="7" t="s">
        <v>15</v>
      </c>
      <c r="S1327" s="7" t="s">
        <v>60</v>
      </c>
      <c r="T1327" s="9" t="s">
        <v>1389</v>
      </c>
      <c r="U1327" s="9" t="s">
        <v>204</v>
      </c>
    </row>
    <row r="1328" s="34" customFormat="true" ht="15" hidden="false" customHeight="false" outlineLevel="0" collapsed="false">
      <c r="A1328" s="6" t="s">
        <v>1431</v>
      </c>
      <c r="B1328" s="6" t="s">
        <v>56</v>
      </c>
      <c r="C1328" s="10" t="s">
        <v>60</v>
      </c>
      <c r="D1328" s="8" t="n">
        <v>0.004674</v>
      </c>
      <c r="E1328" s="8" t="n">
        <f aca="false">VLOOKUP(A1328,[8]Sheet1!$C$2:$K$101,3,FALSE())</f>
        <v>0.092691</v>
      </c>
      <c r="F1328" s="8" t="n">
        <f aca="false">VLOOKUP(A1328,[8]Sheet1!$C$2:$K$101,4,FALSE())</f>
        <v>0.029322</v>
      </c>
      <c r="G1328" s="8" t="n">
        <f aca="false">VLOOKUP(A1328,[8]Sheet1!$C$2:$K$101,5,FALSE())</f>
        <v>0.018318</v>
      </c>
      <c r="H1328" s="8" t="n">
        <f aca="false">VLOOKUP(A1328,[8]Sheet1!$C$2:$K$101,6,FALSE())</f>
        <v>0.089281</v>
      </c>
      <c r="I1328" s="8" t="n">
        <f aca="false">VLOOKUP(A1328,[8]Sheet1!$C$2:$K$101,7,FALSE())</f>
        <v>0.0177</v>
      </c>
      <c r="J1328" s="8" t="n">
        <v>0.272752</v>
      </c>
      <c r="K1328" s="8" t="n">
        <f aca="false">VLOOKUP(A1328,[8]Sheet1!$C$2:$K$101,9,FALSE())</f>
        <v>0.509513</v>
      </c>
      <c r="L1328" s="7" t="s">
        <v>15</v>
      </c>
      <c r="M1328" s="7" t="s">
        <v>15</v>
      </c>
      <c r="N1328" s="7" t="s">
        <v>15</v>
      </c>
      <c r="O1328" s="7" t="s">
        <v>15</v>
      </c>
      <c r="P1328" s="7" t="s">
        <v>15</v>
      </c>
      <c r="Q1328" s="7" t="s">
        <v>15</v>
      </c>
      <c r="R1328" s="7" t="s">
        <v>15</v>
      </c>
      <c r="S1328" s="7" t="s">
        <v>60</v>
      </c>
      <c r="T1328" s="9" t="s">
        <v>1389</v>
      </c>
      <c r="U1328" s="9" t="s">
        <v>204</v>
      </c>
    </row>
    <row r="1329" s="34" customFormat="true" ht="15" hidden="false" customHeight="false" outlineLevel="0" collapsed="false">
      <c r="A1329" s="6" t="s">
        <v>1432</v>
      </c>
      <c r="B1329" s="6" t="s">
        <v>56</v>
      </c>
      <c r="C1329" s="10" t="s">
        <v>60</v>
      </c>
      <c r="D1329" s="8" t="n">
        <v>0.008517</v>
      </c>
      <c r="E1329" s="8" t="n">
        <f aca="false">VLOOKUP(A1329,[8]Sheet1!$C$2:$K$101,3,FALSE())</f>
        <v>0.080996</v>
      </c>
      <c r="F1329" s="8" t="n">
        <f aca="false">VLOOKUP(A1329,[8]Sheet1!$C$2:$K$101,4,FALSE())</f>
        <v>0.029331</v>
      </c>
      <c r="G1329" s="8" t="n">
        <f aca="false">VLOOKUP(A1329,[8]Sheet1!$C$2:$K$101,5,FALSE())</f>
        <v>0.015107</v>
      </c>
      <c r="H1329" s="8" t="n">
        <f aca="false">VLOOKUP(A1329,[8]Sheet1!$C$2:$K$101,6,FALSE())</f>
        <v>0.084991</v>
      </c>
      <c r="I1329" s="8" t="n">
        <f aca="false">VLOOKUP(A1329,[8]Sheet1!$C$2:$K$101,7,FALSE())</f>
        <v>0.014539</v>
      </c>
      <c r="J1329" s="8" t="n">
        <v>0.290157</v>
      </c>
      <c r="K1329" s="8" t="n">
        <f aca="false">VLOOKUP(A1329,[8]Sheet1!$C$2:$K$101,9,FALSE())</f>
        <v>0.505458</v>
      </c>
      <c r="L1329" s="7" t="s">
        <v>15</v>
      </c>
      <c r="M1329" s="7" t="s">
        <v>15</v>
      </c>
      <c r="N1329" s="7" t="s">
        <v>15</v>
      </c>
      <c r="O1329" s="7" t="s">
        <v>15</v>
      </c>
      <c r="P1329" s="7" t="s">
        <v>15</v>
      </c>
      <c r="Q1329" s="7" t="s">
        <v>15</v>
      </c>
      <c r="R1329" s="7" t="s">
        <v>15</v>
      </c>
      <c r="S1329" s="7" t="s">
        <v>60</v>
      </c>
      <c r="T1329" s="9" t="s">
        <v>1389</v>
      </c>
      <c r="U1329" s="9" t="s">
        <v>204</v>
      </c>
    </row>
    <row r="1330" s="34" customFormat="true" ht="15" hidden="false" customHeight="false" outlineLevel="0" collapsed="false">
      <c r="A1330" s="6" t="s">
        <v>1433</v>
      </c>
      <c r="B1330" s="6" t="s">
        <v>56</v>
      </c>
      <c r="C1330" s="10" t="s">
        <v>60</v>
      </c>
      <c r="D1330" s="8" t="n">
        <v>0.006227</v>
      </c>
      <c r="E1330" s="8" t="n">
        <f aca="false">VLOOKUP(A1330,[8]Sheet1!$C$2:$K$101,3,FALSE())</f>
        <v>0.089972</v>
      </c>
      <c r="F1330" s="8" t="n">
        <f aca="false">VLOOKUP(A1330,[8]Sheet1!$C$2:$K$101,4,FALSE())</f>
        <v>0.029357</v>
      </c>
      <c r="G1330" s="8" t="n">
        <f aca="false">VLOOKUP(A1330,[8]Sheet1!$C$2:$K$101,5,FALSE())</f>
        <v>0.020526</v>
      </c>
      <c r="H1330" s="8" t="n">
        <f aca="false">VLOOKUP(A1330,[8]Sheet1!$C$2:$K$101,6,FALSE())</f>
        <v>0.090622</v>
      </c>
      <c r="I1330" s="8" t="n">
        <f aca="false">VLOOKUP(A1330,[8]Sheet1!$C$2:$K$101,7,FALSE())</f>
        <v>0.017513</v>
      </c>
      <c r="J1330" s="8" t="n">
        <v>0.277824</v>
      </c>
      <c r="K1330" s="8" t="n">
        <f aca="false">VLOOKUP(A1330,[8]Sheet1!$C$2:$K$101,9,FALSE())</f>
        <v>0.51737</v>
      </c>
      <c r="L1330" s="7" t="s">
        <v>15</v>
      </c>
      <c r="M1330" s="7" t="s">
        <v>15</v>
      </c>
      <c r="N1330" s="7" t="s">
        <v>15</v>
      </c>
      <c r="O1330" s="7" t="s">
        <v>60</v>
      </c>
      <c r="P1330" s="7" t="s">
        <v>15</v>
      </c>
      <c r="Q1330" s="7" t="s">
        <v>15</v>
      </c>
      <c r="R1330" s="7" t="s">
        <v>15</v>
      </c>
      <c r="S1330" s="7" t="s">
        <v>60</v>
      </c>
      <c r="T1330" s="9" t="s">
        <v>1389</v>
      </c>
      <c r="U1330" s="9" t="s">
        <v>204</v>
      </c>
    </row>
    <row r="1331" s="34" customFormat="true" ht="15" hidden="false" customHeight="false" outlineLevel="0" collapsed="false">
      <c r="A1331" s="6" t="s">
        <v>1434</v>
      </c>
      <c r="B1331" s="6" t="s">
        <v>56</v>
      </c>
      <c r="C1331" s="10" t="s">
        <v>60</v>
      </c>
      <c r="D1331" s="8" t="n">
        <v>0.0115</v>
      </c>
      <c r="E1331" s="8" t="n">
        <f aca="false">VLOOKUP(A1331,[8]Sheet1!$C$2:$K$101,3,FALSE())</f>
        <v>0.240863</v>
      </c>
      <c r="F1331" s="8" t="n">
        <f aca="false">VLOOKUP(A1331,[8]Sheet1!$C$2:$K$101,4,FALSE())</f>
        <v>0.029416</v>
      </c>
      <c r="G1331" s="8" t="n">
        <f aca="false">VLOOKUP(A1331,[8]Sheet1!$C$2:$K$101,5,FALSE())</f>
        <v>0.020798</v>
      </c>
      <c r="H1331" s="8" t="n">
        <f aca="false">VLOOKUP(A1331,[8]Sheet1!$C$2:$K$101,6,FALSE())</f>
        <v>0.239426</v>
      </c>
      <c r="I1331" s="8" t="n">
        <f aca="false">VLOOKUP(A1331,[8]Sheet1!$C$2:$K$101,7,FALSE())</f>
        <v>0.022851</v>
      </c>
      <c r="J1331" s="8" t="n">
        <v>0.113146</v>
      </c>
      <c r="K1331" s="8" t="n">
        <f aca="false">VLOOKUP(A1331,[8]Sheet1!$C$2:$K$101,9,FALSE())</f>
        <v>0.506442</v>
      </c>
      <c r="L1331" s="7" t="s">
        <v>15</v>
      </c>
      <c r="M1331" s="7" t="s">
        <v>60</v>
      </c>
      <c r="N1331" s="7" t="s">
        <v>15</v>
      </c>
      <c r="O1331" s="7" t="s">
        <v>60</v>
      </c>
      <c r="P1331" s="7" t="s">
        <v>60</v>
      </c>
      <c r="Q1331" s="7" t="s">
        <v>60</v>
      </c>
      <c r="R1331" s="7" t="s">
        <v>15</v>
      </c>
      <c r="S1331" s="7" t="s">
        <v>60</v>
      </c>
      <c r="T1331" s="9" t="s">
        <v>1389</v>
      </c>
      <c r="U1331" s="9" t="s">
        <v>204</v>
      </c>
    </row>
    <row r="1332" s="34" customFormat="true" ht="15" hidden="false" customHeight="false" outlineLevel="0" collapsed="false">
      <c r="A1332" s="6" t="s">
        <v>1435</v>
      </c>
      <c r="B1332" s="6" t="s">
        <v>56</v>
      </c>
      <c r="C1332" s="10" t="s">
        <v>60</v>
      </c>
      <c r="D1332" s="8" t="n">
        <v>0.01252</v>
      </c>
      <c r="E1332" s="8" t="n">
        <f aca="false">VLOOKUP(A1332,[8]Sheet1!$C$2:$K$101,3,FALSE())</f>
        <v>0.160604</v>
      </c>
      <c r="F1332" s="8" t="n">
        <f aca="false">VLOOKUP(A1332,[8]Sheet1!$C$2:$K$101,4,FALSE())</f>
        <v>0.029312</v>
      </c>
      <c r="G1332" s="8" t="n">
        <f aca="false">VLOOKUP(A1332,[8]Sheet1!$C$2:$K$101,5,FALSE())</f>
        <v>0.015986</v>
      </c>
      <c r="H1332" s="8" t="n">
        <f aca="false">VLOOKUP(A1332,[8]Sheet1!$C$2:$K$101,6,FALSE())</f>
        <v>0.13938</v>
      </c>
      <c r="I1332" s="8" t="n">
        <f aca="false">VLOOKUP(A1332,[8]Sheet1!$C$2:$K$101,7,FALSE())</f>
        <v>0.017673</v>
      </c>
      <c r="J1332" s="8" t="n">
        <v>0.20026</v>
      </c>
      <c r="K1332" s="8" t="n">
        <f aca="false">VLOOKUP(A1332,[8]Sheet1!$C$2:$K$101,9,FALSE())</f>
        <v>0.498459</v>
      </c>
      <c r="L1332" s="7" t="s">
        <v>15</v>
      </c>
      <c r="M1332" s="7" t="s">
        <v>15</v>
      </c>
      <c r="N1332" s="7" t="s">
        <v>15</v>
      </c>
      <c r="O1332" s="7" t="s">
        <v>15</v>
      </c>
      <c r="P1332" s="7" t="s">
        <v>15</v>
      </c>
      <c r="Q1332" s="7" t="s">
        <v>15</v>
      </c>
      <c r="R1332" s="7" t="s">
        <v>15</v>
      </c>
      <c r="S1332" s="7" t="s">
        <v>15</v>
      </c>
      <c r="T1332" s="9" t="s">
        <v>1389</v>
      </c>
      <c r="U1332" s="9" t="s">
        <v>204</v>
      </c>
    </row>
    <row r="1333" s="34" customFormat="true" ht="15" hidden="false" customHeight="false" outlineLevel="0" collapsed="false">
      <c r="A1333" s="6" t="s">
        <v>1436</v>
      </c>
      <c r="B1333" s="6" t="s">
        <v>56</v>
      </c>
      <c r="C1333" s="10" t="s">
        <v>60</v>
      </c>
      <c r="D1333" s="8" t="n">
        <v>0.01004</v>
      </c>
      <c r="E1333" s="8" t="n">
        <f aca="false">VLOOKUP(A1333,[8]Sheet1!$C$2:$K$101,3,FALSE())</f>
        <v>0.107576</v>
      </c>
      <c r="F1333" s="8" t="n">
        <f aca="false">VLOOKUP(A1333,[8]Sheet1!$C$2:$K$101,4,FALSE())</f>
        <v>0.029354</v>
      </c>
      <c r="G1333" s="8" t="n">
        <f aca="false">VLOOKUP(A1333,[8]Sheet1!$C$2:$K$101,5,FALSE())</f>
        <v>0.017197</v>
      </c>
      <c r="H1333" s="8" t="n">
        <f aca="false">VLOOKUP(A1333,[8]Sheet1!$C$2:$K$101,6,FALSE())</f>
        <v>0.099316</v>
      </c>
      <c r="I1333" s="8" t="n">
        <f aca="false">VLOOKUP(A1333,[8]Sheet1!$C$2:$K$101,7,FALSE())</f>
        <v>0.018533</v>
      </c>
      <c r="J1333" s="8" t="n">
        <v>0.320218</v>
      </c>
      <c r="K1333" s="8" t="n">
        <f aca="false">VLOOKUP(A1333,[8]Sheet1!$C$2:$K$101,9,FALSE())</f>
        <v>0.485874</v>
      </c>
      <c r="L1333" s="7" t="s">
        <v>15</v>
      </c>
      <c r="M1333" s="7" t="s">
        <v>15</v>
      </c>
      <c r="N1333" s="7" t="s">
        <v>15</v>
      </c>
      <c r="O1333" s="7" t="s">
        <v>15</v>
      </c>
      <c r="P1333" s="7" t="s">
        <v>15</v>
      </c>
      <c r="Q1333" s="7" t="s">
        <v>15</v>
      </c>
      <c r="R1333" s="7" t="s">
        <v>15</v>
      </c>
      <c r="S1333" s="7" t="s">
        <v>15</v>
      </c>
      <c r="T1333" s="9" t="s">
        <v>1389</v>
      </c>
      <c r="U1333" s="9" t="s">
        <v>204</v>
      </c>
    </row>
    <row r="1334" s="34" customFormat="true" ht="15" hidden="false" customHeight="false" outlineLevel="0" collapsed="false">
      <c r="A1334" s="6" t="s">
        <v>1437</v>
      </c>
      <c r="B1334" s="6" t="s">
        <v>56</v>
      </c>
      <c r="C1334" s="10" t="s">
        <v>60</v>
      </c>
      <c r="D1334" s="8" t="n">
        <v>0.009904</v>
      </c>
      <c r="E1334" s="8" t="n">
        <f aca="false">VLOOKUP(A1334,[8]Sheet1!$C$2:$K$101,3,FALSE())</f>
        <v>0.205904</v>
      </c>
      <c r="F1334" s="8" t="n">
        <f aca="false">VLOOKUP(A1334,[8]Sheet1!$C$2:$K$101,4,FALSE())</f>
        <v>0.029317</v>
      </c>
      <c r="G1334" s="8" t="n">
        <f aca="false">VLOOKUP(A1334,[8]Sheet1!$C$2:$K$101,5,FALSE())</f>
        <v>0.025208</v>
      </c>
      <c r="H1334" s="8" t="n">
        <f aca="false">VLOOKUP(A1334,[8]Sheet1!$C$2:$K$101,6,FALSE())</f>
        <v>0.180488</v>
      </c>
      <c r="I1334" s="8" t="n">
        <f aca="false">VLOOKUP(A1334,[8]Sheet1!$C$2:$K$101,7,FALSE())</f>
        <v>0.02248</v>
      </c>
      <c r="J1334" s="8" t="n">
        <v>0.132775</v>
      </c>
      <c r="K1334" s="8" t="n">
        <f aca="false">VLOOKUP(A1334,[8]Sheet1!$C$2:$K$101,9,FALSE())</f>
        <v>0.523057</v>
      </c>
      <c r="L1334" s="7" t="s">
        <v>15</v>
      </c>
      <c r="M1334" s="7" t="s">
        <v>15</v>
      </c>
      <c r="N1334" s="7" t="s">
        <v>15</v>
      </c>
      <c r="O1334" s="7" t="s">
        <v>60</v>
      </c>
      <c r="P1334" s="7" t="s">
        <v>60</v>
      </c>
      <c r="Q1334" s="7" t="s">
        <v>60</v>
      </c>
      <c r="R1334" s="7" t="s">
        <v>15</v>
      </c>
      <c r="S1334" s="7" t="s">
        <v>60</v>
      </c>
      <c r="T1334" s="9" t="s">
        <v>1389</v>
      </c>
      <c r="U1334" s="9" t="s">
        <v>204</v>
      </c>
    </row>
    <row r="1335" s="34" customFormat="true" ht="15" hidden="false" customHeight="false" outlineLevel="0" collapsed="false">
      <c r="A1335" s="6" t="s">
        <v>1438</v>
      </c>
      <c r="B1335" s="6" t="s">
        <v>56</v>
      </c>
      <c r="C1335" s="10" t="s">
        <v>60</v>
      </c>
      <c r="D1335" s="8" t="n">
        <v>0</v>
      </c>
      <c r="E1335" s="8" t="n">
        <f aca="false">VLOOKUP(A1335,[8]Sheet1!$C$2:$K$101,3,FALSE())</f>
        <v>0.081838</v>
      </c>
      <c r="F1335" s="8" t="n">
        <f aca="false">VLOOKUP(A1335,[8]Sheet1!$C$2:$K$101,4,FALSE())</f>
        <v>0.029399</v>
      </c>
      <c r="G1335" s="8" t="n">
        <f aca="false">VLOOKUP(A1335,[8]Sheet1!$C$2:$K$101,5,FALSE())</f>
        <v>0.012365</v>
      </c>
      <c r="H1335" s="8" t="n">
        <f aca="false">VLOOKUP(A1335,[8]Sheet1!$C$2:$K$101,6,FALSE())</f>
        <v>0.083045</v>
      </c>
      <c r="I1335" s="8" t="n">
        <f aca="false">VLOOKUP(A1335,[8]Sheet1!$C$2:$K$101,7,FALSE())</f>
        <v>0.014421</v>
      </c>
      <c r="J1335" s="8" t="n">
        <v>0.296275</v>
      </c>
      <c r="K1335" s="8" t="n">
        <f aca="false">VLOOKUP(A1335,[8]Sheet1!$C$2:$K$101,9,FALSE())</f>
        <v>0.497168</v>
      </c>
      <c r="L1335" s="7" t="s">
        <v>15</v>
      </c>
      <c r="M1335" s="7" t="s">
        <v>15</v>
      </c>
      <c r="N1335" s="7" t="s">
        <v>15</v>
      </c>
      <c r="O1335" s="7" t="s">
        <v>15</v>
      </c>
      <c r="P1335" s="7" t="s">
        <v>15</v>
      </c>
      <c r="Q1335" s="7" t="s">
        <v>15</v>
      </c>
      <c r="R1335" s="7" t="s">
        <v>15</v>
      </c>
      <c r="S1335" s="7" t="s">
        <v>15</v>
      </c>
      <c r="T1335" s="9" t="s">
        <v>1389</v>
      </c>
      <c r="U1335" s="9" t="s">
        <v>204</v>
      </c>
    </row>
    <row r="1336" s="34" customFormat="true" ht="15" hidden="false" customHeight="false" outlineLevel="0" collapsed="false">
      <c r="A1336" s="6" t="s">
        <v>1439</v>
      </c>
      <c r="B1336" s="6" t="s">
        <v>56</v>
      </c>
      <c r="C1336" s="10" t="s">
        <v>60</v>
      </c>
      <c r="D1336" s="8" t="n">
        <v>0.009747</v>
      </c>
      <c r="E1336" s="8" t="n">
        <f aca="false">VLOOKUP(A1336,[8]Sheet1!$C$2:$K$101,3,FALSE())</f>
        <v>0.055985</v>
      </c>
      <c r="F1336" s="8" t="n">
        <f aca="false">VLOOKUP(A1336,[8]Sheet1!$C$2:$K$101,4,FALSE())</f>
        <v>0.029427</v>
      </c>
      <c r="G1336" s="8" t="n">
        <f aca="false">VLOOKUP(A1336,[8]Sheet1!$C$2:$K$101,5,FALSE())</f>
        <v>0.013358</v>
      </c>
      <c r="H1336" s="8" t="n">
        <f aca="false">VLOOKUP(A1336,[8]Sheet1!$C$2:$K$101,6,FALSE())</f>
        <v>0.034594</v>
      </c>
      <c r="I1336" s="8" t="n">
        <f aca="false">VLOOKUP(A1336,[8]Sheet1!$C$2:$K$101,7,FALSE())</f>
        <v>0.013488</v>
      </c>
      <c r="J1336" s="8" t="n">
        <v>0.387631</v>
      </c>
      <c r="K1336" s="8" t="n">
        <f aca="false">VLOOKUP(A1336,[8]Sheet1!$C$2:$K$101,9,FALSE())</f>
        <v>0.498126</v>
      </c>
      <c r="L1336" s="7" t="s">
        <v>15</v>
      </c>
      <c r="M1336" s="7" t="s">
        <v>15</v>
      </c>
      <c r="N1336" s="7" t="s">
        <v>15</v>
      </c>
      <c r="O1336" s="7" t="s">
        <v>15</v>
      </c>
      <c r="P1336" s="7" t="s">
        <v>15</v>
      </c>
      <c r="Q1336" s="7" t="s">
        <v>15</v>
      </c>
      <c r="R1336" s="7" t="s">
        <v>15</v>
      </c>
      <c r="S1336" s="7" t="s">
        <v>15</v>
      </c>
      <c r="T1336" s="9" t="s">
        <v>1389</v>
      </c>
      <c r="U1336" s="9" t="s">
        <v>204</v>
      </c>
    </row>
    <row r="1337" s="34" customFormat="true" ht="15" hidden="false" customHeight="false" outlineLevel="0" collapsed="false">
      <c r="A1337" s="6" t="s">
        <v>1440</v>
      </c>
      <c r="B1337" s="6" t="s">
        <v>56</v>
      </c>
      <c r="C1337" s="10" t="s">
        <v>60</v>
      </c>
      <c r="D1337" s="8" t="n">
        <v>0</v>
      </c>
      <c r="E1337" s="8" t="n">
        <f aca="false">VLOOKUP(A1337,[8]Sheet1!$C$2:$K$101,3,FALSE())</f>
        <v>0.146575</v>
      </c>
      <c r="F1337" s="8" t="n">
        <f aca="false">VLOOKUP(A1337,[8]Sheet1!$C$2:$K$101,4,FALSE())</f>
        <v>0.029427</v>
      </c>
      <c r="G1337" s="8" t="n">
        <f aca="false">VLOOKUP(A1337,[8]Sheet1!$C$2:$K$101,5,FALSE())</f>
        <v>0.016272</v>
      </c>
      <c r="H1337" s="8" t="n">
        <f aca="false">VLOOKUP(A1337,[8]Sheet1!$C$2:$K$101,6,FALSE())</f>
        <v>0.128939</v>
      </c>
      <c r="I1337" s="8" t="n">
        <f aca="false">VLOOKUP(A1337,[8]Sheet1!$C$2:$K$101,7,FALSE())</f>
        <v>0.012289</v>
      </c>
      <c r="J1337" s="8" t="n">
        <v>0.228939</v>
      </c>
      <c r="K1337" s="8" t="n">
        <f aca="false">VLOOKUP(A1337,[8]Sheet1!$C$2:$K$101,9,FALSE())</f>
        <v>0.491083</v>
      </c>
      <c r="L1337" s="7" t="s">
        <v>15</v>
      </c>
      <c r="M1337" s="7" t="s">
        <v>15</v>
      </c>
      <c r="N1337" s="7" t="s">
        <v>15</v>
      </c>
      <c r="O1337" s="7" t="s">
        <v>15</v>
      </c>
      <c r="P1337" s="7" t="s">
        <v>15</v>
      </c>
      <c r="Q1337" s="7" t="s">
        <v>15</v>
      </c>
      <c r="R1337" s="7" t="s">
        <v>15</v>
      </c>
      <c r="S1337" s="7" t="s">
        <v>15</v>
      </c>
      <c r="T1337" s="9" t="s">
        <v>1389</v>
      </c>
      <c r="U1337" s="9" t="s">
        <v>204</v>
      </c>
    </row>
    <row r="1338" s="34" customFormat="true" ht="15" hidden="false" customHeight="false" outlineLevel="0" collapsed="false">
      <c r="A1338" s="6" t="s">
        <v>1441</v>
      </c>
      <c r="B1338" s="6" t="s">
        <v>56</v>
      </c>
      <c r="C1338" s="10" t="s">
        <v>60</v>
      </c>
      <c r="D1338" s="8" t="n">
        <v>0.006482</v>
      </c>
      <c r="E1338" s="8" t="n">
        <f aca="false">VLOOKUP(A1338,[8]Sheet1!$C$2:$K$101,3,FALSE())</f>
        <v>0.210235</v>
      </c>
      <c r="F1338" s="8" t="n">
        <f aca="false">VLOOKUP(A1338,[8]Sheet1!$C$2:$K$101,4,FALSE())</f>
        <v>0.029379</v>
      </c>
      <c r="G1338" s="8" t="n">
        <f aca="false">VLOOKUP(A1338,[8]Sheet1!$C$2:$K$101,5,FALSE())</f>
        <v>0.016862</v>
      </c>
      <c r="H1338" s="8" t="n">
        <f aca="false">VLOOKUP(A1338,[8]Sheet1!$C$2:$K$101,6,FALSE())</f>
        <v>0.185874</v>
      </c>
      <c r="I1338" s="8" t="n">
        <f aca="false">VLOOKUP(A1338,[8]Sheet1!$C$2:$K$101,7,FALSE())</f>
        <v>0.017154</v>
      </c>
      <c r="J1338" s="8" t="n">
        <v>0.162662</v>
      </c>
      <c r="K1338" s="8" t="n">
        <f aca="false">VLOOKUP(A1338,[8]Sheet1!$C$2:$K$101,9,FALSE())</f>
        <v>0.502887</v>
      </c>
      <c r="L1338" s="7" t="s">
        <v>15</v>
      </c>
      <c r="M1338" s="7" t="s">
        <v>15</v>
      </c>
      <c r="N1338" s="7" t="s">
        <v>15</v>
      </c>
      <c r="O1338" s="7" t="s">
        <v>15</v>
      </c>
      <c r="P1338" s="7" t="s">
        <v>60</v>
      </c>
      <c r="Q1338" s="7" t="s">
        <v>15</v>
      </c>
      <c r="R1338" s="7" t="s">
        <v>15</v>
      </c>
      <c r="S1338" s="7" t="s">
        <v>60</v>
      </c>
      <c r="T1338" s="9" t="s">
        <v>1389</v>
      </c>
      <c r="U1338" s="9" t="s">
        <v>204</v>
      </c>
    </row>
    <row r="1339" s="34" customFormat="true" ht="15" hidden="false" customHeight="false" outlineLevel="0" collapsed="false">
      <c r="A1339" s="6" t="s">
        <v>1442</v>
      </c>
      <c r="B1339" s="6" t="s">
        <v>56</v>
      </c>
      <c r="C1339" s="10" t="s">
        <v>60</v>
      </c>
      <c r="D1339" s="8" t="n">
        <v>0.005334</v>
      </c>
      <c r="E1339" s="8" t="n">
        <f aca="false">VLOOKUP(A1339,[8]Sheet1!$C$2:$K$101,3,FALSE())</f>
        <v>0.254778</v>
      </c>
      <c r="F1339" s="8" t="n">
        <f aca="false">VLOOKUP(A1339,[8]Sheet1!$C$2:$K$101,4,FALSE())</f>
        <v>0.029496</v>
      </c>
      <c r="G1339" s="8" t="n">
        <f aca="false">VLOOKUP(A1339,[8]Sheet1!$C$2:$K$101,5,FALSE())</f>
        <v>0.022956</v>
      </c>
      <c r="H1339" s="8" t="n">
        <f aca="false">VLOOKUP(A1339,[8]Sheet1!$C$2:$K$101,6,FALSE())</f>
        <v>0.18094</v>
      </c>
      <c r="I1339" s="8" t="n">
        <f aca="false">VLOOKUP(A1339,[8]Sheet1!$C$2:$K$101,7,FALSE())</f>
        <v>0.014095</v>
      </c>
      <c r="J1339" s="8" t="n">
        <v>0.622056</v>
      </c>
      <c r="K1339" s="8" t="n">
        <f aca="false">VLOOKUP(A1339,[8]Sheet1!$C$2:$K$101,9,FALSE())</f>
        <v>0.459053</v>
      </c>
      <c r="L1339" s="7" t="s">
        <v>15</v>
      </c>
      <c r="M1339" s="7" t="s">
        <v>60</v>
      </c>
      <c r="N1339" s="7" t="s">
        <v>15</v>
      </c>
      <c r="O1339" s="7" t="s">
        <v>60</v>
      </c>
      <c r="P1339" s="7" t="s">
        <v>60</v>
      </c>
      <c r="Q1339" s="7" t="s">
        <v>15</v>
      </c>
      <c r="R1339" s="7" t="s">
        <v>60</v>
      </c>
      <c r="S1339" s="7" t="s">
        <v>15</v>
      </c>
      <c r="T1339" s="9" t="s">
        <v>1389</v>
      </c>
      <c r="U1339" s="9" t="s">
        <v>204</v>
      </c>
    </row>
    <row r="1340" s="34" customFormat="true" ht="15" hidden="false" customHeight="false" outlineLevel="0" collapsed="false">
      <c r="A1340" s="6" t="s">
        <v>1443</v>
      </c>
      <c r="B1340" s="6" t="s">
        <v>56</v>
      </c>
      <c r="C1340" s="10" t="s">
        <v>60</v>
      </c>
      <c r="D1340" s="8" t="n">
        <v>0.01109</v>
      </c>
      <c r="E1340" s="8" t="n">
        <f aca="false">VLOOKUP(A1340,[8]Sheet1!$C$2:$K$101,3,FALSE())</f>
        <v>0.197068</v>
      </c>
      <c r="F1340" s="8" t="n">
        <f aca="false">VLOOKUP(A1340,[8]Sheet1!$C$2:$K$101,4,FALSE())</f>
        <v>0.029369</v>
      </c>
      <c r="G1340" s="8" t="n">
        <f aca="false">VLOOKUP(A1340,[8]Sheet1!$C$2:$K$101,5,FALSE())</f>
        <v>0.021816</v>
      </c>
      <c r="H1340" s="8" t="n">
        <f aca="false">VLOOKUP(A1340,[8]Sheet1!$C$2:$K$101,6,FALSE())</f>
        <v>0.197928</v>
      </c>
      <c r="I1340" s="8" t="n">
        <f aca="false">VLOOKUP(A1340,[8]Sheet1!$C$2:$K$101,7,FALSE())</f>
        <v>0.019448</v>
      </c>
      <c r="J1340" s="8" t="n">
        <v>0.155352</v>
      </c>
      <c r="K1340" s="8" t="n">
        <f aca="false">VLOOKUP(A1340,[8]Sheet1!$C$2:$K$101,9,FALSE())</f>
        <v>0.520242</v>
      </c>
      <c r="L1340" s="7" t="s">
        <v>15</v>
      </c>
      <c r="M1340" s="7" t="s">
        <v>15</v>
      </c>
      <c r="N1340" s="7" t="s">
        <v>15</v>
      </c>
      <c r="O1340" s="7" t="s">
        <v>60</v>
      </c>
      <c r="P1340" s="7" t="s">
        <v>60</v>
      </c>
      <c r="Q1340" s="7" t="s">
        <v>60</v>
      </c>
      <c r="R1340" s="7" t="s">
        <v>15</v>
      </c>
      <c r="S1340" s="7" t="s">
        <v>60</v>
      </c>
      <c r="T1340" s="9" t="s">
        <v>1389</v>
      </c>
      <c r="U1340" s="9" t="s">
        <v>204</v>
      </c>
    </row>
    <row r="1341" s="34" customFormat="true" ht="15" hidden="false" customHeight="false" outlineLevel="0" collapsed="false">
      <c r="A1341" s="6" t="s">
        <v>1444</v>
      </c>
      <c r="B1341" s="6" t="s">
        <v>56</v>
      </c>
      <c r="C1341" s="10" t="s">
        <v>60</v>
      </c>
      <c r="D1341" s="8" t="n">
        <v>0</v>
      </c>
      <c r="E1341" s="8" t="n">
        <f aca="false">VLOOKUP(A1341,[8]Sheet1!$C$2:$K$101,3,FALSE())</f>
        <v>0.084833</v>
      </c>
      <c r="F1341" s="8" t="n">
        <f aca="false">VLOOKUP(A1341,[8]Sheet1!$C$2:$K$101,4,FALSE())</f>
        <v>0.029378</v>
      </c>
      <c r="G1341" s="8" t="n">
        <f aca="false">VLOOKUP(A1341,[8]Sheet1!$C$2:$K$101,5,FALSE())</f>
        <v>0.012853</v>
      </c>
      <c r="H1341" s="8" t="n">
        <f aca="false">VLOOKUP(A1341,[8]Sheet1!$C$2:$K$101,6,FALSE())</f>
        <v>0.104088</v>
      </c>
      <c r="I1341" s="8" t="n">
        <f aca="false">VLOOKUP(A1341,[8]Sheet1!$C$2:$K$101,7,FALSE())</f>
        <v>0.01452</v>
      </c>
      <c r="J1341" s="8" t="n">
        <v>0.301889</v>
      </c>
      <c r="K1341" s="8" t="n">
        <f aca="false">VLOOKUP(A1341,[8]Sheet1!$C$2:$K$101,9,FALSE())</f>
        <v>0.499365</v>
      </c>
      <c r="L1341" s="7" t="s">
        <v>15</v>
      </c>
      <c r="M1341" s="7" t="s">
        <v>15</v>
      </c>
      <c r="N1341" s="7" t="s">
        <v>15</v>
      </c>
      <c r="O1341" s="7" t="s">
        <v>15</v>
      </c>
      <c r="P1341" s="7" t="s">
        <v>15</v>
      </c>
      <c r="Q1341" s="7" t="s">
        <v>15</v>
      </c>
      <c r="R1341" s="7" t="s">
        <v>15</v>
      </c>
      <c r="S1341" s="7" t="s">
        <v>60</v>
      </c>
      <c r="T1341" s="9" t="s">
        <v>1389</v>
      </c>
      <c r="U1341" s="9" t="s">
        <v>204</v>
      </c>
    </row>
    <row r="1342" s="34" customFormat="true" ht="15" hidden="false" customHeight="false" outlineLevel="0" collapsed="false">
      <c r="A1342" s="6" t="s">
        <v>1445</v>
      </c>
      <c r="B1342" s="6" t="s">
        <v>56</v>
      </c>
      <c r="C1342" s="10" t="s">
        <v>60</v>
      </c>
      <c r="D1342" s="8" t="n">
        <v>0.006958</v>
      </c>
      <c r="E1342" s="8" t="n">
        <f aca="false">VLOOKUP(A1342,[8]Sheet1!$C$2:$K$101,3,FALSE())</f>
        <v>0.049804</v>
      </c>
      <c r="F1342" s="8" t="n">
        <f aca="false">VLOOKUP(A1342,[8]Sheet1!$C$2:$K$101,4,FALSE())</f>
        <v>0.029292</v>
      </c>
      <c r="G1342" s="8" t="n">
        <f aca="false">VLOOKUP(A1342,[8]Sheet1!$C$2:$K$101,5,FALSE())</f>
        <v>0.012986</v>
      </c>
      <c r="H1342" s="8" t="n">
        <f aca="false">VLOOKUP(A1342,[8]Sheet1!$C$2:$K$101,6,FALSE())</f>
        <v>0.026868</v>
      </c>
      <c r="I1342" s="8" t="n">
        <f aca="false">VLOOKUP(A1342,[8]Sheet1!$C$2:$K$101,7,FALSE())</f>
        <v>0.011657</v>
      </c>
      <c r="J1342" s="8" t="n">
        <v>0.409281</v>
      </c>
      <c r="K1342" s="8" t="n">
        <f aca="false">VLOOKUP(A1342,[8]Sheet1!$C$2:$K$101,9,FALSE())</f>
        <v>0.492391</v>
      </c>
      <c r="L1342" s="7" t="s">
        <v>15</v>
      </c>
      <c r="M1342" s="7" t="s">
        <v>15</v>
      </c>
      <c r="N1342" s="7" t="s">
        <v>15</v>
      </c>
      <c r="O1342" s="7" t="s">
        <v>15</v>
      </c>
      <c r="P1342" s="7" t="s">
        <v>15</v>
      </c>
      <c r="Q1342" s="7" t="s">
        <v>15</v>
      </c>
      <c r="R1342" s="7" t="s">
        <v>15</v>
      </c>
      <c r="S1342" s="7" t="s">
        <v>15</v>
      </c>
      <c r="T1342" s="9" t="s">
        <v>1389</v>
      </c>
      <c r="U1342" s="9" t="s">
        <v>204</v>
      </c>
    </row>
    <row r="1343" s="34" customFormat="true" ht="15" hidden="false" customHeight="false" outlineLevel="0" collapsed="false">
      <c r="A1343" s="6" t="s">
        <v>1446</v>
      </c>
      <c r="B1343" s="6" t="s">
        <v>56</v>
      </c>
      <c r="C1343" s="10" t="s">
        <v>60</v>
      </c>
      <c r="D1343" s="8" t="n">
        <v>0.01205</v>
      </c>
      <c r="E1343" s="8" t="n">
        <f aca="false">VLOOKUP(A1343,[8]Sheet1!$C$2:$K$101,3,FALSE())</f>
        <v>0.128615</v>
      </c>
      <c r="F1343" s="8" t="n">
        <f aca="false">VLOOKUP(A1343,[8]Sheet1!$C$2:$K$101,4,FALSE())</f>
        <v>0.029324</v>
      </c>
      <c r="G1343" s="8" t="n">
        <f aca="false">VLOOKUP(A1343,[8]Sheet1!$C$2:$K$101,5,FALSE())</f>
        <v>0.017469</v>
      </c>
      <c r="H1343" s="8" t="n">
        <f aca="false">VLOOKUP(A1343,[8]Sheet1!$C$2:$K$101,6,FALSE())</f>
        <v>0.121865</v>
      </c>
      <c r="I1343" s="8" t="n">
        <f aca="false">VLOOKUP(A1343,[8]Sheet1!$C$2:$K$101,7,FALSE())</f>
        <v>0.017364</v>
      </c>
      <c r="J1343" s="8" t="n">
        <v>0.234915</v>
      </c>
      <c r="K1343" s="8" t="n">
        <f aca="false">VLOOKUP(A1343,[8]Sheet1!$C$2:$K$101,9,FALSE())</f>
        <v>0.512522</v>
      </c>
      <c r="L1343" s="7" t="s">
        <v>15</v>
      </c>
      <c r="M1343" s="7" t="s">
        <v>15</v>
      </c>
      <c r="N1343" s="7" t="s">
        <v>15</v>
      </c>
      <c r="O1343" s="7" t="s">
        <v>15</v>
      </c>
      <c r="P1343" s="7" t="s">
        <v>15</v>
      </c>
      <c r="Q1343" s="7" t="s">
        <v>15</v>
      </c>
      <c r="R1343" s="7" t="s">
        <v>15</v>
      </c>
      <c r="S1343" s="7" t="s">
        <v>60</v>
      </c>
      <c r="T1343" s="9" t="s">
        <v>1389</v>
      </c>
      <c r="U1343" s="9" t="s">
        <v>204</v>
      </c>
    </row>
    <row r="1344" s="34" customFormat="true" ht="15" hidden="false" customHeight="false" outlineLevel="0" collapsed="false">
      <c r="A1344" s="6" t="s">
        <v>1447</v>
      </c>
      <c r="B1344" s="6" t="s">
        <v>95</v>
      </c>
      <c r="C1344" s="10" t="s">
        <v>60</v>
      </c>
      <c r="D1344" s="8" t="n">
        <v>0.008533</v>
      </c>
      <c r="E1344" s="8" t="n">
        <f aca="false">VLOOKUP(A1344,[8]Sheet1!$C$2:$K$101,3,FALSE())</f>
        <v>0.031723</v>
      </c>
      <c r="F1344" s="8" t="n">
        <f aca="false">VLOOKUP(A1344,[8]Sheet1!$C$2:$K$101,4,FALSE())</f>
        <v>0.029443</v>
      </c>
      <c r="G1344" s="8" t="n">
        <f aca="false">VLOOKUP(A1344,[8]Sheet1!$C$2:$K$101,5,FALSE())</f>
        <v>0.014222</v>
      </c>
      <c r="H1344" s="8" t="n">
        <f aca="false">VLOOKUP(A1344,[8]Sheet1!$C$2:$K$101,6,FALSE())</f>
        <v>0.013267</v>
      </c>
      <c r="I1344" s="8" t="n">
        <f aca="false">VLOOKUP(A1344,[8]Sheet1!$C$2:$K$101,7,FALSE())</f>
        <v>0.017632</v>
      </c>
      <c r="J1344" s="8" t="n">
        <v>0.350911</v>
      </c>
      <c r="K1344" s="8" t="n">
        <f aca="false">VLOOKUP(A1344,[8]Sheet1!$C$2:$K$101,9,FALSE())</f>
        <v>0.493715</v>
      </c>
      <c r="L1344" s="7" t="s">
        <v>15</v>
      </c>
      <c r="M1344" s="7" t="s">
        <v>15</v>
      </c>
      <c r="N1344" s="7" t="s">
        <v>15</v>
      </c>
      <c r="O1344" s="7" t="s">
        <v>15</v>
      </c>
      <c r="P1344" s="7" t="s">
        <v>15</v>
      </c>
      <c r="Q1344" s="7" t="s">
        <v>15</v>
      </c>
      <c r="R1344" s="7" t="s">
        <v>15</v>
      </c>
      <c r="S1344" s="7" t="s">
        <v>15</v>
      </c>
      <c r="T1344" s="9" t="s">
        <v>1387</v>
      </c>
      <c r="U1344" s="9" t="s">
        <v>204</v>
      </c>
    </row>
    <row r="1345" s="34" customFormat="true" ht="15" hidden="false" customHeight="false" outlineLevel="0" collapsed="false">
      <c r="A1345" s="6" t="s">
        <v>1448</v>
      </c>
      <c r="B1345" s="6" t="s">
        <v>95</v>
      </c>
      <c r="C1345" s="10" t="s">
        <v>60</v>
      </c>
      <c r="D1345" s="8" t="n">
        <v>0.01746</v>
      </c>
      <c r="E1345" s="8" t="n">
        <f aca="false">VLOOKUP(A1345,[8]Sheet1!$C$2:$K$101,3,FALSE())</f>
        <v>0.035913</v>
      </c>
      <c r="F1345" s="8" t="n">
        <f aca="false">VLOOKUP(A1345,[8]Sheet1!$C$2:$K$101,4,FALSE())</f>
        <v>0.029465</v>
      </c>
      <c r="G1345" s="8" t="n">
        <f aca="false">VLOOKUP(A1345,[8]Sheet1!$C$2:$K$101,5,FALSE())</f>
        <v>0.018186</v>
      </c>
      <c r="H1345" s="8" t="n">
        <f aca="false">VLOOKUP(A1345,[8]Sheet1!$C$2:$K$101,6,FALSE())</f>
        <v>0.011905</v>
      </c>
      <c r="I1345" s="8" t="n">
        <f aca="false">VLOOKUP(A1345,[8]Sheet1!$C$2:$K$101,7,FALSE())</f>
        <v>0.015726</v>
      </c>
      <c r="J1345" s="8" t="n">
        <v>0.394201</v>
      </c>
      <c r="K1345" s="8" t="n">
        <f aca="false">VLOOKUP(A1345,[8]Sheet1!$C$2:$K$101,9,FALSE())</f>
        <v>0.478488</v>
      </c>
      <c r="L1345" s="7" t="s">
        <v>15</v>
      </c>
      <c r="M1345" s="7" t="s">
        <v>15</v>
      </c>
      <c r="N1345" s="7" t="s">
        <v>15</v>
      </c>
      <c r="O1345" s="7" t="s">
        <v>15</v>
      </c>
      <c r="P1345" s="7" t="s">
        <v>15</v>
      </c>
      <c r="Q1345" s="7" t="s">
        <v>15</v>
      </c>
      <c r="R1345" s="7" t="s">
        <v>15</v>
      </c>
      <c r="S1345" s="7" t="s">
        <v>15</v>
      </c>
      <c r="T1345" s="9" t="s">
        <v>1387</v>
      </c>
      <c r="U1345" s="9" t="s">
        <v>204</v>
      </c>
    </row>
    <row r="1346" s="34" customFormat="true" ht="15" hidden="false" customHeight="false" outlineLevel="0" collapsed="false">
      <c r="A1346" s="6" t="s">
        <v>1449</v>
      </c>
      <c r="B1346" s="6" t="s">
        <v>95</v>
      </c>
      <c r="C1346" s="10" t="s">
        <v>60</v>
      </c>
      <c r="D1346" s="8" t="n">
        <v>0.006158</v>
      </c>
      <c r="E1346" s="8" t="n">
        <f aca="false">VLOOKUP(A1346,[8]Sheet1!$C$2:$K$101,3,FALSE())</f>
        <v>0.145223</v>
      </c>
      <c r="F1346" s="8" t="n">
        <f aca="false">VLOOKUP(A1346,[8]Sheet1!$C$2:$K$101,4,FALSE())</f>
        <v>0.029351</v>
      </c>
      <c r="G1346" s="8" t="n">
        <f aca="false">VLOOKUP(A1346,[8]Sheet1!$C$2:$K$101,5,FALSE())</f>
        <v>0.015633</v>
      </c>
      <c r="H1346" s="8" t="n">
        <f aca="false">VLOOKUP(A1346,[8]Sheet1!$C$2:$K$101,6,FALSE())</f>
        <v>0.117945</v>
      </c>
      <c r="I1346" s="8" t="n">
        <f aca="false">VLOOKUP(A1346,[8]Sheet1!$C$2:$K$101,7,FALSE())</f>
        <v>0.018967</v>
      </c>
      <c r="J1346" s="8" t="n">
        <v>0.217226</v>
      </c>
      <c r="K1346" s="8" t="n">
        <f aca="false">VLOOKUP(A1346,[8]Sheet1!$C$2:$K$101,9,FALSE())</f>
        <v>0.497784</v>
      </c>
      <c r="L1346" s="7" t="s">
        <v>15</v>
      </c>
      <c r="M1346" s="7" t="s">
        <v>15</v>
      </c>
      <c r="N1346" s="7" t="s">
        <v>15</v>
      </c>
      <c r="O1346" s="7" t="s">
        <v>15</v>
      </c>
      <c r="P1346" s="7" t="s">
        <v>15</v>
      </c>
      <c r="Q1346" s="7" t="s">
        <v>15</v>
      </c>
      <c r="R1346" s="7" t="s">
        <v>15</v>
      </c>
      <c r="S1346" s="7" t="s">
        <v>15</v>
      </c>
      <c r="T1346" s="9" t="s">
        <v>1387</v>
      </c>
      <c r="U1346" s="9" t="s">
        <v>204</v>
      </c>
    </row>
    <row r="1347" s="34" customFormat="true" ht="15" hidden="false" customHeight="false" outlineLevel="0" collapsed="false">
      <c r="A1347" s="6" t="s">
        <v>1450</v>
      </c>
      <c r="B1347" s="6" t="s">
        <v>95</v>
      </c>
      <c r="C1347" s="10" t="s">
        <v>60</v>
      </c>
      <c r="D1347" s="8" t="n">
        <v>0.01087</v>
      </c>
      <c r="E1347" s="8" t="n">
        <f aca="false">VLOOKUP(A1347,[8]Sheet1!$C$2:$K$101,3,FALSE())</f>
        <v>0.107396</v>
      </c>
      <c r="F1347" s="8" t="n">
        <f aca="false">VLOOKUP(A1347,[8]Sheet1!$C$2:$K$101,4,FALSE())</f>
        <v>0.029383</v>
      </c>
      <c r="G1347" s="8" t="n">
        <f aca="false">VLOOKUP(A1347,[8]Sheet1!$C$2:$K$101,5,FALSE())</f>
        <v>0.014413</v>
      </c>
      <c r="H1347" s="8" t="n">
        <f aca="false">VLOOKUP(A1347,[8]Sheet1!$C$2:$K$101,6,FALSE())</f>
        <v>0.093056</v>
      </c>
      <c r="I1347" s="8" t="n">
        <f aca="false">VLOOKUP(A1347,[8]Sheet1!$C$2:$K$101,7,FALSE())</f>
        <v>0.019052</v>
      </c>
      <c r="J1347" s="8" t="n">
        <v>0.259237</v>
      </c>
      <c r="K1347" s="8" t="n">
        <f aca="false">VLOOKUP(A1347,[8]Sheet1!$C$2:$K$101,9,FALSE())</f>
        <v>0.502113</v>
      </c>
      <c r="L1347" s="7" t="s">
        <v>15</v>
      </c>
      <c r="M1347" s="7" t="s">
        <v>15</v>
      </c>
      <c r="N1347" s="7" t="s">
        <v>15</v>
      </c>
      <c r="O1347" s="7" t="s">
        <v>15</v>
      </c>
      <c r="P1347" s="7" t="s">
        <v>15</v>
      </c>
      <c r="Q1347" s="7" t="s">
        <v>15</v>
      </c>
      <c r="R1347" s="7" t="s">
        <v>15</v>
      </c>
      <c r="S1347" s="7" t="s">
        <v>60</v>
      </c>
      <c r="T1347" s="9" t="s">
        <v>1387</v>
      </c>
      <c r="U1347" s="9" t="s">
        <v>204</v>
      </c>
    </row>
    <row r="1348" s="34" customFormat="true" ht="15" hidden="false" customHeight="false" outlineLevel="0" collapsed="false">
      <c r="A1348" s="6" t="s">
        <v>1451</v>
      </c>
      <c r="B1348" s="6" t="s">
        <v>95</v>
      </c>
      <c r="C1348" s="10" t="s">
        <v>60</v>
      </c>
      <c r="D1348" s="8" t="n">
        <v>0.009124</v>
      </c>
      <c r="E1348" s="8" t="n">
        <f aca="false">VLOOKUP(A1348,[8]Sheet1!$C$2:$K$101,3,FALSE())</f>
        <v>0.077093</v>
      </c>
      <c r="F1348" s="8" t="n">
        <f aca="false">VLOOKUP(A1348,[8]Sheet1!$C$2:$K$101,4,FALSE())</f>
        <v>0.029403</v>
      </c>
      <c r="G1348" s="8" t="n">
        <f aca="false">VLOOKUP(A1348,[8]Sheet1!$C$2:$K$101,5,FALSE())</f>
        <v>0.010804</v>
      </c>
      <c r="H1348" s="8" t="n">
        <f aca="false">VLOOKUP(A1348,[8]Sheet1!$C$2:$K$101,6,FALSE())</f>
        <v>0.07742</v>
      </c>
      <c r="I1348" s="8" t="n">
        <f aca="false">VLOOKUP(A1348,[8]Sheet1!$C$2:$K$101,7,FALSE())</f>
        <v>0.011071</v>
      </c>
      <c r="J1348" s="8" t="n">
        <v>0.315456</v>
      </c>
      <c r="K1348" s="8" t="n">
        <f aca="false">VLOOKUP(A1348,[8]Sheet1!$C$2:$K$101,9,FALSE())</f>
        <v>0.494</v>
      </c>
      <c r="L1348" s="7" t="s">
        <v>15</v>
      </c>
      <c r="M1348" s="7" t="s">
        <v>15</v>
      </c>
      <c r="N1348" s="7" t="s">
        <v>15</v>
      </c>
      <c r="O1348" s="7" t="s">
        <v>15</v>
      </c>
      <c r="P1348" s="7" t="s">
        <v>15</v>
      </c>
      <c r="Q1348" s="7" t="s">
        <v>15</v>
      </c>
      <c r="R1348" s="7" t="s">
        <v>15</v>
      </c>
      <c r="S1348" s="7" t="s">
        <v>15</v>
      </c>
      <c r="T1348" s="9" t="s">
        <v>1387</v>
      </c>
      <c r="U1348" s="9" t="s">
        <v>204</v>
      </c>
    </row>
    <row r="1349" s="34" customFormat="true" ht="15" hidden="false" customHeight="false" outlineLevel="0" collapsed="false">
      <c r="A1349" s="6" t="s">
        <v>1452</v>
      </c>
      <c r="B1349" s="6" t="s">
        <v>95</v>
      </c>
      <c r="C1349" s="10" t="s">
        <v>60</v>
      </c>
      <c r="D1349" s="8" t="n">
        <v>0.01327</v>
      </c>
      <c r="E1349" s="8" t="n">
        <f aca="false">VLOOKUP(A1349,[8]Sheet1!$C$2:$K$101,3,FALSE())</f>
        <v>0.092096</v>
      </c>
      <c r="F1349" s="8" t="n">
        <f aca="false">VLOOKUP(A1349,[8]Sheet1!$C$2:$K$101,4,FALSE())</f>
        <v>0.029436</v>
      </c>
      <c r="G1349" s="8" t="n">
        <f aca="false">VLOOKUP(A1349,[8]Sheet1!$C$2:$K$101,5,FALSE())</f>
        <v>0.013464</v>
      </c>
      <c r="H1349" s="8" t="n">
        <f aca="false">VLOOKUP(A1349,[8]Sheet1!$C$2:$K$101,6,FALSE())</f>
        <v>0.091961</v>
      </c>
      <c r="I1349" s="8" t="n">
        <f aca="false">VLOOKUP(A1349,[8]Sheet1!$C$2:$K$101,7,FALSE())</f>
        <v>0.017877</v>
      </c>
      <c r="J1349" s="8" t="n">
        <v>0.288464</v>
      </c>
      <c r="K1349" s="8" t="n">
        <f aca="false">VLOOKUP(A1349,[8]Sheet1!$C$2:$K$101,9,FALSE())</f>
        <v>0.501132</v>
      </c>
      <c r="L1349" s="7" t="s">
        <v>15</v>
      </c>
      <c r="M1349" s="7" t="s">
        <v>15</v>
      </c>
      <c r="N1349" s="7" t="s">
        <v>15</v>
      </c>
      <c r="O1349" s="7" t="s">
        <v>15</v>
      </c>
      <c r="P1349" s="7" t="s">
        <v>15</v>
      </c>
      <c r="Q1349" s="7" t="s">
        <v>15</v>
      </c>
      <c r="R1349" s="7" t="s">
        <v>15</v>
      </c>
      <c r="S1349" s="7" t="s">
        <v>60</v>
      </c>
      <c r="T1349" s="9" t="s">
        <v>1387</v>
      </c>
      <c r="U1349" s="9" t="s">
        <v>204</v>
      </c>
    </row>
    <row r="1350" s="34" customFormat="true" ht="15" hidden="false" customHeight="false" outlineLevel="0" collapsed="false">
      <c r="A1350" s="6" t="s">
        <v>1453</v>
      </c>
      <c r="B1350" s="6" t="s">
        <v>95</v>
      </c>
      <c r="C1350" s="10" t="s">
        <v>60</v>
      </c>
      <c r="D1350" s="8" t="n">
        <v>0.008538</v>
      </c>
      <c r="E1350" s="8" t="n">
        <f aca="false">VLOOKUP(A1350,[8]Sheet1!$C$2:$K$101,3,FALSE())</f>
        <v>0.091521</v>
      </c>
      <c r="F1350" s="8" t="n">
        <f aca="false">VLOOKUP(A1350,[8]Sheet1!$C$2:$K$101,4,FALSE())</f>
        <v>0.029348</v>
      </c>
      <c r="G1350" s="8" t="n">
        <f aca="false">VLOOKUP(A1350,[8]Sheet1!$C$2:$K$101,5,FALSE())</f>
        <v>0.016645</v>
      </c>
      <c r="H1350" s="8" t="n">
        <f aca="false">VLOOKUP(A1350,[8]Sheet1!$C$2:$K$101,6,FALSE())</f>
        <v>0.080299</v>
      </c>
      <c r="I1350" s="8" t="n">
        <f aca="false">VLOOKUP(A1350,[8]Sheet1!$C$2:$K$101,7,FALSE())</f>
        <v>0.017592</v>
      </c>
      <c r="J1350" s="8" t="n">
        <v>0.297679</v>
      </c>
      <c r="K1350" s="8" t="n">
        <f aca="false">VLOOKUP(A1350,[8]Sheet1!$C$2:$K$101,9,FALSE())</f>
        <v>0.503027</v>
      </c>
      <c r="L1350" s="7" t="s">
        <v>15</v>
      </c>
      <c r="M1350" s="7" t="s">
        <v>15</v>
      </c>
      <c r="N1350" s="7" t="s">
        <v>15</v>
      </c>
      <c r="O1350" s="7" t="s">
        <v>15</v>
      </c>
      <c r="P1350" s="7" t="s">
        <v>15</v>
      </c>
      <c r="Q1350" s="7" t="s">
        <v>15</v>
      </c>
      <c r="R1350" s="7" t="s">
        <v>15</v>
      </c>
      <c r="S1350" s="7" t="s">
        <v>60</v>
      </c>
      <c r="T1350" s="9" t="s">
        <v>1387</v>
      </c>
      <c r="U1350" s="9" t="s">
        <v>204</v>
      </c>
    </row>
    <row r="1351" s="34" customFormat="true" ht="15" hidden="false" customHeight="false" outlineLevel="0" collapsed="false">
      <c r="A1351" s="6" t="s">
        <v>1454</v>
      </c>
      <c r="B1351" s="6" t="s">
        <v>95</v>
      </c>
      <c r="C1351" s="10" t="s">
        <v>60</v>
      </c>
      <c r="D1351" s="8" t="n">
        <v>0.004467</v>
      </c>
      <c r="E1351" s="8" t="n">
        <f aca="false">VLOOKUP(A1351,[8]Sheet1!$C$2:$K$101,3,FALSE())</f>
        <v>0.130392</v>
      </c>
      <c r="F1351" s="8" t="n">
        <f aca="false">VLOOKUP(A1351,[8]Sheet1!$C$2:$K$101,4,FALSE())</f>
        <v>0.029312</v>
      </c>
      <c r="G1351" s="8" t="n">
        <f aca="false">VLOOKUP(A1351,[8]Sheet1!$C$2:$K$101,5,FALSE())</f>
        <v>0.014862</v>
      </c>
      <c r="H1351" s="8" t="n">
        <f aca="false">VLOOKUP(A1351,[8]Sheet1!$C$2:$K$101,6,FALSE())</f>
        <v>0.121137</v>
      </c>
      <c r="I1351" s="8" t="n">
        <f aca="false">VLOOKUP(A1351,[8]Sheet1!$C$2:$K$101,7,FALSE())</f>
        <v>0.018104</v>
      </c>
      <c r="J1351" s="8" t="n">
        <v>0.227684</v>
      </c>
      <c r="K1351" s="8" t="n">
        <f aca="false">VLOOKUP(A1351,[8]Sheet1!$C$2:$K$101,9,FALSE())</f>
        <v>0.503896</v>
      </c>
      <c r="L1351" s="7" t="s">
        <v>15</v>
      </c>
      <c r="M1351" s="7" t="s">
        <v>15</v>
      </c>
      <c r="N1351" s="7" t="s">
        <v>15</v>
      </c>
      <c r="O1351" s="7" t="s">
        <v>15</v>
      </c>
      <c r="P1351" s="7" t="s">
        <v>15</v>
      </c>
      <c r="Q1351" s="7" t="s">
        <v>15</v>
      </c>
      <c r="R1351" s="7" t="s">
        <v>15</v>
      </c>
      <c r="S1351" s="7" t="s">
        <v>60</v>
      </c>
      <c r="T1351" s="9" t="s">
        <v>1387</v>
      </c>
      <c r="U1351" s="9" t="s">
        <v>204</v>
      </c>
    </row>
    <row r="1352" s="34" customFormat="true" ht="15" hidden="false" customHeight="false" outlineLevel="0" collapsed="false">
      <c r="A1352" s="6" t="s">
        <v>1455</v>
      </c>
      <c r="B1352" s="6" t="s">
        <v>95</v>
      </c>
      <c r="C1352" s="10" t="s">
        <v>60</v>
      </c>
      <c r="D1352" s="8" t="n">
        <v>0.01225</v>
      </c>
      <c r="E1352" s="8" t="n">
        <f aca="false">VLOOKUP(A1352,[8]Sheet1!$C$2:$K$101,3,FALSE())</f>
        <v>0.164882</v>
      </c>
      <c r="F1352" s="8" t="n">
        <f aca="false">VLOOKUP(A1352,[8]Sheet1!$C$2:$K$101,4,FALSE())</f>
        <v>0.029528</v>
      </c>
      <c r="G1352" s="8" t="n">
        <f aca="false">VLOOKUP(A1352,[8]Sheet1!$C$2:$K$101,5,FALSE())</f>
        <v>0.019916</v>
      </c>
      <c r="H1352" s="8" t="n">
        <f aca="false">VLOOKUP(A1352,[8]Sheet1!$C$2:$K$101,6,FALSE())</f>
        <v>0.154942</v>
      </c>
      <c r="I1352" s="8" t="n">
        <f aca="false">VLOOKUP(A1352,[8]Sheet1!$C$2:$K$101,7,FALSE())</f>
        <v>0.014813</v>
      </c>
      <c r="J1352" s="8" t="n">
        <v>0.477829</v>
      </c>
      <c r="K1352" s="8" t="n">
        <f aca="false">VLOOKUP(A1352,[8]Sheet1!$C$2:$K$101,9,FALSE())</f>
        <v>0.469753</v>
      </c>
      <c r="L1352" s="7" t="s">
        <v>15</v>
      </c>
      <c r="M1352" s="7" t="s">
        <v>15</v>
      </c>
      <c r="N1352" s="7" t="s">
        <v>15</v>
      </c>
      <c r="O1352" s="7" t="s">
        <v>60</v>
      </c>
      <c r="P1352" s="7" t="s">
        <v>15</v>
      </c>
      <c r="Q1352" s="7" t="s">
        <v>15</v>
      </c>
      <c r="R1352" s="7" t="s">
        <v>15</v>
      </c>
      <c r="S1352" s="7" t="s">
        <v>15</v>
      </c>
      <c r="T1352" s="9" t="s">
        <v>1389</v>
      </c>
      <c r="U1352" s="9" t="s">
        <v>204</v>
      </c>
    </row>
    <row r="1353" s="34" customFormat="true" ht="15" hidden="false" customHeight="false" outlineLevel="0" collapsed="false">
      <c r="A1353" s="6" t="s">
        <v>1456</v>
      </c>
      <c r="B1353" s="6" t="s">
        <v>95</v>
      </c>
      <c r="C1353" s="10" t="s">
        <v>60</v>
      </c>
      <c r="D1353" s="8" t="n">
        <v>0.08131</v>
      </c>
      <c r="E1353" s="8" t="n">
        <f aca="false">VLOOKUP(A1353,[8]Sheet1!$C$2:$K$101,3,FALSE())</f>
        <v>0.063698</v>
      </c>
      <c r="F1353" s="8" t="n">
        <f aca="false">VLOOKUP(A1353,[8]Sheet1!$C$2:$K$101,4,FALSE())</f>
        <v>0.02927</v>
      </c>
      <c r="G1353" s="8" t="n">
        <f aca="false">VLOOKUP(A1353,[8]Sheet1!$C$2:$K$101,5,FALSE())</f>
        <v>0.024023</v>
      </c>
      <c r="H1353" s="8" t="n">
        <f aca="false">VLOOKUP(A1353,[8]Sheet1!$C$2:$K$101,6,FALSE())</f>
        <v>0.054571</v>
      </c>
      <c r="I1353" s="8" t="n">
        <f aca="false">VLOOKUP(A1353,[8]Sheet1!$C$2:$K$101,7,FALSE())</f>
        <v>0.017509</v>
      </c>
      <c r="J1353" s="8" t="n">
        <v>0.413451</v>
      </c>
      <c r="K1353" s="8" t="n">
        <f aca="false">VLOOKUP(A1353,[8]Sheet1!$C$2:$K$101,9,FALSE())</f>
        <v>0.472638</v>
      </c>
      <c r="L1353" s="7" t="s">
        <v>60</v>
      </c>
      <c r="M1353" s="7" t="s">
        <v>15</v>
      </c>
      <c r="N1353" s="7" t="s">
        <v>15</v>
      </c>
      <c r="O1353" s="7" t="s">
        <v>60</v>
      </c>
      <c r="P1353" s="7" t="s">
        <v>15</v>
      </c>
      <c r="Q1353" s="7" t="s">
        <v>15</v>
      </c>
      <c r="R1353" s="7" t="s">
        <v>15</v>
      </c>
      <c r="S1353" s="7" t="s">
        <v>15</v>
      </c>
      <c r="T1353" s="9" t="s">
        <v>1389</v>
      </c>
      <c r="U1353" s="9" t="s">
        <v>204</v>
      </c>
    </row>
    <row r="1354" s="34" customFormat="true" ht="15" hidden="false" customHeight="false" outlineLevel="0" collapsed="false">
      <c r="A1354" s="6" t="s">
        <v>1457</v>
      </c>
      <c r="B1354" s="6" t="s">
        <v>95</v>
      </c>
      <c r="C1354" s="10" t="s">
        <v>60</v>
      </c>
      <c r="D1354" s="8" t="n">
        <v>0.05411</v>
      </c>
      <c r="E1354" s="8" t="n">
        <f aca="false">VLOOKUP(A1354,[8]Sheet1!$C$2:$K$101,3,FALSE())</f>
        <v>0.067416</v>
      </c>
      <c r="F1354" s="8" t="n">
        <f aca="false">VLOOKUP(A1354,[8]Sheet1!$C$2:$K$101,4,FALSE())</f>
        <v>0.029404</v>
      </c>
      <c r="G1354" s="8" t="n">
        <f aca="false">VLOOKUP(A1354,[8]Sheet1!$C$2:$K$101,5,FALSE())</f>
        <v>0.013633</v>
      </c>
      <c r="H1354" s="8" t="n">
        <f aca="false">VLOOKUP(A1354,[8]Sheet1!$C$2:$K$101,6,FALSE())</f>
        <v>0.05669</v>
      </c>
      <c r="I1354" s="8" t="n">
        <f aca="false">VLOOKUP(A1354,[8]Sheet1!$C$2:$K$101,7,FALSE())</f>
        <v>0.016966</v>
      </c>
      <c r="J1354" s="8" t="n">
        <v>0.299234</v>
      </c>
      <c r="K1354" s="8" t="n">
        <f aca="false">VLOOKUP(A1354,[8]Sheet1!$C$2:$K$101,9,FALSE())</f>
        <v>0.493815</v>
      </c>
      <c r="L1354" s="7" t="s">
        <v>60</v>
      </c>
      <c r="M1354" s="7" t="s">
        <v>15</v>
      </c>
      <c r="N1354" s="7" t="s">
        <v>15</v>
      </c>
      <c r="O1354" s="7" t="s">
        <v>15</v>
      </c>
      <c r="P1354" s="7" t="s">
        <v>15</v>
      </c>
      <c r="Q1354" s="7" t="s">
        <v>15</v>
      </c>
      <c r="R1354" s="7" t="s">
        <v>15</v>
      </c>
      <c r="S1354" s="7" t="s">
        <v>15</v>
      </c>
      <c r="T1354" s="9" t="s">
        <v>1389</v>
      </c>
      <c r="U1354" s="9" t="s">
        <v>204</v>
      </c>
    </row>
    <row r="1355" s="34" customFormat="true" ht="15" hidden="false" customHeight="false" outlineLevel="0" collapsed="false">
      <c r="A1355" s="6" t="s">
        <v>1458</v>
      </c>
      <c r="B1355" s="6" t="s">
        <v>95</v>
      </c>
      <c r="C1355" s="10" t="s">
        <v>60</v>
      </c>
      <c r="D1355" s="8" t="n">
        <v>0.1233</v>
      </c>
      <c r="E1355" s="8" t="n">
        <f aca="false">VLOOKUP(A1355,[8]Sheet1!$C$2:$K$101,3,FALSE())</f>
        <v>0.038997</v>
      </c>
      <c r="F1355" s="8" t="n">
        <f aca="false">VLOOKUP(A1355,[8]Sheet1!$C$2:$K$101,4,FALSE())</f>
        <v>0.029371</v>
      </c>
      <c r="G1355" s="8" t="n">
        <f aca="false">VLOOKUP(A1355,[8]Sheet1!$C$2:$K$101,5,FALSE())</f>
        <v>0.011537</v>
      </c>
      <c r="H1355" s="8" t="n">
        <f aca="false">VLOOKUP(A1355,[8]Sheet1!$C$2:$K$101,6,FALSE())</f>
        <v>0.051939</v>
      </c>
      <c r="I1355" s="8" t="n">
        <f aca="false">VLOOKUP(A1355,[8]Sheet1!$C$2:$K$101,7,FALSE())</f>
        <v>0.013365</v>
      </c>
      <c r="J1355" s="8" t="n">
        <v>0.349971</v>
      </c>
      <c r="K1355" s="8" t="n">
        <f aca="false">VLOOKUP(A1355,[8]Sheet1!$C$2:$K$101,9,FALSE())</f>
        <v>0.492066</v>
      </c>
      <c r="L1355" s="7" t="s">
        <v>60</v>
      </c>
      <c r="M1355" s="7" t="s">
        <v>15</v>
      </c>
      <c r="N1355" s="7" t="s">
        <v>15</v>
      </c>
      <c r="O1355" s="7" t="s">
        <v>15</v>
      </c>
      <c r="P1355" s="7" t="s">
        <v>15</v>
      </c>
      <c r="Q1355" s="7" t="s">
        <v>15</v>
      </c>
      <c r="R1355" s="7" t="s">
        <v>15</v>
      </c>
      <c r="S1355" s="7" t="s">
        <v>15</v>
      </c>
      <c r="T1355" s="9" t="s">
        <v>1389</v>
      </c>
      <c r="U1355" s="9" t="s">
        <v>204</v>
      </c>
    </row>
    <row r="1356" s="34" customFormat="true" ht="15" hidden="false" customHeight="false" outlineLevel="0" collapsed="false">
      <c r="A1356" s="6" t="s">
        <v>1459</v>
      </c>
      <c r="B1356" s="6" t="s">
        <v>95</v>
      </c>
      <c r="C1356" s="10" t="s">
        <v>60</v>
      </c>
      <c r="D1356" s="8" t="n">
        <v>0.01101</v>
      </c>
      <c r="E1356" s="8" t="n">
        <f aca="false">VLOOKUP(A1356,[8]Sheet1!$C$2:$K$101,3,FALSE())</f>
        <v>0.134935</v>
      </c>
      <c r="F1356" s="8" t="n">
        <f aca="false">VLOOKUP(A1356,[8]Sheet1!$C$2:$K$101,4,FALSE())</f>
        <v>0.029396</v>
      </c>
      <c r="G1356" s="8" t="n">
        <f aca="false">VLOOKUP(A1356,[8]Sheet1!$C$2:$K$101,5,FALSE())</f>
        <v>0.015254</v>
      </c>
      <c r="H1356" s="8" t="n">
        <f aca="false">VLOOKUP(A1356,[8]Sheet1!$C$2:$K$101,6,FALSE())</f>
        <v>0.134546</v>
      </c>
      <c r="I1356" s="8" t="n">
        <f aca="false">VLOOKUP(A1356,[8]Sheet1!$C$2:$K$101,7,FALSE())</f>
        <v>0.016527</v>
      </c>
      <c r="J1356" s="8" t="n">
        <v>0.234151</v>
      </c>
      <c r="K1356" s="8" t="n">
        <f aca="false">VLOOKUP(A1356,[8]Sheet1!$C$2:$K$101,9,FALSE())</f>
        <v>0.50805</v>
      </c>
      <c r="L1356" s="7" t="s">
        <v>15</v>
      </c>
      <c r="M1356" s="7" t="s">
        <v>15</v>
      </c>
      <c r="N1356" s="7" t="s">
        <v>15</v>
      </c>
      <c r="O1356" s="7" t="s">
        <v>15</v>
      </c>
      <c r="P1356" s="7" t="s">
        <v>15</v>
      </c>
      <c r="Q1356" s="7" t="s">
        <v>15</v>
      </c>
      <c r="R1356" s="7" t="s">
        <v>15</v>
      </c>
      <c r="S1356" s="7" t="s">
        <v>60</v>
      </c>
      <c r="T1356" s="9" t="s">
        <v>1389</v>
      </c>
      <c r="U1356" s="9" t="s">
        <v>204</v>
      </c>
    </row>
    <row r="1357" s="34" customFormat="true" ht="15" hidden="false" customHeight="false" outlineLevel="0" collapsed="false">
      <c r="A1357" s="6" t="s">
        <v>1460</v>
      </c>
      <c r="B1357" s="6" t="s">
        <v>95</v>
      </c>
      <c r="C1357" s="10" t="s">
        <v>60</v>
      </c>
      <c r="D1357" s="8" t="n">
        <v>0.006675</v>
      </c>
      <c r="E1357" s="8" t="n">
        <f aca="false">VLOOKUP(A1357,[8]Sheet1!$C$2:$K$101,3,FALSE())</f>
        <v>0.157335</v>
      </c>
      <c r="F1357" s="8" t="n">
        <f aca="false">VLOOKUP(A1357,[8]Sheet1!$C$2:$K$101,4,FALSE())</f>
        <v>0.029388</v>
      </c>
      <c r="G1357" s="8" t="n">
        <f aca="false">VLOOKUP(A1357,[8]Sheet1!$C$2:$K$101,5,FALSE())</f>
        <v>0.014261</v>
      </c>
      <c r="H1357" s="8" t="n">
        <f aca="false">VLOOKUP(A1357,[8]Sheet1!$C$2:$K$101,6,FALSE())</f>
        <v>0.166032</v>
      </c>
      <c r="I1357" s="8" t="n">
        <f aca="false">VLOOKUP(A1357,[8]Sheet1!$C$2:$K$101,7,FALSE())</f>
        <v>0.01543</v>
      </c>
      <c r="J1357" s="8" t="n">
        <v>0.241715</v>
      </c>
      <c r="K1357" s="8" t="n">
        <f aca="false">VLOOKUP(A1357,[8]Sheet1!$C$2:$K$101,9,FALSE())</f>
        <v>0.50224</v>
      </c>
      <c r="L1357" s="7" t="s">
        <v>15</v>
      </c>
      <c r="M1357" s="7" t="s">
        <v>15</v>
      </c>
      <c r="N1357" s="7" t="s">
        <v>15</v>
      </c>
      <c r="O1357" s="7" t="s">
        <v>15</v>
      </c>
      <c r="P1357" s="7" t="s">
        <v>15</v>
      </c>
      <c r="Q1357" s="7" t="s">
        <v>15</v>
      </c>
      <c r="R1357" s="7" t="s">
        <v>15</v>
      </c>
      <c r="S1357" s="7" t="s">
        <v>60</v>
      </c>
      <c r="T1357" s="9" t="s">
        <v>1389</v>
      </c>
      <c r="U1357" s="9" t="s">
        <v>204</v>
      </c>
    </row>
    <row r="1358" s="34" customFormat="true" ht="15" hidden="false" customHeight="false" outlineLevel="0" collapsed="false">
      <c r="A1358" s="6" t="s">
        <v>1461</v>
      </c>
      <c r="B1358" s="6" t="s">
        <v>95</v>
      </c>
      <c r="C1358" s="10" t="s">
        <v>60</v>
      </c>
      <c r="D1358" s="8" t="n">
        <v>0.01122</v>
      </c>
      <c r="E1358" s="8" t="n">
        <f aca="false">VLOOKUP(A1358,[8]Sheet1!$C$2:$K$101,3,FALSE())</f>
        <v>0.08262</v>
      </c>
      <c r="F1358" s="8" t="n">
        <f aca="false">VLOOKUP(A1358,[8]Sheet1!$C$2:$K$101,4,FALSE())</f>
        <v>0.02941</v>
      </c>
      <c r="G1358" s="8" t="n">
        <f aca="false">VLOOKUP(A1358,[8]Sheet1!$C$2:$K$101,5,FALSE())</f>
        <v>0.018894</v>
      </c>
      <c r="H1358" s="8" t="n">
        <f aca="false">VLOOKUP(A1358,[8]Sheet1!$C$2:$K$101,6,FALSE())</f>
        <v>0.07334</v>
      </c>
      <c r="I1358" s="8" t="n">
        <f aca="false">VLOOKUP(A1358,[8]Sheet1!$C$2:$K$101,7,FALSE())</f>
        <v>0.016309</v>
      </c>
      <c r="J1358" s="8" t="n">
        <v>0.313696</v>
      </c>
      <c r="K1358" s="8" t="n">
        <f aca="false">VLOOKUP(A1358,[8]Sheet1!$C$2:$K$101,9,FALSE())</f>
        <v>0.510568</v>
      </c>
      <c r="L1358" s="7" t="s">
        <v>15</v>
      </c>
      <c r="M1358" s="7" t="s">
        <v>15</v>
      </c>
      <c r="N1358" s="7" t="s">
        <v>15</v>
      </c>
      <c r="O1358" s="7" t="s">
        <v>15</v>
      </c>
      <c r="P1358" s="7" t="s">
        <v>15</v>
      </c>
      <c r="Q1358" s="7" t="s">
        <v>15</v>
      </c>
      <c r="R1358" s="7" t="s">
        <v>15</v>
      </c>
      <c r="S1358" s="7" t="s">
        <v>60</v>
      </c>
      <c r="T1358" s="9" t="s">
        <v>1389</v>
      </c>
      <c r="U1358" s="9" t="s">
        <v>204</v>
      </c>
    </row>
    <row r="1359" s="34" customFormat="true" ht="15" hidden="false" customHeight="false" outlineLevel="0" collapsed="false">
      <c r="A1359" s="6" t="s">
        <v>1462</v>
      </c>
      <c r="B1359" s="6" t="s">
        <v>146</v>
      </c>
      <c r="C1359" s="10" t="s">
        <v>60</v>
      </c>
      <c r="D1359" s="8" t="n">
        <v>0.01019</v>
      </c>
      <c r="E1359" s="8" t="n">
        <f aca="false">VLOOKUP(A1359,[8]Sheet1!$C$2:$K$101,3,FALSE())</f>
        <v>0.138701</v>
      </c>
      <c r="F1359" s="8" t="n">
        <f aca="false">VLOOKUP(A1359,[8]Sheet1!$C$2:$K$101,4,FALSE())</f>
        <v>0.029365</v>
      </c>
      <c r="G1359" s="8" t="n">
        <f aca="false">VLOOKUP(A1359,[8]Sheet1!$C$2:$K$101,5,FALSE())</f>
        <v>0.015826</v>
      </c>
      <c r="H1359" s="8" t="n">
        <f aca="false">VLOOKUP(A1359,[8]Sheet1!$C$2:$K$101,6,FALSE())</f>
        <v>0.149054</v>
      </c>
      <c r="I1359" s="8" t="n">
        <f aca="false">VLOOKUP(A1359,[8]Sheet1!$C$2:$K$101,7,FALSE())</f>
        <v>0.019824</v>
      </c>
      <c r="J1359" s="8" t="n">
        <v>0.22832</v>
      </c>
      <c r="K1359" s="8" t="n">
        <f aca="false">VLOOKUP(A1359,[8]Sheet1!$C$2:$K$101,9,FALSE())</f>
        <v>0.499869</v>
      </c>
      <c r="L1359" s="7" t="s">
        <v>15</v>
      </c>
      <c r="M1359" s="7" t="s">
        <v>15</v>
      </c>
      <c r="N1359" s="7" t="s">
        <v>15</v>
      </c>
      <c r="O1359" s="7" t="s">
        <v>15</v>
      </c>
      <c r="P1359" s="7" t="s">
        <v>15</v>
      </c>
      <c r="Q1359" s="7" t="s">
        <v>60</v>
      </c>
      <c r="R1359" s="7" t="s">
        <v>15</v>
      </c>
      <c r="S1359" s="7" t="s">
        <v>60</v>
      </c>
      <c r="T1359" s="9" t="s">
        <v>1387</v>
      </c>
      <c r="U1359" s="9" t="s">
        <v>204</v>
      </c>
    </row>
    <row r="1360" s="34" customFormat="true" ht="15" hidden="false" customHeight="false" outlineLevel="0" collapsed="false">
      <c r="A1360" s="6" t="s">
        <v>1463</v>
      </c>
      <c r="B1360" s="6" t="s">
        <v>146</v>
      </c>
      <c r="C1360" s="10" t="s">
        <v>60</v>
      </c>
      <c r="D1360" s="8" t="n">
        <v>0.009617</v>
      </c>
      <c r="E1360" s="8" t="n">
        <f aca="false">VLOOKUP(A1360,[8]Sheet1!$C$2:$K$101,3,FALSE())</f>
        <v>0.117433</v>
      </c>
      <c r="F1360" s="8" t="n">
        <f aca="false">VLOOKUP(A1360,[8]Sheet1!$C$2:$K$101,4,FALSE())</f>
        <v>0.029383</v>
      </c>
      <c r="G1360" s="8" t="n">
        <f aca="false">VLOOKUP(A1360,[8]Sheet1!$C$2:$K$101,5,FALSE())</f>
        <v>0.014822</v>
      </c>
      <c r="H1360" s="8" t="n">
        <f aca="false">VLOOKUP(A1360,[8]Sheet1!$C$2:$K$101,6,FALSE())</f>
        <v>0.133882</v>
      </c>
      <c r="I1360" s="8" t="n">
        <f aca="false">VLOOKUP(A1360,[8]Sheet1!$C$2:$K$101,7,FALSE())</f>
        <v>0.019361</v>
      </c>
      <c r="J1360" s="8" t="n">
        <v>0.252938</v>
      </c>
      <c r="K1360" s="8" t="n">
        <f aca="false">VLOOKUP(A1360,[8]Sheet1!$C$2:$K$101,9,FALSE())</f>
        <v>0.503579</v>
      </c>
      <c r="L1360" s="7" t="s">
        <v>15</v>
      </c>
      <c r="M1360" s="7" t="s">
        <v>15</v>
      </c>
      <c r="N1360" s="7" t="s">
        <v>15</v>
      </c>
      <c r="O1360" s="7" t="s">
        <v>15</v>
      </c>
      <c r="P1360" s="7" t="s">
        <v>15</v>
      </c>
      <c r="Q1360" s="7" t="s">
        <v>15</v>
      </c>
      <c r="R1360" s="7" t="s">
        <v>15</v>
      </c>
      <c r="S1360" s="7" t="s">
        <v>60</v>
      </c>
      <c r="T1360" s="9" t="s">
        <v>1387</v>
      </c>
      <c r="U1360" s="9" t="s">
        <v>204</v>
      </c>
    </row>
    <row r="1361" s="34" customFormat="true" ht="15" hidden="false" customHeight="false" outlineLevel="0" collapsed="false">
      <c r="A1361" s="6" t="s">
        <v>1464</v>
      </c>
      <c r="B1361" s="6" t="s">
        <v>146</v>
      </c>
      <c r="C1361" s="10" t="s">
        <v>60</v>
      </c>
      <c r="D1361" s="8" t="n">
        <v>0.02768</v>
      </c>
      <c r="E1361" s="8" t="n">
        <f aca="false">VLOOKUP(A1361,[8]Sheet1!$C$2:$K$101,3,FALSE())</f>
        <v>0.428031</v>
      </c>
      <c r="F1361" s="8" t="n">
        <f aca="false">VLOOKUP(A1361,[8]Sheet1!$C$2:$K$101,4,FALSE())</f>
        <v>0.029571</v>
      </c>
      <c r="G1361" s="8" t="n">
        <f aca="false">VLOOKUP(A1361,[8]Sheet1!$C$2:$K$101,5,FALSE())</f>
        <v>0.03289</v>
      </c>
      <c r="H1361" s="8" t="n">
        <f aca="false">VLOOKUP(A1361,[8]Sheet1!$C$2:$K$101,6,FALSE())</f>
        <v>0.253755</v>
      </c>
      <c r="I1361" s="8" t="n">
        <f aca="false">VLOOKUP(A1361,[8]Sheet1!$C$2:$K$101,7,FALSE())</f>
        <v>0.028273</v>
      </c>
      <c r="J1361" s="8" t="n">
        <v>0.818365</v>
      </c>
      <c r="K1361" s="8" t="n">
        <f aca="false">VLOOKUP(A1361,[8]Sheet1!$C$2:$K$101,9,FALSE())</f>
        <v>0.44916</v>
      </c>
      <c r="L1361" s="7" t="s">
        <v>60</v>
      </c>
      <c r="M1361" s="7" t="s">
        <v>60</v>
      </c>
      <c r="N1361" s="7" t="s">
        <v>15</v>
      </c>
      <c r="O1361" s="7" t="s">
        <v>60</v>
      </c>
      <c r="P1361" s="7" t="s">
        <v>60</v>
      </c>
      <c r="Q1361" s="7" t="s">
        <v>60</v>
      </c>
      <c r="R1361" s="7" t="s">
        <v>60</v>
      </c>
      <c r="S1361" s="7" t="s">
        <v>15</v>
      </c>
      <c r="T1361" s="9" t="s">
        <v>1387</v>
      </c>
      <c r="U1361" s="9" t="s">
        <v>204</v>
      </c>
    </row>
    <row r="1362" s="34" customFormat="true" ht="15" hidden="false" customHeight="false" outlineLevel="0" collapsed="false">
      <c r="A1362" s="6" t="s">
        <v>1465</v>
      </c>
      <c r="B1362" s="6" t="s">
        <v>146</v>
      </c>
      <c r="C1362" s="10" t="s">
        <v>60</v>
      </c>
      <c r="D1362" s="8" t="n">
        <v>0.1611</v>
      </c>
      <c r="E1362" s="8" t="n">
        <f aca="false">VLOOKUP(A1362,[8]Sheet1!$C$2:$K$101,3,FALSE())</f>
        <v>0.078854</v>
      </c>
      <c r="F1362" s="8" t="n">
        <f aca="false">VLOOKUP(A1362,[8]Sheet1!$C$2:$K$101,4,FALSE())</f>
        <v>0.029324</v>
      </c>
      <c r="G1362" s="8" t="n">
        <f aca="false">VLOOKUP(A1362,[8]Sheet1!$C$2:$K$101,5,FALSE())</f>
        <v>0.026989</v>
      </c>
      <c r="H1362" s="8" t="n">
        <f aca="false">VLOOKUP(A1362,[8]Sheet1!$C$2:$K$101,6,FALSE())</f>
        <v>0.037883</v>
      </c>
      <c r="I1362" s="8" t="n">
        <f aca="false">VLOOKUP(A1362,[8]Sheet1!$C$2:$K$101,7,FALSE())</f>
        <v>0.017617</v>
      </c>
      <c r="J1362" s="8" t="n">
        <v>0.416597</v>
      </c>
      <c r="K1362" s="8" t="n">
        <f aca="false">VLOOKUP(A1362,[8]Sheet1!$C$2:$K$101,9,FALSE())</f>
        <v>0.471503</v>
      </c>
      <c r="L1362" s="7" t="s">
        <v>60</v>
      </c>
      <c r="M1362" s="7" t="s">
        <v>15</v>
      </c>
      <c r="N1362" s="7" t="s">
        <v>15</v>
      </c>
      <c r="O1362" s="7" t="s">
        <v>60</v>
      </c>
      <c r="P1362" s="7" t="s">
        <v>15</v>
      </c>
      <c r="Q1362" s="7" t="s">
        <v>15</v>
      </c>
      <c r="R1362" s="7" t="s">
        <v>15</v>
      </c>
      <c r="S1362" s="7" t="s">
        <v>15</v>
      </c>
      <c r="T1362" s="9" t="s">
        <v>1389</v>
      </c>
      <c r="U1362" s="9" t="s">
        <v>204</v>
      </c>
    </row>
    <row r="1363" s="34" customFormat="true" ht="15" hidden="false" customHeight="false" outlineLevel="0" collapsed="false">
      <c r="A1363" s="6" t="s">
        <v>1466</v>
      </c>
      <c r="B1363" s="6" t="s">
        <v>146</v>
      </c>
      <c r="C1363" s="10" t="s">
        <v>60</v>
      </c>
      <c r="D1363" s="8" t="n">
        <v>0.01306</v>
      </c>
      <c r="E1363" s="8" t="n">
        <f aca="false">VLOOKUP(A1363,[8]Sheet1!$C$2:$K$101,3,FALSE())</f>
        <v>0.154819</v>
      </c>
      <c r="F1363" s="8" t="n">
        <f aca="false">VLOOKUP(A1363,[8]Sheet1!$C$2:$K$101,4,FALSE())</f>
        <v>0.029301</v>
      </c>
      <c r="G1363" s="8" t="n">
        <f aca="false">VLOOKUP(A1363,[8]Sheet1!$C$2:$K$101,5,FALSE())</f>
        <v>0.018304</v>
      </c>
      <c r="H1363" s="8" t="n">
        <f aca="false">VLOOKUP(A1363,[8]Sheet1!$C$2:$K$101,6,FALSE())</f>
        <v>0.188417</v>
      </c>
      <c r="I1363" s="8" t="n">
        <f aca="false">VLOOKUP(A1363,[8]Sheet1!$C$2:$K$101,7,FALSE())</f>
        <v>0.018727</v>
      </c>
      <c r="J1363" s="8" t="n">
        <v>0.222398</v>
      </c>
      <c r="K1363" s="8" t="n">
        <f aca="false">VLOOKUP(A1363,[8]Sheet1!$C$2:$K$101,9,FALSE())</f>
        <v>0.496361</v>
      </c>
      <c r="L1363" s="7" t="s">
        <v>15</v>
      </c>
      <c r="M1363" s="7" t="s">
        <v>15</v>
      </c>
      <c r="N1363" s="7" t="s">
        <v>15</v>
      </c>
      <c r="O1363" s="7" t="s">
        <v>15</v>
      </c>
      <c r="P1363" s="7" t="s">
        <v>60</v>
      </c>
      <c r="Q1363" s="7" t="s">
        <v>15</v>
      </c>
      <c r="R1363" s="7" t="s">
        <v>15</v>
      </c>
      <c r="S1363" s="7" t="s">
        <v>15</v>
      </c>
      <c r="T1363" s="9" t="s">
        <v>1387</v>
      </c>
      <c r="U1363" s="9" t="s">
        <v>204</v>
      </c>
    </row>
    <row r="1364" s="34" customFormat="true" ht="15" hidden="false" customHeight="false" outlineLevel="0" collapsed="false">
      <c r="A1364" s="6" t="s">
        <v>1467</v>
      </c>
      <c r="B1364" s="6" t="s">
        <v>146</v>
      </c>
      <c r="C1364" s="10" t="s">
        <v>60</v>
      </c>
      <c r="D1364" s="8" t="n">
        <v>0.01207</v>
      </c>
      <c r="E1364" s="8" t="n">
        <f aca="false">VLOOKUP(A1364,[8]Sheet1!$C$2:$K$101,3,FALSE())</f>
        <v>0.080544</v>
      </c>
      <c r="F1364" s="8" t="n">
        <f aca="false">VLOOKUP(A1364,[8]Sheet1!$C$2:$K$101,4,FALSE())</f>
        <v>0.029384</v>
      </c>
      <c r="G1364" s="8" t="n">
        <f aca="false">VLOOKUP(A1364,[8]Sheet1!$C$2:$K$101,5,FALSE())</f>
        <v>0.012553</v>
      </c>
      <c r="H1364" s="8" t="n">
        <f aca="false">VLOOKUP(A1364,[8]Sheet1!$C$2:$K$101,6,FALSE())</f>
        <v>0.076768</v>
      </c>
      <c r="I1364" s="8" t="n">
        <f aca="false">VLOOKUP(A1364,[8]Sheet1!$C$2:$K$101,7,FALSE())</f>
        <v>0.015698</v>
      </c>
      <c r="J1364" s="8" t="n">
        <v>0.316219</v>
      </c>
      <c r="K1364" s="8" t="n">
        <f aca="false">VLOOKUP(A1364,[8]Sheet1!$C$2:$K$101,9,FALSE())</f>
        <v>0.502144</v>
      </c>
      <c r="L1364" s="7" t="s">
        <v>15</v>
      </c>
      <c r="M1364" s="7" t="s">
        <v>15</v>
      </c>
      <c r="N1364" s="7" t="s">
        <v>15</v>
      </c>
      <c r="O1364" s="7" t="s">
        <v>15</v>
      </c>
      <c r="P1364" s="7" t="s">
        <v>15</v>
      </c>
      <c r="Q1364" s="7" t="s">
        <v>15</v>
      </c>
      <c r="R1364" s="7" t="s">
        <v>15</v>
      </c>
      <c r="S1364" s="7" t="s">
        <v>60</v>
      </c>
      <c r="T1364" s="9" t="s">
        <v>1389</v>
      </c>
      <c r="U1364" s="9" t="s">
        <v>204</v>
      </c>
    </row>
    <row r="1365" s="34" customFormat="true" ht="15" hidden="false" customHeight="false" outlineLevel="0" collapsed="false">
      <c r="A1365" s="6" t="s">
        <v>1468</v>
      </c>
      <c r="B1365" s="6" t="s">
        <v>146</v>
      </c>
      <c r="C1365" s="10" t="s">
        <v>60</v>
      </c>
      <c r="D1365" s="8" t="n">
        <v>0.01353</v>
      </c>
      <c r="E1365" s="8" t="n">
        <f aca="false">VLOOKUP(A1365,[8]Sheet1!$C$2:$K$101,3,FALSE())</f>
        <v>0.149725</v>
      </c>
      <c r="F1365" s="8" t="n">
        <f aca="false">VLOOKUP(A1365,[8]Sheet1!$C$2:$K$101,4,FALSE())</f>
        <v>0.029338</v>
      </c>
      <c r="G1365" s="8" t="n">
        <f aca="false">VLOOKUP(A1365,[8]Sheet1!$C$2:$K$101,5,FALSE())</f>
        <v>0.013856</v>
      </c>
      <c r="H1365" s="8" t="n">
        <f aca="false">VLOOKUP(A1365,[8]Sheet1!$C$2:$K$101,6,FALSE())</f>
        <v>0.157189</v>
      </c>
      <c r="I1365" s="8" t="n">
        <f aca="false">VLOOKUP(A1365,[8]Sheet1!$C$2:$K$101,7,FALSE())</f>
        <v>0.016957</v>
      </c>
      <c r="J1365" s="8" t="n">
        <v>0.224419</v>
      </c>
      <c r="K1365" s="8" t="n">
        <f aca="false">VLOOKUP(A1365,[8]Sheet1!$C$2:$K$101,9,FALSE())</f>
        <v>0.501885</v>
      </c>
      <c r="L1365" s="7" t="s">
        <v>15</v>
      </c>
      <c r="M1365" s="7" t="s">
        <v>15</v>
      </c>
      <c r="N1365" s="7" t="s">
        <v>15</v>
      </c>
      <c r="O1365" s="7" t="s">
        <v>15</v>
      </c>
      <c r="P1365" s="7" t="s">
        <v>15</v>
      </c>
      <c r="Q1365" s="7" t="s">
        <v>15</v>
      </c>
      <c r="R1365" s="7" t="s">
        <v>15</v>
      </c>
      <c r="S1365" s="7" t="s">
        <v>60</v>
      </c>
      <c r="T1365" s="9" t="s">
        <v>1387</v>
      </c>
      <c r="U1365" s="9" t="s">
        <v>204</v>
      </c>
    </row>
    <row r="1366" s="34" customFormat="true" ht="15" hidden="false" customHeight="false" outlineLevel="0" collapsed="false">
      <c r="A1366" s="6" t="s">
        <v>1469</v>
      </c>
      <c r="B1366" s="6" t="s">
        <v>146</v>
      </c>
      <c r="C1366" s="10" t="s">
        <v>60</v>
      </c>
      <c r="D1366" s="8" t="n">
        <v>0.01188</v>
      </c>
      <c r="E1366" s="8" t="n">
        <f aca="false">VLOOKUP(A1366,[8]Sheet1!$C$2:$K$101,3,FALSE())</f>
        <v>0.093102</v>
      </c>
      <c r="F1366" s="8" t="n">
        <f aca="false">VLOOKUP(A1366,[8]Sheet1!$C$2:$K$101,4,FALSE())</f>
        <v>0.029518</v>
      </c>
      <c r="G1366" s="8" t="n">
        <f aca="false">VLOOKUP(A1366,[8]Sheet1!$C$2:$K$101,5,FALSE())</f>
        <v>0.01994</v>
      </c>
      <c r="H1366" s="8" t="n">
        <f aca="false">VLOOKUP(A1366,[8]Sheet1!$C$2:$K$101,6,FALSE())</f>
        <v>0.093331</v>
      </c>
      <c r="I1366" s="8" t="n">
        <f aca="false">VLOOKUP(A1366,[8]Sheet1!$C$2:$K$101,7,FALSE())</f>
        <v>0.013877</v>
      </c>
      <c r="J1366" s="8" t="n">
        <v>0.299527</v>
      </c>
      <c r="K1366" s="8" t="n">
        <f aca="false">VLOOKUP(A1366,[8]Sheet1!$C$2:$K$101,9,FALSE())</f>
        <v>0.485073</v>
      </c>
      <c r="L1366" s="7" t="s">
        <v>15</v>
      </c>
      <c r="M1366" s="7" t="s">
        <v>15</v>
      </c>
      <c r="N1366" s="7" t="s">
        <v>15</v>
      </c>
      <c r="O1366" s="7" t="s">
        <v>60</v>
      </c>
      <c r="P1366" s="7" t="s">
        <v>15</v>
      </c>
      <c r="Q1366" s="7" t="s">
        <v>15</v>
      </c>
      <c r="R1366" s="7" t="s">
        <v>15</v>
      </c>
      <c r="S1366" s="7" t="s">
        <v>15</v>
      </c>
      <c r="T1366" s="9" t="s">
        <v>1389</v>
      </c>
      <c r="U1366" s="9" t="s">
        <v>204</v>
      </c>
    </row>
    <row r="1367" s="34" customFormat="true" ht="15" hidden="false" customHeight="false" outlineLevel="0" collapsed="false">
      <c r="A1367" s="6" t="s">
        <v>1470</v>
      </c>
      <c r="B1367" s="6" t="s">
        <v>146</v>
      </c>
      <c r="C1367" s="10" t="s">
        <v>60</v>
      </c>
      <c r="D1367" s="8" t="n">
        <v>0</v>
      </c>
      <c r="E1367" s="8" t="n">
        <f aca="false">VLOOKUP(A1367,[8]Sheet1!$C$2:$K$101,3,FALSE())</f>
        <v>0.118449</v>
      </c>
      <c r="F1367" s="8" t="n">
        <f aca="false">VLOOKUP(A1367,[8]Sheet1!$C$2:$K$101,4,FALSE())</f>
        <v>0.029443</v>
      </c>
      <c r="G1367" s="8" t="n">
        <f aca="false">VLOOKUP(A1367,[8]Sheet1!$C$2:$K$101,5,FALSE())</f>
        <v>0.016407</v>
      </c>
      <c r="H1367" s="8" t="n">
        <f aca="false">VLOOKUP(A1367,[8]Sheet1!$C$2:$K$101,6,FALSE())</f>
        <v>0.070597</v>
      </c>
      <c r="I1367" s="8" t="n">
        <f aca="false">VLOOKUP(A1367,[8]Sheet1!$C$2:$K$101,7,FALSE())</f>
        <v>0.015299</v>
      </c>
      <c r="J1367" s="8" t="n">
        <v>0.399243</v>
      </c>
      <c r="K1367" s="8" t="n">
        <f aca="false">VLOOKUP(A1367,[8]Sheet1!$C$2:$K$101,9,FALSE())</f>
        <v>0.500392</v>
      </c>
      <c r="L1367" s="7" t="s">
        <v>15</v>
      </c>
      <c r="M1367" s="7" t="s">
        <v>15</v>
      </c>
      <c r="N1367" s="7" t="s">
        <v>15</v>
      </c>
      <c r="O1367" s="7" t="s">
        <v>15</v>
      </c>
      <c r="P1367" s="7" t="s">
        <v>15</v>
      </c>
      <c r="Q1367" s="7" t="s">
        <v>15</v>
      </c>
      <c r="R1367" s="7" t="s">
        <v>15</v>
      </c>
      <c r="S1367" s="7" t="s">
        <v>60</v>
      </c>
      <c r="T1367" s="9" t="s">
        <v>1471</v>
      </c>
      <c r="U1367" s="9" t="s">
        <v>204</v>
      </c>
    </row>
    <row r="1368" s="34" customFormat="true" ht="15" hidden="false" customHeight="false" outlineLevel="0" collapsed="false">
      <c r="A1368" s="6" t="s">
        <v>1472</v>
      </c>
      <c r="B1368" s="6" t="s">
        <v>146</v>
      </c>
      <c r="C1368" s="10" t="s">
        <v>60</v>
      </c>
      <c r="D1368" s="8" t="n">
        <v>0.01236</v>
      </c>
      <c r="E1368" s="8" t="n">
        <f aca="false">VLOOKUP(A1368,[8]Sheet1!$C$2:$K$101,3,FALSE())</f>
        <v>0.209477</v>
      </c>
      <c r="F1368" s="8" t="n">
        <f aca="false">VLOOKUP(A1368,[8]Sheet1!$C$2:$K$101,4,FALSE())</f>
        <v>0.029435</v>
      </c>
      <c r="G1368" s="8" t="n">
        <f aca="false">VLOOKUP(A1368,[8]Sheet1!$C$2:$K$101,5,FALSE())</f>
        <v>0.022202</v>
      </c>
      <c r="H1368" s="8" t="n">
        <f aca="false">VLOOKUP(A1368,[8]Sheet1!$C$2:$K$101,6,FALSE())</f>
        <v>0.208761</v>
      </c>
      <c r="I1368" s="8" t="n">
        <f aca="false">VLOOKUP(A1368,[8]Sheet1!$C$2:$K$101,7,FALSE())</f>
        <v>0.018314</v>
      </c>
      <c r="J1368" s="8" t="n">
        <v>0.140188</v>
      </c>
      <c r="K1368" s="8" t="n">
        <f aca="false">VLOOKUP(A1368,[8]Sheet1!$C$2:$K$101,9,FALSE())</f>
        <v>0.491825</v>
      </c>
      <c r="L1368" s="7" t="s">
        <v>15</v>
      </c>
      <c r="M1368" s="7" t="s">
        <v>15</v>
      </c>
      <c r="N1368" s="7" t="s">
        <v>15</v>
      </c>
      <c r="O1368" s="7" t="s">
        <v>60</v>
      </c>
      <c r="P1368" s="7" t="s">
        <v>60</v>
      </c>
      <c r="Q1368" s="7" t="s">
        <v>15</v>
      </c>
      <c r="R1368" s="7" t="s">
        <v>15</v>
      </c>
      <c r="S1368" s="7" t="s">
        <v>15</v>
      </c>
      <c r="T1368" s="9" t="s">
        <v>1389</v>
      </c>
      <c r="U1368" s="9" t="s">
        <v>204</v>
      </c>
    </row>
    <row r="1369" s="34" customFormat="true" ht="15" hidden="false" customHeight="false" outlineLevel="0" collapsed="false">
      <c r="A1369" s="6" t="s">
        <v>1473</v>
      </c>
      <c r="B1369" s="6" t="s">
        <v>146</v>
      </c>
      <c r="C1369" s="10" t="s">
        <v>60</v>
      </c>
      <c r="D1369" s="8" t="n">
        <v>0.004549</v>
      </c>
      <c r="E1369" s="8" t="n">
        <f aca="false">VLOOKUP(A1369,[8]Sheet1!$C$2:$K$101,3,FALSE())</f>
        <v>0.095879</v>
      </c>
      <c r="F1369" s="8" t="n">
        <f aca="false">VLOOKUP(A1369,[8]Sheet1!$C$2:$K$101,4,FALSE())</f>
        <v>0.029443</v>
      </c>
      <c r="G1369" s="8" t="n">
        <f aca="false">VLOOKUP(A1369,[8]Sheet1!$C$2:$K$101,5,FALSE())</f>
        <v>0.016854</v>
      </c>
      <c r="H1369" s="8" t="n">
        <f aca="false">VLOOKUP(A1369,[8]Sheet1!$C$2:$K$101,6,FALSE())</f>
        <v>0.113567</v>
      </c>
      <c r="I1369" s="8" t="n">
        <f aca="false">VLOOKUP(A1369,[8]Sheet1!$C$2:$K$101,7,FALSE())</f>
        <v>0.017563</v>
      </c>
      <c r="J1369" s="8" t="n">
        <v>0.281591</v>
      </c>
      <c r="K1369" s="8" t="n">
        <f aca="false">VLOOKUP(A1369,[8]Sheet1!$C$2:$K$101,9,FALSE())</f>
        <v>0.491914</v>
      </c>
      <c r="L1369" s="7" t="s">
        <v>15</v>
      </c>
      <c r="M1369" s="7" t="s">
        <v>15</v>
      </c>
      <c r="N1369" s="7" t="s">
        <v>15</v>
      </c>
      <c r="O1369" s="7" t="s">
        <v>15</v>
      </c>
      <c r="P1369" s="7" t="s">
        <v>15</v>
      </c>
      <c r="Q1369" s="7" t="s">
        <v>15</v>
      </c>
      <c r="R1369" s="7" t="s">
        <v>15</v>
      </c>
      <c r="S1369" s="7" t="s">
        <v>15</v>
      </c>
      <c r="T1369" s="9" t="s">
        <v>1387</v>
      </c>
      <c r="U1369" s="9" t="s">
        <v>204</v>
      </c>
    </row>
    <row r="1370" s="34" customFormat="true" ht="15" hidden="false" customHeight="false" outlineLevel="0" collapsed="false">
      <c r="A1370" s="6" t="s">
        <v>1474</v>
      </c>
      <c r="B1370" s="6" t="s">
        <v>146</v>
      </c>
      <c r="C1370" s="10" t="s">
        <v>60</v>
      </c>
      <c r="D1370" s="8" t="n">
        <v>0.01508</v>
      </c>
      <c r="E1370" s="8" t="n">
        <f aca="false">VLOOKUP(A1370,[8]Sheet1!$C$2:$K$101,3,FALSE())</f>
        <v>0.114323</v>
      </c>
      <c r="F1370" s="8" t="n">
        <f aca="false">VLOOKUP(A1370,[8]Sheet1!$C$2:$K$101,4,FALSE())</f>
        <v>0.029528</v>
      </c>
      <c r="G1370" s="8" t="n">
        <f aca="false">VLOOKUP(A1370,[8]Sheet1!$C$2:$K$101,5,FALSE())</f>
        <v>0.014135</v>
      </c>
      <c r="H1370" s="8" t="n">
        <f aca="false">VLOOKUP(A1370,[8]Sheet1!$C$2:$K$101,6,FALSE())</f>
        <v>0.071404</v>
      </c>
      <c r="I1370" s="8" t="n">
        <f aca="false">VLOOKUP(A1370,[8]Sheet1!$C$2:$K$101,7,FALSE())</f>
        <v>0.013497</v>
      </c>
      <c r="J1370" s="8" t="n">
        <v>0.364601</v>
      </c>
      <c r="K1370" s="8" t="n">
        <f aca="false">VLOOKUP(A1370,[8]Sheet1!$C$2:$K$101,9,FALSE())</f>
        <v>0.498609</v>
      </c>
      <c r="L1370" s="7" t="s">
        <v>15</v>
      </c>
      <c r="M1370" s="7" t="s">
        <v>15</v>
      </c>
      <c r="N1370" s="7" t="s">
        <v>15</v>
      </c>
      <c r="O1370" s="7" t="s">
        <v>15</v>
      </c>
      <c r="P1370" s="7" t="s">
        <v>15</v>
      </c>
      <c r="Q1370" s="7" t="s">
        <v>15</v>
      </c>
      <c r="R1370" s="7" t="s">
        <v>15</v>
      </c>
      <c r="S1370" s="7" t="s">
        <v>15</v>
      </c>
      <c r="T1370" s="9" t="s">
        <v>1387</v>
      </c>
      <c r="U1370" s="9" t="s">
        <v>204</v>
      </c>
    </row>
    <row r="1371" s="34" customFormat="true" ht="15" hidden="false" customHeight="false" outlineLevel="0" collapsed="false">
      <c r="A1371" s="6" t="s">
        <v>1475</v>
      </c>
      <c r="B1371" s="6" t="s">
        <v>146</v>
      </c>
      <c r="C1371" s="10" t="s">
        <v>60</v>
      </c>
      <c r="D1371" s="8" t="n">
        <v>0.01057</v>
      </c>
      <c r="E1371" s="8" t="n">
        <f aca="false">VLOOKUP(A1371,[8]Sheet1!$C$2:$K$101,3,FALSE())</f>
        <v>0.149941</v>
      </c>
      <c r="F1371" s="8" t="n">
        <f aca="false">VLOOKUP(A1371,[8]Sheet1!$C$2:$K$101,4,FALSE())</f>
        <v>0.029371</v>
      </c>
      <c r="G1371" s="8" t="n">
        <f aca="false">VLOOKUP(A1371,[8]Sheet1!$C$2:$K$101,5,FALSE())</f>
        <v>0.015137</v>
      </c>
      <c r="H1371" s="8" t="n">
        <f aca="false">VLOOKUP(A1371,[8]Sheet1!$C$2:$K$101,6,FALSE())</f>
        <v>0.145755</v>
      </c>
      <c r="I1371" s="8" t="n">
        <f aca="false">VLOOKUP(A1371,[8]Sheet1!$C$2:$K$101,7,FALSE())</f>
        <v>0.014193</v>
      </c>
      <c r="J1371" s="8" t="n">
        <v>0.222484</v>
      </c>
      <c r="K1371" s="8" t="n">
        <f aca="false">VLOOKUP(A1371,[8]Sheet1!$C$2:$K$101,9,FALSE())</f>
        <v>0.510458</v>
      </c>
      <c r="L1371" s="7" t="s">
        <v>15</v>
      </c>
      <c r="M1371" s="7" t="s">
        <v>15</v>
      </c>
      <c r="N1371" s="7" t="s">
        <v>15</v>
      </c>
      <c r="O1371" s="7" t="s">
        <v>15</v>
      </c>
      <c r="P1371" s="7" t="s">
        <v>15</v>
      </c>
      <c r="Q1371" s="7" t="s">
        <v>15</v>
      </c>
      <c r="R1371" s="7" t="s">
        <v>15</v>
      </c>
      <c r="S1371" s="7" t="s">
        <v>60</v>
      </c>
      <c r="T1371" s="9" t="s">
        <v>1389</v>
      </c>
      <c r="U1371" s="9" t="s">
        <v>204</v>
      </c>
    </row>
    <row r="1372" s="34" customFormat="true" ht="15" hidden="false" customHeight="false" outlineLevel="0" collapsed="false">
      <c r="A1372" s="6" t="s">
        <v>1476</v>
      </c>
      <c r="B1372" s="6" t="s">
        <v>146</v>
      </c>
      <c r="C1372" s="10" t="s">
        <v>60</v>
      </c>
      <c r="D1372" s="8" t="n">
        <v>0.008949</v>
      </c>
      <c r="E1372" s="8" t="n">
        <f aca="false">VLOOKUP(A1372,[8]Sheet1!$C$2:$K$101,3,FALSE())</f>
        <v>0.056271</v>
      </c>
      <c r="F1372" s="8" t="n">
        <f aca="false">VLOOKUP(A1372,[8]Sheet1!$C$2:$K$101,4,FALSE())</f>
        <v>0.029399</v>
      </c>
      <c r="G1372" s="8" t="n">
        <f aca="false">VLOOKUP(A1372,[8]Sheet1!$C$2:$K$101,5,FALSE())</f>
        <v>0.013067</v>
      </c>
      <c r="H1372" s="8" t="n">
        <f aca="false">VLOOKUP(A1372,[8]Sheet1!$C$2:$K$101,6,FALSE())</f>
        <v>0.062134</v>
      </c>
      <c r="I1372" s="8" t="n">
        <f aca="false">VLOOKUP(A1372,[8]Sheet1!$C$2:$K$101,7,FALSE())</f>
        <v>0.014884</v>
      </c>
      <c r="J1372" s="8" t="n">
        <v>0.335109</v>
      </c>
      <c r="K1372" s="8" t="n">
        <f aca="false">VLOOKUP(A1372,[8]Sheet1!$C$2:$K$101,9,FALSE())</f>
        <v>0.502253</v>
      </c>
      <c r="L1372" s="7" t="s">
        <v>15</v>
      </c>
      <c r="M1372" s="7" t="s">
        <v>15</v>
      </c>
      <c r="N1372" s="7" t="s">
        <v>15</v>
      </c>
      <c r="O1372" s="7" t="s">
        <v>15</v>
      </c>
      <c r="P1372" s="7" t="s">
        <v>15</v>
      </c>
      <c r="Q1372" s="7" t="s">
        <v>15</v>
      </c>
      <c r="R1372" s="7" t="s">
        <v>15</v>
      </c>
      <c r="S1372" s="7" t="s">
        <v>60</v>
      </c>
      <c r="T1372" s="9" t="s">
        <v>1389</v>
      </c>
      <c r="U1372" s="9" t="s">
        <v>204</v>
      </c>
    </row>
    <row r="1373" s="34" customFormat="true" ht="15" hidden="false" customHeight="false" outlineLevel="0" collapsed="false">
      <c r="A1373" s="6" t="s">
        <v>1477</v>
      </c>
      <c r="B1373" s="6" t="s">
        <v>146</v>
      </c>
      <c r="C1373" s="10" t="s">
        <v>60</v>
      </c>
      <c r="D1373" s="8" t="n">
        <v>0.0058</v>
      </c>
      <c r="E1373" s="8" t="n">
        <f aca="false">VLOOKUP(A1373,[8]Sheet1!$C$2:$K$101,3,FALSE())</f>
        <v>0.083038</v>
      </c>
      <c r="F1373" s="8" t="n">
        <f aca="false">VLOOKUP(A1373,[8]Sheet1!$C$2:$K$101,4,FALSE())</f>
        <v>0.029351</v>
      </c>
      <c r="G1373" s="8" t="n">
        <f aca="false">VLOOKUP(A1373,[8]Sheet1!$C$2:$K$101,5,FALSE())</f>
        <v>0.013605</v>
      </c>
      <c r="H1373" s="8" t="n">
        <f aca="false">VLOOKUP(A1373,[8]Sheet1!$C$2:$K$101,6,FALSE())</f>
        <v>0.050135</v>
      </c>
      <c r="I1373" s="8" t="n">
        <f aca="false">VLOOKUP(A1373,[8]Sheet1!$C$2:$K$101,7,FALSE())</f>
        <v>0.012312</v>
      </c>
      <c r="J1373" s="8" t="n">
        <v>0.403293</v>
      </c>
      <c r="K1373" s="8" t="n">
        <f aca="false">VLOOKUP(A1373,[8]Sheet1!$C$2:$K$101,9,FALSE())</f>
        <v>0.487337</v>
      </c>
      <c r="L1373" s="7" t="s">
        <v>15</v>
      </c>
      <c r="M1373" s="7" t="s">
        <v>15</v>
      </c>
      <c r="N1373" s="7" t="s">
        <v>15</v>
      </c>
      <c r="O1373" s="7" t="s">
        <v>15</v>
      </c>
      <c r="P1373" s="7" t="s">
        <v>15</v>
      </c>
      <c r="Q1373" s="7" t="s">
        <v>15</v>
      </c>
      <c r="R1373" s="7" t="s">
        <v>15</v>
      </c>
      <c r="S1373" s="7" t="s">
        <v>15</v>
      </c>
      <c r="T1373" s="9" t="s">
        <v>1389</v>
      </c>
      <c r="U1373" s="9" t="s">
        <v>204</v>
      </c>
    </row>
    <row r="1374" s="34" customFormat="true" ht="15" hidden="false" customHeight="false" outlineLevel="0" collapsed="false">
      <c r="A1374" s="6" t="s">
        <v>1478</v>
      </c>
      <c r="B1374" s="6" t="s">
        <v>192</v>
      </c>
      <c r="C1374" s="10" t="s">
        <v>60</v>
      </c>
      <c r="D1374" s="8" t="n">
        <v>0.2138</v>
      </c>
      <c r="E1374" s="8" t="n">
        <f aca="false">VLOOKUP(A1374,[8]Sheet1!$C$2:$K$101,3,FALSE())</f>
        <v>0.350099</v>
      </c>
      <c r="F1374" s="8" t="n">
        <f aca="false">VLOOKUP(A1374,[8]Sheet1!$C$2:$K$101,4,FALSE())</f>
        <v>0.029453</v>
      </c>
      <c r="G1374" s="8" t="n">
        <f aca="false">VLOOKUP(A1374,[8]Sheet1!$C$2:$K$101,5,FALSE())</f>
        <v>0.044947</v>
      </c>
      <c r="H1374" s="8" t="n">
        <f aca="false">VLOOKUP(A1374,[8]Sheet1!$C$2:$K$101,6,FALSE())</f>
        <v>0.293075</v>
      </c>
      <c r="I1374" s="8" t="n">
        <f aca="false">VLOOKUP(A1374,[8]Sheet1!$C$2:$K$101,7,FALSE())</f>
        <v>0.024977</v>
      </c>
      <c r="J1374" s="8" t="n">
        <v>0.730338</v>
      </c>
      <c r="K1374" s="8" t="n">
        <f aca="false">VLOOKUP(A1374,[8]Sheet1!$C$2:$K$101,9,FALSE())</f>
        <v>0.432146</v>
      </c>
      <c r="L1374" s="7" t="s">
        <v>60</v>
      </c>
      <c r="M1374" s="7" t="s">
        <v>60</v>
      </c>
      <c r="N1374" s="7" t="s">
        <v>15</v>
      </c>
      <c r="O1374" s="7" t="s">
        <v>60</v>
      </c>
      <c r="P1374" s="7" t="s">
        <v>60</v>
      </c>
      <c r="Q1374" s="7" t="s">
        <v>60</v>
      </c>
      <c r="R1374" s="7" t="s">
        <v>60</v>
      </c>
      <c r="S1374" s="7" t="s">
        <v>15</v>
      </c>
      <c r="T1374" s="9" t="s">
        <v>1471</v>
      </c>
      <c r="U1374" s="9" t="s">
        <v>204</v>
      </c>
    </row>
    <row r="1375" s="34" customFormat="true" ht="15" hidden="false" customHeight="false" outlineLevel="0" collapsed="false">
      <c r="A1375" s="6" t="s">
        <v>1479</v>
      </c>
      <c r="B1375" s="6" t="s">
        <v>192</v>
      </c>
      <c r="C1375" s="10" t="s">
        <v>60</v>
      </c>
      <c r="D1375" s="8" t="n">
        <v>0.06781</v>
      </c>
      <c r="E1375" s="8" t="n">
        <f aca="false">VLOOKUP(A1375,[8]Sheet1!$C$2:$K$101,3,FALSE())</f>
        <v>0.054989</v>
      </c>
      <c r="F1375" s="8" t="n">
        <f aca="false">VLOOKUP(A1375,[8]Sheet1!$C$2:$K$101,4,FALSE())</f>
        <v>0.029414</v>
      </c>
      <c r="G1375" s="8" t="n">
        <f aca="false">VLOOKUP(A1375,[8]Sheet1!$C$2:$K$101,5,FALSE())</f>
        <v>0.011621</v>
      </c>
      <c r="H1375" s="8" t="n">
        <f aca="false">VLOOKUP(A1375,[8]Sheet1!$C$2:$K$101,6,FALSE())</f>
        <v>0.034443</v>
      </c>
      <c r="I1375" s="8" t="n">
        <f aca="false">VLOOKUP(A1375,[8]Sheet1!$C$2:$K$101,7,FALSE())</f>
        <v>0.010214</v>
      </c>
      <c r="J1375" s="8" t="n">
        <v>0.433603</v>
      </c>
      <c r="K1375" s="8" t="n">
        <f aca="false">VLOOKUP(A1375,[8]Sheet1!$C$2:$K$101,9,FALSE())</f>
        <v>0.483997</v>
      </c>
      <c r="L1375" s="7" t="s">
        <v>60</v>
      </c>
      <c r="M1375" s="7" t="s">
        <v>15</v>
      </c>
      <c r="N1375" s="7" t="s">
        <v>15</v>
      </c>
      <c r="O1375" s="7" t="s">
        <v>15</v>
      </c>
      <c r="P1375" s="7" t="s">
        <v>15</v>
      </c>
      <c r="Q1375" s="7" t="s">
        <v>15</v>
      </c>
      <c r="R1375" s="7" t="s">
        <v>15</v>
      </c>
      <c r="S1375" s="7" t="s">
        <v>15</v>
      </c>
      <c r="T1375" s="9" t="s">
        <v>1471</v>
      </c>
      <c r="U1375" s="9" t="s">
        <v>204</v>
      </c>
    </row>
    <row r="1376" s="34" customFormat="true" ht="15" hidden="false" customHeight="false" outlineLevel="0" collapsed="false">
      <c r="A1376" s="6" t="s">
        <v>1480</v>
      </c>
      <c r="B1376" s="6" t="s">
        <v>192</v>
      </c>
      <c r="C1376" s="10" t="s">
        <v>60</v>
      </c>
      <c r="D1376" s="8" t="n">
        <v>0.166</v>
      </c>
      <c r="E1376" s="8" t="n">
        <f aca="false">VLOOKUP(A1376,[8]Sheet1!$C$2:$K$101,3,FALSE())</f>
        <v>0.193654</v>
      </c>
      <c r="F1376" s="8" t="n">
        <f aca="false">VLOOKUP(A1376,[8]Sheet1!$C$2:$K$101,4,FALSE())</f>
        <v>0.029438</v>
      </c>
      <c r="G1376" s="8" t="n">
        <f aca="false">VLOOKUP(A1376,[8]Sheet1!$C$2:$K$101,5,FALSE())</f>
        <v>0.024859</v>
      </c>
      <c r="H1376" s="8" t="n">
        <f aca="false">VLOOKUP(A1376,[8]Sheet1!$C$2:$K$101,6,FALSE())</f>
        <v>0.117853</v>
      </c>
      <c r="I1376" s="8" t="n">
        <f aca="false">VLOOKUP(A1376,[8]Sheet1!$C$2:$K$101,7,FALSE())</f>
        <v>0.016231</v>
      </c>
      <c r="J1376" s="8" t="n">
        <v>0.597861</v>
      </c>
      <c r="K1376" s="8" t="n">
        <f aca="false">VLOOKUP(A1376,[8]Sheet1!$C$2:$K$101,9,FALSE())</f>
        <v>0.46074</v>
      </c>
      <c r="L1376" s="7" t="s">
        <v>60</v>
      </c>
      <c r="M1376" s="7" t="s">
        <v>15</v>
      </c>
      <c r="N1376" s="7" t="s">
        <v>15</v>
      </c>
      <c r="O1376" s="7" t="s">
        <v>60</v>
      </c>
      <c r="P1376" s="7" t="s">
        <v>15</v>
      </c>
      <c r="Q1376" s="7" t="s">
        <v>15</v>
      </c>
      <c r="R1376" s="7" t="s">
        <v>60</v>
      </c>
      <c r="S1376" s="7" t="s">
        <v>15</v>
      </c>
      <c r="T1376" s="9" t="s">
        <v>1471</v>
      </c>
      <c r="U1376" s="9" t="s">
        <v>204</v>
      </c>
    </row>
    <row r="1377" s="34" customFormat="true" ht="15" hidden="false" customHeight="false" outlineLevel="0" collapsed="false">
      <c r="A1377" s="6" t="s">
        <v>1481</v>
      </c>
      <c r="B1377" s="6" t="s">
        <v>192</v>
      </c>
      <c r="C1377" s="10" t="s">
        <v>60</v>
      </c>
      <c r="D1377" s="8" t="n">
        <v>0.005282</v>
      </c>
      <c r="E1377" s="8" t="n">
        <f aca="false">VLOOKUP(A1377,[8]Sheet1!$C$2:$K$101,3,FALSE())</f>
        <v>0.133515</v>
      </c>
      <c r="F1377" s="8" t="n">
        <f aca="false">VLOOKUP(A1377,[8]Sheet1!$C$2:$K$101,4,FALSE())</f>
        <v>0.029463</v>
      </c>
      <c r="G1377" s="8" t="n">
        <f aca="false">VLOOKUP(A1377,[8]Sheet1!$C$2:$K$101,5,FALSE())</f>
        <v>0.016319</v>
      </c>
      <c r="H1377" s="8" t="n">
        <f aca="false">VLOOKUP(A1377,[8]Sheet1!$C$2:$K$101,6,FALSE())</f>
        <v>0.148549</v>
      </c>
      <c r="I1377" s="8" t="n">
        <f aca="false">VLOOKUP(A1377,[8]Sheet1!$C$2:$K$101,7,FALSE())</f>
        <v>0.019291</v>
      </c>
      <c r="J1377" s="8" t="n">
        <v>0.233471</v>
      </c>
      <c r="K1377" s="8" t="n">
        <f aca="false">VLOOKUP(A1377,[8]Sheet1!$C$2:$K$101,9,FALSE())</f>
        <v>0.508026</v>
      </c>
      <c r="L1377" s="7" t="s">
        <v>15</v>
      </c>
      <c r="M1377" s="7" t="s">
        <v>15</v>
      </c>
      <c r="N1377" s="7" t="s">
        <v>15</v>
      </c>
      <c r="O1377" s="7" t="s">
        <v>15</v>
      </c>
      <c r="P1377" s="7" t="s">
        <v>15</v>
      </c>
      <c r="Q1377" s="7" t="s">
        <v>15</v>
      </c>
      <c r="R1377" s="7" t="s">
        <v>15</v>
      </c>
      <c r="S1377" s="7" t="s">
        <v>60</v>
      </c>
      <c r="T1377" s="9" t="s">
        <v>1471</v>
      </c>
      <c r="U1377" s="9" t="s">
        <v>204</v>
      </c>
    </row>
    <row r="1378" s="34" customFormat="true" ht="15" hidden="false" customHeight="false" outlineLevel="0" collapsed="false">
      <c r="A1378" s="6" t="s">
        <v>1482</v>
      </c>
      <c r="B1378" s="6" t="s">
        <v>192</v>
      </c>
      <c r="C1378" s="10" t="s">
        <v>60</v>
      </c>
      <c r="D1378" s="8" t="n">
        <v>0.01288</v>
      </c>
      <c r="E1378" s="8" t="n">
        <f aca="false">VLOOKUP(A1378,[8]Sheet1!$C$2:$K$101,3,FALSE())</f>
        <v>0.173855</v>
      </c>
      <c r="F1378" s="8" t="n">
        <f aca="false">VLOOKUP(A1378,[8]Sheet1!$C$2:$K$101,4,FALSE())</f>
        <v>0.029346</v>
      </c>
      <c r="G1378" s="8" t="n">
        <f aca="false">VLOOKUP(A1378,[8]Sheet1!$C$2:$K$101,5,FALSE())</f>
        <v>0.017539</v>
      </c>
      <c r="H1378" s="8" t="n">
        <f aca="false">VLOOKUP(A1378,[8]Sheet1!$C$2:$K$101,6,FALSE())</f>
        <v>0.17628</v>
      </c>
      <c r="I1378" s="8" t="n">
        <f aca="false">VLOOKUP(A1378,[8]Sheet1!$C$2:$K$101,7,FALSE())</f>
        <v>0.020351</v>
      </c>
      <c r="J1378" s="8" t="n">
        <v>0.187498</v>
      </c>
      <c r="K1378" s="8" t="n">
        <f aca="false">VLOOKUP(A1378,[8]Sheet1!$C$2:$K$101,9,FALSE())</f>
        <v>0.508476</v>
      </c>
      <c r="L1378" s="7" t="s">
        <v>15</v>
      </c>
      <c r="M1378" s="7" t="s">
        <v>15</v>
      </c>
      <c r="N1378" s="7" t="s">
        <v>15</v>
      </c>
      <c r="O1378" s="7" t="s">
        <v>15</v>
      </c>
      <c r="P1378" s="7" t="s">
        <v>15</v>
      </c>
      <c r="Q1378" s="7" t="s">
        <v>60</v>
      </c>
      <c r="R1378" s="7" t="s">
        <v>15</v>
      </c>
      <c r="S1378" s="7" t="s">
        <v>60</v>
      </c>
      <c r="T1378" s="9" t="s">
        <v>1471</v>
      </c>
      <c r="U1378" s="9" t="s">
        <v>204</v>
      </c>
    </row>
    <row r="1379" s="34" customFormat="true" ht="15" hidden="false" customHeight="false" outlineLevel="0" collapsed="false">
      <c r="A1379" s="6" t="s">
        <v>1483</v>
      </c>
      <c r="B1379" s="6" t="s">
        <v>192</v>
      </c>
      <c r="C1379" s="10" t="s">
        <v>60</v>
      </c>
      <c r="D1379" s="8" t="n">
        <v>0.04386</v>
      </c>
      <c r="E1379" s="8" t="n">
        <f aca="false">VLOOKUP(A1379,[8]Sheet1!$C$2:$K$101,3,FALSE())</f>
        <v>0.100933</v>
      </c>
      <c r="F1379" s="8" t="n">
        <f aca="false">VLOOKUP(A1379,[8]Sheet1!$C$2:$K$101,4,FALSE())</f>
        <v>0.029341</v>
      </c>
      <c r="G1379" s="8" t="n">
        <f aca="false">VLOOKUP(A1379,[8]Sheet1!$C$2:$K$101,5,FALSE())</f>
        <v>0.013445</v>
      </c>
      <c r="H1379" s="8" t="n">
        <f aca="false">VLOOKUP(A1379,[8]Sheet1!$C$2:$K$101,6,FALSE())</f>
        <v>0.115591</v>
      </c>
      <c r="I1379" s="8" t="n">
        <f aca="false">VLOOKUP(A1379,[8]Sheet1!$C$2:$K$101,7,FALSE())</f>
        <v>0.016786</v>
      </c>
      <c r="J1379" s="8" t="n">
        <v>0.281281</v>
      </c>
      <c r="K1379" s="8" t="n">
        <f aca="false">VLOOKUP(A1379,[8]Sheet1!$C$2:$K$101,9,FALSE())</f>
        <v>0.498379</v>
      </c>
      <c r="L1379" s="7" t="s">
        <v>60</v>
      </c>
      <c r="M1379" s="7" t="s">
        <v>15</v>
      </c>
      <c r="N1379" s="7" t="s">
        <v>15</v>
      </c>
      <c r="O1379" s="7" t="s">
        <v>15</v>
      </c>
      <c r="P1379" s="7" t="s">
        <v>15</v>
      </c>
      <c r="Q1379" s="7" t="s">
        <v>15</v>
      </c>
      <c r="R1379" s="7" t="s">
        <v>15</v>
      </c>
      <c r="S1379" s="7" t="s">
        <v>15</v>
      </c>
      <c r="T1379" s="9" t="s">
        <v>1471</v>
      </c>
      <c r="U1379" s="9" t="s">
        <v>204</v>
      </c>
    </row>
    <row r="1380" s="34" customFormat="true" ht="15" hidden="false" customHeight="false" outlineLevel="0" collapsed="false">
      <c r="A1380" s="6" t="s">
        <v>1484</v>
      </c>
      <c r="B1380" s="6" t="s">
        <v>192</v>
      </c>
      <c r="C1380" s="10" t="s">
        <v>60</v>
      </c>
      <c r="D1380" s="8" t="n">
        <v>0.1899</v>
      </c>
      <c r="E1380" s="8" t="n">
        <f aca="false">VLOOKUP(A1380,[8]Sheet1!$C$2:$K$101,3,FALSE())</f>
        <v>0.066152</v>
      </c>
      <c r="F1380" s="8" t="n">
        <f aca="false">VLOOKUP(A1380,[8]Sheet1!$C$2:$K$101,4,FALSE())</f>
        <v>0.029479</v>
      </c>
      <c r="G1380" s="8" t="n">
        <f aca="false">VLOOKUP(A1380,[8]Sheet1!$C$2:$K$101,5,FALSE())</f>
        <v>0.022009</v>
      </c>
      <c r="H1380" s="8" t="n">
        <f aca="false">VLOOKUP(A1380,[8]Sheet1!$C$2:$K$101,6,FALSE())</f>
        <v>0.028105</v>
      </c>
      <c r="I1380" s="8" t="n">
        <f aca="false">VLOOKUP(A1380,[8]Sheet1!$C$2:$K$101,7,FALSE())</f>
        <v>0.015644</v>
      </c>
      <c r="J1380" s="8" t="n">
        <v>0.433874</v>
      </c>
      <c r="K1380" s="8" t="n">
        <f aca="false">VLOOKUP(A1380,[8]Sheet1!$C$2:$K$101,9,FALSE())</f>
        <v>0.472143</v>
      </c>
      <c r="L1380" s="7" t="s">
        <v>60</v>
      </c>
      <c r="M1380" s="7" t="s">
        <v>15</v>
      </c>
      <c r="N1380" s="7" t="s">
        <v>15</v>
      </c>
      <c r="O1380" s="7" t="s">
        <v>60</v>
      </c>
      <c r="P1380" s="7" t="s">
        <v>15</v>
      </c>
      <c r="Q1380" s="7" t="s">
        <v>15</v>
      </c>
      <c r="R1380" s="7" t="s">
        <v>15</v>
      </c>
      <c r="S1380" s="7" t="s">
        <v>15</v>
      </c>
      <c r="T1380" s="9" t="s">
        <v>1471</v>
      </c>
      <c r="U1380" s="9" t="s">
        <v>204</v>
      </c>
    </row>
    <row r="1381" s="34" customFormat="true" ht="15" hidden="false" customHeight="false" outlineLevel="0" collapsed="false">
      <c r="A1381" s="6" t="s">
        <v>1485</v>
      </c>
      <c r="B1381" s="6" t="s">
        <v>192</v>
      </c>
      <c r="C1381" s="10" t="s">
        <v>60</v>
      </c>
      <c r="D1381" s="8" t="n">
        <v>0.1817</v>
      </c>
      <c r="E1381" s="8" t="n">
        <f aca="false">VLOOKUP(A1381,[8]Sheet1!$C$2:$K$101,3,FALSE())</f>
        <v>0.335477</v>
      </c>
      <c r="F1381" s="8" t="n">
        <f aca="false">VLOOKUP(A1381,[8]Sheet1!$C$2:$K$101,4,FALSE())</f>
        <v>0.029517</v>
      </c>
      <c r="G1381" s="8" t="n">
        <f aca="false">VLOOKUP(A1381,[8]Sheet1!$C$2:$K$101,5,FALSE())</f>
        <v>0.050556</v>
      </c>
      <c r="H1381" s="8" t="n">
        <f aca="false">VLOOKUP(A1381,[8]Sheet1!$C$2:$K$101,6,FALSE())</f>
        <v>0.329593</v>
      </c>
      <c r="I1381" s="8" t="n">
        <f aca="false">VLOOKUP(A1381,[8]Sheet1!$C$2:$K$101,7,FALSE())</f>
        <v>0.02836</v>
      </c>
      <c r="J1381" s="8" t="n">
        <v>0.633951</v>
      </c>
      <c r="K1381" s="8" t="n">
        <f aca="false">VLOOKUP(A1381,[8]Sheet1!$C$2:$K$101,9,FALSE())</f>
        <v>0.427932</v>
      </c>
      <c r="L1381" s="7" t="s">
        <v>60</v>
      </c>
      <c r="M1381" s="7" t="s">
        <v>60</v>
      </c>
      <c r="N1381" s="7" t="s">
        <v>15</v>
      </c>
      <c r="O1381" s="7" t="s">
        <v>60</v>
      </c>
      <c r="P1381" s="7" t="s">
        <v>60</v>
      </c>
      <c r="Q1381" s="7" t="s">
        <v>60</v>
      </c>
      <c r="R1381" s="7" t="s">
        <v>60</v>
      </c>
      <c r="S1381" s="7" t="s">
        <v>15</v>
      </c>
      <c r="T1381" s="9" t="s">
        <v>1471</v>
      </c>
      <c r="U1381" s="9" t="s">
        <v>204</v>
      </c>
    </row>
    <row r="1382" s="34" customFormat="true" ht="15" hidden="false" customHeight="false" outlineLevel="0" collapsed="false">
      <c r="A1382" s="6" t="s">
        <v>1486</v>
      </c>
      <c r="B1382" s="6" t="s">
        <v>192</v>
      </c>
      <c r="C1382" s="10" t="s">
        <v>60</v>
      </c>
      <c r="D1382" s="8" t="n">
        <v>0.1317</v>
      </c>
      <c r="E1382" s="8" t="n">
        <f aca="false">VLOOKUP(A1382,[8]Sheet1!$C$2:$K$101,3,FALSE())</f>
        <v>0.16293</v>
      </c>
      <c r="F1382" s="8" t="n">
        <f aca="false">VLOOKUP(A1382,[8]Sheet1!$C$2:$K$101,4,FALSE())</f>
        <v>0.029427</v>
      </c>
      <c r="G1382" s="8" t="n">
        <f aca="false">VLOOKUP(A1382,[8]Sheet1!$C$2:$K$101,5,FALSE())</f>
        <v>0.015917</v>
      </c>
      <c r="H1382" s="8" t="n">
        <f aca="false">VLOOKUP(A1382,[8]Sheet1!$C$2:$K$101,6,FALSE())</f>
        <v>0.094463</v>
      </c>
      <c r="I1382" s="8" t="n">
        <f aca="false">VLOOKUP(A1382,[8]Sheet1!$C$2:$K$101,7,FALSE())</f>
        <v>0.012213</v>
      </c>
      <c r="J1382" s="8" t="n">
        <v>0.537881</v>
      </c>
      <c r="K1382" s="8" t="n">
        <f aca="false">VLOOKUP(A1382,[8]Sheet1!$C$2:$K$101,9,FALSE())</f>
        <v>0.475078</v>
      </c>
      <c r="L1382" s="7" t="s">
        <v>60</v>
      </c>
      <c r="M1382" s="7" t="s">
        <v>15</v>
      </c>
      <c r="N1382" s="7" t="s">
        <v>15</v>
      </c>
      <c r="O1382" s="7" t="s">
        <v>15</v>
      </c>
      <c r="P1382" s="7" t="s">
        <v>15</v>
      </c>
      <c r="Q1382" s="7" t="s">
        <v>15</v>
      </c>
      <c r="R1382" s="7" t="s">
        <v>60</v>
      </c>
      <c r="S1382" s="7" t="s">
        <v>15</v>
      </c>
      <c r="T1382" s="9" t="s">
        <v>1471</v>
      </c>
      <c r="U1382" s="9" t="s">
        <v>204</v>
      </c>
    </row>
    <row r="1383" s="34" customFormat="true" ht="15" hidden="false" customHeight="false" outlineLevel="0" collapsed="false">
      <c r="A1383" s="6" t="s">
        <v>1487</v>
      </c>
      <c r="B1383" s="6" t="s">
        <v>192</v>
      </c>
      <c r="C1383" s="10" t="s">
        <v>60</v>
      </c>
      <c r="D1383" s="8" t="n">
        <v>0.01079</v>
      </c>
      <c r="E1383" s="8" t="n">
        <f aca="false">VLOOKUP(A1383,[8]Sheet1!$C$2:$K$101,3,FALSE())</f>
        <v>0.044396</v>
      </c>
      <c r="F1383" s="8" t="n">
        <f aca="false">VLOOKUP(A1383,[8]Sheet1!$C$2:$K$101,4,FALSE())</f>
        <v>0.0294</v>
      </c>
      <c r="G1383" s="8" t="n">
        <f aca="false">VLOOKUP(A1383,[8]Sheet1!$C$2:$K$101,5,FALSE())</f>
        <v>0.013844</v>
      </c>
      <c r="H1383" s="8" t="n">
        <f aca="false">VLOOKUP(A1383,[8]Sheet1!$C$2:$K$101,6,FALSE())</f>
        <v>0.027655</v>
      </c>
      <c r="I1383" s="8" t="n">
        <f aca="false">VLOOKUP(A1383,[8]Sheet1!$C$2:$K$101,7,FALSE())</f>
        <v>0.012209</v>
      </c>
      <c r="J1383" s="8" t="n">
        <v>0.380076</v>
      </c>
      <c r="K1383" s="8" t="n">
        <f aca="false">VLOOKUP(A1383,[8]Sheet1!$C$2:$K$101,9,FALSE())</f>
        <v>0.484511</v>
      </c>
      <c r="L1383" s="7" t="s">
        <v>15</v>
      </c>
      <c r="M1383" s="7" t="s">
        <v>15</v>
      </c>
      <c r="N1383" s="7" t="s">
        <v>15</v>
      </c>
      <c r="O1383" s="7" t="s">
        <v>15</v>
      </c>
      <c r="P1383" s="7" t="s">
        <v>15</v>
      </c>
      <c r="Q1383" s="7" t="s">
        <v>15</v>
      </c>
      <c r="R1383" s="7" t="s">
        <v>15</v>
      </c>
      <c r="S1383" s="7" t="s">
        <v>15</v>
      </c>
      <c r="T1383" s="9" t="s">
        <v>1471</v>
      </c>
      <c r="U1383" s="9" t="s">
        <v>204</v>
      </c>
    </row>
    <row r="1384" s="34" customFormat="true" ht="15" hidden="false" customHeight="false" outlineLevel="0" collapsed="false">
      <c r="A1384" s="6" t="s">
        <v>1488</v>
      </c>
      <c r="B1384" s="6" t="s">
        <v>56</v>
      </c>
      <c r="C1384" s="10" t="s">
        <v>15</v>
      </c>
      <c r="D1384" s="8" t="n">
        <v>0.01065</v>
      </c>
      <c r="E1384" s="8" t="n">
        <v>0.045585</v>
      </c>
      <c r="F1384" s="8" t="n">
        <v>0.029349</v>
      </c>
      <c r="G1384" s="8" t="n">
        <v>0.019631</v>
      </c>
      <c r="H1384" s="8" t="n">
        <v>0.042623</v>
      </c>
      <c r="I1384" s="8" t="n">
        <v>0.01492</v>
      </c>
      <c r="J1384" s="8" t="n">
        <v>0.372056</v>
      </c>
      <c r="K1384" s="8" t="n">
        <v>0.479881</v>
      </c>
      <c r="L1384" s="7" t="s">
        <v>15</v>
      </c>
      <c r="M1384" s="7" t="s">
        <v>15</v>
      </c>
      <c r="N1384" s="7" t="s">
        <v>15</v>
      </c>
      <c r="O1384" s="7" t="s">
        <v>15</v>
      </c>
      <c r="P1384" s="7" t="s">
        <v>15</v>
      </c>
      <c r="Q1384" s="7" t="s">
        <v>15</v>
      </c>
      <c r="R1384" s="7" t="s">
        <v>15</v>
      </c>
      <c r="S1384" s="7" t="s">
        <v>15</v>
      </c>
      <c r="T1384" s="9" t="s">
        <v>1489</v>
      </c>
      <c r="U1384" s="9" t="s">
        <v>204</v>
      </c>
    </row>
    <row r="1385" s="34" customFormat="true" ht="15" hidden="false" customHeight="false" outlineLevel="0" collapsed="false">
      <c r="A1385" s="6" t="s">
        <v>1490</v>
      </c>
      <c r="B1385" s="6" t="s">
        <v>56</v>
      </c>
      <c r="C1385" s="10" t="s">
        <v>15</v>
      </c>
      <c r="D1385" s="8" t="n">
        <v>0.005376</v>
      </c>
      <c r="E1385" s="8" t="n">
        <v>0.147095</v>
      </c>
      <c r="F1385" s="8" t="n">
        <v>0.029317</v>
      </c>
      <c r="G1385" s="8" t="n">
        <v>0.026056</v>
      </c>
      <c r="H1385" s="8" t="n">
        <v>0.153736</v>
      </c>
      <c r="I1385" s="8" t="n">
        <v>0.018261</v>
      </c>
      <c r="J1385" s="8" t="n">
        <v>0.455635</v>
      </c>
      <c r="K1385" s="8" t="n">
        <v>0.468831</v>
      </c>
      <c r="L1385" s="7" t="s">
        <v>15</v>
      </c>
      <c r="M1385" s="7" t="s">
        <v>15</v>
      </c>
      <c r="N1385" s="7" t="s">
        <v>15</v>
      </c>
      <c r="O1385" s="7" t="s">
        <v>60</v>
      </c>
      <c r="P1385" s="7" t="s">
        <v>15</v>
      </c>
      <c r="Q1385" s="7" t="s">
        <v>15</v>
      </c>
      <c r="R1385" s="7" t="s">
        <v>15</v>
      </c>
      <c r="S1385" s="7" t="s">
        <v>15</v>
      </c>
      <c r="T1385" s="9" t="s">
        <v>1489</v>
      </c>
      <c r="U1385" s="9" t="s">
        <v>204</v>
      </c>
    </row>
    <row r="1386" s="34" customFormat="true" ht="15" hidden="false" customHeight="false" outlineLevel="0" collapsed="false">
      <c r="A1386" s="6" t="s">
        <v>1491</v>
      </c>
      <c r="B1386" s="6" t="s">
        <v>95</v>
      </c>
      <c r="C1386" s="10" t="s">
        <v>15</v>
      </c>
      <c r="D1386" s="8" t="n">
        <v>0.01452</v>
      </c>
      <c r="E1386" s="8" t="n">
        <v>0.201866</v>
      </c>
      <c r="F1386" s="8" t="n">
        <v>0.02941</v>
      </c>
      <c r="G1386" s="8" t="n">
        <v>0.015679</v>
      </c>
      <c r="H1386" s="8" t="n">
        <v>0.297022</v>
      </c>
      <c r="I1386" s="8" t="n">
        <v>0.020283</v>
      </c>
      <c r="J1386" s="8" t="n">
        <v>0.237429</v>
      </c>
      <c r="K1386" s="8" t="n">
        <v>0.497228</v>
      </c>
      <c r="L1386" s="7" t="s">
        <v>15</v>
      </c>
      <c r="M1386" s="7" t="s">
        <v>15</v>
      </c>
      <c r="N1386" s="7" t="s">
        <v>15</v>
      </c>
      <c r="O1386" s="7" t="s">
        <v>15</v>
      </c>
      <c r="P1386" s="7" t="s">
        <v>60</v>
      </c>
      <c r="Q1386" s="7" t="s">
        <v>60</v>
      </c>
      <c r="R1386" s="7" t="s">
        <v>15</v>
      </c>
      <c r="S1386" s="7" t="s">
        <v>15</v>
      </c>
      <c r="T1386" s="9" t="s">
        <v>1489</v>
      </c>
      <c r="U1386" s="9" t="s">
        <v>204</v>
      </c>
    </row>
    <row r="1387" s="34" customFormat="true" ht="15" hidden="false" customHeight="false" outlineLevel="0" collapsed="false">
      <c r="A1387" s="6" t="s">
        <v>1492</v>
      </c>
      <c r="B1387" s="6" t="s">
        <v>220</v>
      </c>
      <c r="C1387" s="10" t="s">
        <v>15</v>
      </c>
      <c r="D1387" s="8" t="n">
        <v>0.01334</v>
      </c>
      <c r="E1387" s="8" t="n">
        <v>0.067288</v>
      </c>
      <c r="F1387" s="8" t="n">
        <v>0.029345</v>
      </c>
      <c r="G1387" s="8" t="n">
        <v>0.016525</v>
      </c>
      <c r="H1387" s="8" t="n">
        <v>0.03932</v>
      </c>
      <c r="I1387" s="8" t="n">
        <v>0.016346</v>
      </c>
      <c r="J1387" s="8" t="n">
        <v>0.348344</v>
      </c>
      <c r="K1387" s="8" t="n">
        <v>0.499404</v>
      </c>
      <c r="L1387" s="7" t="s">
        <v>15</v>
      </c>
      <c r="M1387" s="7" t="s">
        <v>15</v>
      </c>
      <c r="N1387" s="7" t="s">
        <v>15</v>
      </c>
      <c r="O1387" s="7" t="s">
        <v>15</v>
      </c>
      <c r="P1387" s="7" t="s">
        <v>15</v>
      </c>
      <c r="Q1387" s="7" t="s">
        <v>15</v>
      </c>
      <c r="R1387" s="7" t="s">
        <v>15</v>
      </c>
      <c r="S1387" s="7" t="s">
        <v>60</v>
      </c>
      <c r="T1387" s="9" t="s">
        <v>1489</v>
      </c>
      <c r="U1387" s="9" t="s">
        <v>204</v>
      </c>
    </row>
    <row r="1388" s="34" customFormat="true" ht="15" hidden="false" customHeight="false" outlineLevel="0" collapsed="false">
      <c r="A1388" s="6" t="s">
        <v>1493</v>
      </c>
      <c r="B1388" s="6" t="s">
        <v>220</v>
      </c>
      <c r="C1388" s="10" t="s">
        <v>15</v>
      </c>
      <c r="D1388" s="8" t="n">
        <v>0.01055</v>
      </c>
      <c r="E1388" s="8" t="n">
        <v>0.112399</v>
      </c>
      <c r="F1388" s="8" t="n">
        <v>0.029418</v>
      </c>
      <c r="G1388" s="8" t="n">
        <v>0.015078</v>
      </c>
      <c r="H1388" s="8" t="n">
        <v>0.122602</v>
      </c>
      <c r="I1388" s="8" t="n">
        <v>0.017014</v>
      </c>
      <c r="J1388" s="8" t="n">
        <v>0.2695</v>
      </c>
      <c r="K1388" s="8" t="n">
        <v>0.494907</v>
      </c>
      <c r="L1388" s="7" t="s">
        <v>15</v>
      </c>
      <c r="M1388" s="7" t="s">
        <v>15</v>
      </c>
      <c r="N1388" s="7" t="s">
        <v>15</v>
      </c>
      <c r="O1388" s="7" t="s">
        <v>15</v>
      </c>
      <c r="P1388" s="7" t="s">
        <v>15</v>
      </c>
      <c r="Q1388" s="7" t="s">
        <v>15</v>
      </c>
      <c r="R1388" s="7" t="s">
        <v>15</v>
      </c>
      <c r="S1388" s="7" t="s">
        <v>15</v>
      </c>
      <c r="T1388" s="9" t="s">
        <v>1489</v>
      </c>
      <c r="U1388" s="9" t="s">
        <v>204</v>
      </c>
    </row>
    <row r="1389" s="34" customFormat="true" ht="15" hidden="false" customHeight="false" outlineLevel="0" collapsed="false">
      <c r="A1389" s="6" t="s">
        <v>1494</v>
      </c>
      <c r="B1389" s="6" t="s">
        <v>220</v>
      </c>
      <c r="C1389" s="10" t="s">
        <v>15</v>
      </c>
      <c r="D1389" s="8" t="n">
        <v>0.01107</v>
      </c>
      <c r="E1389" s="8" t="n">
        <v>0.141741</v>
      </c>
      <c r="F1389" s="8" t="n">
        <v>0.029359</v>
      </c>
      <c r="G1389" s="8" t="n">
        <v>0.014641</v>
      </c>
      <c r="H1389" s="8" t="n">
        <v>0.129776</v>
      </c>
      <c r="I1389" s="8" t="n">
        <v>0.016847</v>
      </c>
      <c r="J1389" s="8" t="n">
        <v>0.212113</v>
      </c>
      <c r="K1389" s="8" t="n">
        <v>0.50473</v>
      </c>
      <c r="L1389" s="7" t="s">
        <v>15</v>
      </c>
      <c r="M1389" s="7" t="s">
        <v>15</v>
      </c>
      <c r="N1389" s="7" t="s">
        <v>15</v>
      </c>
      <c r="O1389" s="7" t="s">
        <v>15</v>
      </c>
      <c r="P1389" s="7" t="s">
        <v>15</v>
      </c>
      <c r="Q1389" s="7" t="s">
        <v>15</v>
      </c>
      <c r="R1389" s="7" t="s">
        <v>15</v>
      </c>
      <c r="S1389" s="7" t="s">
        <v>60</v>
      </c>
      <c r="T1389" s="9" t="s">
        <v>1489</v>
      </c>
      <c r="U1389" s="9" t="s">
        <v>204</v>
      </c>
    </row>
    <row r="1390" s="34" customFormat="true" ht="15" hidden="false" customHeight="false" outlineLevel="0" collapsed="false">
      <c r="A1390" s="6" t="s">
        <v>1495</v>
      </c>
      <c r="B1390" s="6" t="s">
        <v>220</v>
      </c>
      <c r="C1390" s="10" t="s">
        <v>15</v>
      </c>
      <c r="D1390" s="8" t="n">
        <v>0.008563</v>
      </c>
      <c r="E1390" s="8" t="n">
        <v>0.068179</v>
      </c>
      <c r="F1390" s="8" t="n">
        <v>0.029354</v>
      </c>
      <c r="G1390" s="8" t="n">
        <v>0.01676</v>
      </c>
      <c r="H1390" s="8" t="n">
        <v>0.030478</v>
      </c>
      <c r="I1390" s="8" t="n">
        <v>0.020134</v>
      </c>
      <c r="J1390" s="8" t="n">
        <v>0.34876</v>
      </c>
      <c r="K1390" s="8" t="n">
        <v>0.496946</v>
      </c>
      <c r="L1390" s="7" t="s">
        <v>15</v>
      </c>
      <c r="M1390" s="7" t="s">
        <v>15</v>
      </c>
      <c r="N1390" s="7" t="s">
        <v>15</v>
      </c>
      <c r="O1390" s="7" t="s">
        <v>15</v>
      </c>
      <c r="P1390" s="7" t="s">
        <v>15</v>
      </c>
      <c r="Q1390" s="7" t="s">
        <v>60</v>
      </c>
      <c r="R1390" s="7" t="s">
        <v>15</v>
      </c>
      <c r="S1390" s="7" t="s">
        <v>15</v>
      </c>
      <c r="T1390" s="9" t="s">
        <v>1489</v>
      </c>
      <c r="U1390" s="9" t="s">
        <v>204</v>
      </c>
    </row>
    <row r="1391" s="34" customFormat="true" ht="15" hidden="false" customHeight="false" outlineLevel="0" collapsed="false">
      <c r="A1391" s="6" t="s">
        <v>1496</v>
      </c>
      <c r="B1391" s="6" t="s">
        <v>220</v>
      </c>
      <c r="C1391" s="10" t="s">
        <v>15</v>
      </c>
      <c r="D1391" s="8" t="n">
        <v>0.01143</v>
      </c>
      <c r="E1391" s="8" t="n">
        <v>0.061382</v>
      </c>
      <c r="F1391" s="8" t="n">
        <v>0.029464</v>
      </c>
      <c r="G1391" s="8" t="n">
        <v>0.012804</v>
      </c>
      <c r="H1391" s="8" t="n">
        <v>0.030753</v>
      </c>
      <c r="I1391" s="8" t="n">
        <v>0.014595</v>
      </c>
      <c r="J1391" s="8" t="n">
        <v>0.350209</v>
      </c>
      <c r="K1391" s="8" t="n">
        <v>0.492205</v>
      </c>
      <c r="L1391" s="7" t="s">
        <v>15</v>
      </c>
      <c r="M1391" s="7" t="s">
        <v>15</v>
      </c>
      <c r="N1391" s="7" t="s">
        <v>15</v>
      </c>
      <c r="O1391" s="7" t="s">
        <v>15</v>
      </c>
      <c r="P1391" s="7" t="s">
        <v>15</v>
      </c>
      <c r="Q1391" s="7" t="s">
        <v>15</v>
      </c>
      <c r="R1391" s="7" t="s">
        <v>15</v>
      </c>
      <c r="S1391" s="7" t="s">
        <v>15</v>
      </c>
      <c r="T1391" s="9" t="s">
        <v>1489</v>
      </c>
      <c r="U1391" s="9" t="s">
        <v>204</v>
      </c>
    </row>
    <row r="1392" s="34" customFormat="true" ht="15" hidden="false" customHeight="false" outlineLevel="0" collapsed="false">
      <c r="A1392" s="6" t="s">
        <v>1497</v>
      </c>
      <c r="B1392" s="6" t="s">
        <v>220</v>
      </c>
      <c r="C1392" s="10" t="s">
        <v>60</v>
      </c>
      <c r="D1392" s="8" t="n">
        <v>0.01527</v>
      </c>
      <c r="E1392" s="8" t="n">
        <v>0.181542</v>
      </c>
      <c r="F1392" s="8" t="n">
        <v>0.029428</v>
      </c>
      <c r="G1392" s="8" t="n">
        <v>0.020413</v>
      </c>
      <c r="H1392" s="8" t="n">
        <v>0.308679</v>
      </c>
      <c r="I1392" s="8" t="n">
        <v>0.019374</v>
      </c>
      <c r="J1392" s="8" t="n">
        <v>0.307301</v>
      </c>
      <c r="K1392" s="8" t="n">
        <v>0.479831</v>
      </c>
      <c r="L1392" s="7" t="s">
        <v>15</v>
      </c>
      <c r="M1392" s="7" t="s">
        <v>15</v>
      </c>
      <c r="N1392" s="7" t="s">
        <v>15</v>
      </c>
      <c r="O1392" s="7" t="s">
        <v>60</v>
      </c>
      <c r="P1392" s="7" t="s">
        <v>60</v>
      </c>
      <c r="Q1392" s="7" t="s">
        <v>15</v>
      </c>
      <c r="R1392" s="7" t="s">
        <v>15</v>
      </c>
      <c r="S1392" s="7" t="s">
        <v>15</v>
      </c>
      <c r="T1392" s="9" t="s">
        <v>1489</v>
      </c>
      <c r="U1392" s="9" t="s">
        <v>204</v>
      </c>
    </row>
    <row r="1393" s="34" customFormat="true" ht="15" hidden="false" customHeight="false" outlineLevel="0" collapsed="false">
      <c r="A1393" s="6" t="s">
        <v>1498</v>
      </c>
      <c r="B1393" s="6" t="s">
        <v>220</v>
      </c>
      <c r="C1393" s="10" t="s">
        <v>60</v>
      </c>
      <c r="D1393" s="8" t="n">
        <v>0.01029</v>
      </c>
      <c r="E1393" s="8" t="n">
        <v>0.452415</v>
      </c>
      <c r="F1393" s="8" t="n">
        <v>0.029564</v>
      </c>
      <c r="G1393" s="8" t="n">
        <v>0.046877</v>
      </c>
      <c r="H1393" s="8" t="n">
        <v>0.782079</v>
      </c>
      <c r="I1393" s="8" t="n">
        <v>0.032671</v>
      </c>
      <c r="J1393" s="8" t="n">
        <v>0.290425</v>
      </c>
      <c r="K1393" s="8" t="n">
        <v>0.462795</v>
      </c>
      <c r="L1393" s="7" t="s">
        <v>15</v>
      </c>
      <c r="M1393" s="7" t="s">
        <v>60</v>
      </c>
      <c r="N1393" s="7" t="s">
        <v>15</v>
      </c>
      <c r="O1393" s="7" t="s">
        <v>60</v>
      </c>
      <c r="P1393" s="7" t="s">
        <v>60</v>
      </c>
      <c r="Q1393" s="7" t="s">
        <v>60</v>
      </c>
      <c r="R1393" s="7" t="s">
        <v>15</v>
      </c>
      <c r="S1393" s="7" t="s">
        <v>15</v>
      </c>
      <c r="T1393" s="9" t="s">
        <v>1489</v>
      </c>
      <c r="U1393" s="9" t="s">
        <v>204</v>
      </c>
    </row>
    <row r="1394" s="34" customFormat="true" ht="15" hidden="false" customHeight="false" outlineLevel="0" collapsed="false">
      <c r="A1394" s="6" t="s">
        <v>1499</v>
      </c>
      <c r="B1394" s="6" t="s">
        <v>220</v>
      </c>
      <c r="C1394" s="10" t="s">
        <v>60</v>
      </c>
      <c r="D1394" s="8" t="n">
        <v>0.01207</v>
      </c>
      <c r="E1394" s="8" t="n">
        <v>0.213044</v>
      </c>
      <c r="F1394" s="8" t="n">
        <v>0.029407</v>
      </c>
      <c r="G1394" s="8" t="n">
        <v>0.01413</v>
      </c>
      <c r="H1394" s="8" t="n">
        <v>0.374179</v>
      </c>
      <c r="I1394" s="8" t="n">
        <v>0.017047</v>
      </c>
      <c r="J1394" s="8" t="n">
        <v>0.325658</v>
      </c>
      <c r="K1394" s="8" t="n">
        <v>0.491194</v>
      </c>
      <c r="L1394" s="7" t="s">
        <v>15</v>
      </c>
      <c r="M1394" s="7" t="s">
        <v>15</v>
      </c>
      <c r="N1394" s="7" t="s">
        <v>15</v>
      </c>
      <c r="O1394" s="7" t="s">
        <v>15</v>
      </c>
      <c r="P1394" s="7" t="s">
        <v>60</v>
      </c>
      <c r="Q1394" s="7" t="s">
        <v>15</v>
      </c>
      <c r="R1394" s="7" t="s">
        <v>15</v>
      </c>
      <c r="S1394" s="7" t="s">
        <v>15</v>
      </c>
      <c r="T1394" s="9" t="s">
        <v>1489</v>
      </c>
      <c r="U1394" s="9" t="s">
        <v>204</v>
      </c>
    </row>
    <row r="1395" s="34" customFormat="true" ht="15" hidden="false" customHeight="false" outlineLevel="0" collapsed="false">
      <c r="A1395" s="6" t="s">
        <v>1500</v>
      </c>
      <c r="B1395" s="6" t="s">
        <v>146</v>
      </c>
      <c r="C1395" s="10" t="s">
        <v>15</v>
      </c>
      <c r="D1395" s="8" t="n">
        <v>0.01013</v>
      </c>
      <c r="E1395" s="8" t="n">
        <v>0.040003</v>
      </c>
      <c r="F1395" s="8" t="n">
        <v>0.029323</v>
      </c>
      <c r="G1395" s="8" t="n">
        <v>0.013129</v>
      </c>
      <c r="H1395" s="8" t="n">
        <v>0.045612</v>
      </c>
      <c r="I1395" s="8" t="n">
        <v>0.011307</v>
      </c>
      <c r="J1395" s="8" t="n">
        <v>0.355053</v>
      </c>
      <c r="K1395" s="8" t="n">
        <v>0.48564</v>
      </c>
      <c r="L1395" s="7" t="s">
        <v>15</v>
      </c>
      <c r="M1395" s="7" t="s">
        <v>15</v>
      </c>
      <c r="N1395" s="7" t="s">
        <v>15</v>
      </c>
      <c r="O1395" s="7" t="s">
        <v>15</v>
      </c>
      <c r="P1395" s="7" t="s">
        <v>15</v>
      </c>
      <c r="Q1395" s="7" t="s">
        <v>15</v>
      </c>
      <c r="R1395" s="7" t="s">
        <v>15</v>
      </c>
      <c r="S1395" s="7" t="s">
        <v>15</v>
      </c>
      <c r="T1395" s="9" t="s">
        <v>1501</v>
      </c>
      <c r="U1395" s="9" t="s">
        <v>204</v>
      </c>
    </row>
    <row r="1396" s="34" customFormat="true" ht="15" hidden="false" customHeight="false" outlineLevel="0" collapsed="false">
      <c r="A1396" s="6" t="s">
        <v>1502</v>
      </c>
      <c r="B1396" s="6" t="s">
        <v>146</v>
      </c>
      <c r="C1396" s="10" t="s">
        <v>15</v>
      </c>
      <c r="D1396" s="8" t="n">
        <v>0.009784</v>
      </c>
      <c r="E1396" s="8" t="n">
        <v>0.08838</v>
      </c>
      <c r="F1396" s="8" t="n">
        <v>0.029301</v>
      </c>
      <c r="G1396" s="8" t="n">
        <v>0.018761</v>
      </c>
      <c r="H1396" s="8" t="n">
        <v>0.086452</v>
      </c>
      <c r="I1396" s="8" t="n">
        <v>0.013319</v>
      </c>
      <c r="J1396" s="8" t="n">
        <v>0.453399</v>
      </c>
      <c r="K1396" s="8" t="n">
        <v>0.470074</v>
      </c>
      <c r="L1396" s="7" t="s">
        <v>15</v>
      </c>
      <c r="M1396" s="7" t="s">
        <v>15</v>
      </c>
      <c r="N1396" s="7" t="s">
        <v>15</v>
      </c>
      <c r="O1396" s="7" t="s">
        <v>15</v>
      </c>
      <c r="P1396" s="7" t="s">
        <v>15</v>
      </c>
      <c r="Q1396" s="7" t="s">
        <v>15</v>
      </c>
      <c r="R1396" s="7" t="s">
        <v>15</v>
      </c>
      <c r="S1396" s="7" t="s">
        <v>15</v>
      </c>
      <c r="T1396" s="9" t="s">
        <v>1501</v>
      </c>
      <c r="U1396" s="9" t="s">
        <v>204</v>
      </c>
    </row>
    <row r="1397" s="34" customFormat="true" ht="15" hidden="false" customHeight="false" outlineLevel="0" collapsed="false">
      <c r="A1397" s="6" t="s">
        <v>1503</v>
      </c>
      <c r="B1397" s="6" t="s">
        <v>146</v>
      </c>
      <c r="C1397" s="10" t="s">
        <v>60</v>
      </c>
      <c r="D1397" s="8" t="n">
        <v>0.004687</v>
      </c>
      <c r="E1397" s="8" t="n">
        <v>0.137762</v>
      </c>
      <c r="F1397" s="8" t="n">
        <v>0.029295</v>
      </c>
      <c r="G1397" s="8" t="n">
        <v>0.032701</v>
      </c>
      <c r="H1397" s="8" t="n">
        <v>0.1555</v>
      </c>
      <c r="I1397" s="8" t="n">
        <v>0.023543</v>
      </c>
      <c r="J1397" s="8" t="n">
        <v>0.287422</v>
      </c>
      <c r="K1397" s="8" t="n">
        <v>0.470469</v>
      </c>
      <c r="L1397" s="7" t="s">
        <v>15</v>
      </c>
      <c r="M1397" s="7" t="s">
        <v>15</v>
      </c>
      <c r="N1397" s="7" t="s">
        <v>15</v>
      </c>
      <c r="O1397" s="7" t="s">
        <v>60</v>
      </c>
      <c r="P1397" s="7" t="s">
        <v>15</v>
      </c>
      <c r="Q1397" s="7" t="s">
        <v>60</v>
      </c>
      <c r="R1397" s="7" t="s">
        <v>15</v>
      </c>
      <c r="S1397" s="7" t="s">
        <v>15</v>
      </c>
      <c r="T1397" s="9" t="s">
        <v>1501</v>
      </c>
      <c r="U1397" s="9" t="s">
        <v>204</v>
      </c>
    </row>
    <row r="1398" s="34" customFormat="true" ht="15" hidden="false" customHeight="false" outlineLevel="0" collapsed="false">
      <c r="A1398" s="6" t="s">
        <v>1504</v>
      </c>
      <c r="B1398" s="6" t="s">
        <v>146</v>
      </c>
      <c r="C1398" s="10" t="s">
        <v>15</v>
      </c>
      <c r="D1398" s="8" t="n">
        <v>0.005901</v>
      </c>
      <c r="E1398" s="8" t="n">
        <v>0.120422</v>
      </c>
      <c r="F1398" s="8" t="n">
        <v>0.029308</v>
      </c>
      <c r="G1398" s="8" t="n">
        <v>0.018206</v>
      </c>
      <c r="H1398" s="8" t="n">
        <v>0.07631</v>
      </c>
      <c r="I1398" s="8" t="n">
        <v>0.017229</v>
      </c>
      <c r="J1398" s="8" t="n">
        <v>0.467371</v>
      </c>
      <c r="K1398" s="8" t="n">
        <v>0.479212</v>
      </c>
      <c r="L1398" s="7" t="s">
        <v>15</v>
      </c>
      <c r="M1398" s="7" t="s">
        <v>15</v>
      </c>
      <c r="N1398" s="7" t="s">
        <v>15</v>
      </c>
      <c r="O1398" s="7" t="s">
        <v>15</v>
      </c>
      <c r="P1398" s="7" t="s">
        <v>15</v>
      </c>
      <c r="Q1398" s="7" t="s">
        <v>15</v>
      </c>
      <c r="R1398" s="7" t="s">
        <v>15</v>
      </c>
      <c r="S1398" s="7" t="s">
        <v>15</v>
      </c>
      <c r="T1398" s="9" t="s">
        <v>1501</v>
      </c>
      <c r="U1398" s="9" t="s">
        <v>204</v>
      </c>
    </row>
    <row r="1399" s="34" customFormat="true" ht="15" hidden="false" customHeight="false" outlineLevel="0" collapsed="false">
      <c r="A1399" s="6" t="s">
        <v>1505</v>
      </c>
      <c r="B1399" s="6" t="s">
        <v>146</v>
      </c>
      <c r="C1399" s="10" t="s">
        <v>15</v>
      </c>
      <c r="D1399" s="8" t="n">
        <v>0.008784</v>
      </c>
      <c r="E1399" s="8" t="n">
        <v>0.069958</v>
      </c>
      <c r="F1399" s="8" t="n">
        <v>0.029296</v>
      </c>
      <c r="G1399" s="8" t="n">
        <v>0.012433</v>
      </c>
      <c r="H1399" s="8" t="n">
        <v>0.075176</v>
      </c>
      <c r="I1399" s="8" t="n">
        <v>0.01365</v>
      </c>
      <c r="J1399" s="8" t="n">
        <v>0.316663</v>
      </c>
      <c r="K1399" s="8" t="n">
        <v>0.491942</v>
      </c>
      <c r="L1399" s="7" t="s">
        <v>15</v>
      </c>
      <c r="M1399" s="7" t="s">
        <v>15</v>
      </c>
      <c r="N1399" s="7" t="s">
        <v>15</v>
      </c>
      <c r="O1399" s="7" t="s">
        <v>15</v>
      </c>
      <c r="P1399" s="7" t="s">
        <v>15</v>
      </c>
      <c r="Q1399" s="7" t="s">
        <v>15</v>
      </c>
      <c r="R1399" s="7" t="s">
        <v>15</v>
      </c>
      <c r="S1399" s="7" t="s">
        <v>15</v>
      </c>
      <c r="T1399" s="9" t="s">
        <v>1501</v>
      </c>
      <c r="U1399" s="9" t="s">
        <v>204</v>
      </c>
    </row>
    <row r="1400" s="34" customFormat="true" ht="15" hidden="false" customHeight="false" outlineLevel="0" collapsed="false">
      <c r="A1400" s="6" t="s">
        <v>1506</v>
      </c>
      <c r="B1400" s="6" t="s">
        <v>146</v>
      </c>
      <c r="C1400" s="10" t="s">
        <v>60</v>
      </c>
      <c r="D1400" s="8" t="n">
        <v>0.01009</v>
      </c>
      <c r="E1400" s="8" t="n">
        <v>0.076234</v>
      </c>
      <c r="F1400" s="8" t="n">
        <v>0.029243</v>
      </c>
      <c r="G1400" s="8" t="n">
        <v>0.015401</v>
      </c>
      <c r="H1400" s="8" t="n">
        <v>0.047019</v>
      </c>
      <c r="I1400" s="8" t="n">
        <v>0.012664</v>
      </c>
      <c r="J1400" s="8" t="n">
        <v>0.369715</v>
      </c>
      <c r="K1400" s="8" t="n">
        <v>0.483281</v>
      </c>
      <c r="L1400" s="7" t="s">
        <v>15</v>
      </c>
      <c r="M1400" s="7" t="s">
        <v>15</v>
      </c>
      <c r="N1400" s="7" t="s">
        <v>15</v>
      </c>
      <c r="O1400" s="7" t="s">
        <v>15</v>
      </c>
      <c r="P1400" s="7" t="s">
        <v>15</v>
      </c>
      <c r="Q1400" s="7" t="s">
        <v>15</v>
      </c>
      <c r="R1400" s="7" t="s">
        <v>15</v>
      </c>
      <c r="S1400" s="7" t="s">
        <v>15</v>
      </c>
      <c r="T1400" s="9" t="s">
        <v>1501</v>
      </c>
      <c r="U1400" s="9" t="s">
        <v>204</v>
      </c>
    </row>
    <row r="1401" s="34" customFormat="true" ht="15" hidden="false" customHeight="false" outlineLevel="0" collapsed="false">
      <c r="A1401" s="6" t="s">
        <v>1507</v>
      </c>
      <c r="B1401" s="6" t="s">
        <v>146</v>
      </c>
      <c r="C1401" s="10" t="s">
        <v>15</v>
      </c>
      <c r="D1401" s="8" t="n">
        <v>0</v>
      </c>
      <c r="E1401" s="8" t="n">
        <v>0.03374</v>
      </c>
      <c r="F1401" s="8" t="n">
        <v>0.02928</v>
      </c>
      <c r="G1401" s="8" t="n">
        <v>0.012506</v>
      </c>
      <c r="H1401" s="8" t="n">
        <v>0.034171</v>
      </c>
      <c r="I1401" s="8" t="n">
        <v>0.012845</v>
      </c>
      <c r="J1401" s="8" t="n">
        <v>0.363212</v>
      </c>
      <c r="K1401" s="8" t="n">
        <v>0.489965</v>
      </c>
      <c r="L1401" s="7" t="s">
        <v>15</v>
      </c>
      <c r="M1401" s="7" t="s">
        <v>15</v>
      </c>
      <c r="N1401" s="7" t="s">
        <v>15</v>
      </c>
      <c r="O1401" s="7" t="s">
        <v>15</v>
      </c>
      <c r="P1401" s="7" t="s">
        <v>15</v>
      </c>
      <c r="Q1401" s="7" t="s">
        <v>15</v>
      </c>
      <c r="R1401" s="7" t="s">
        <v>15</v>
      </c>
      <c r="S1401" s="7" t="s">
        <v>15</v>
      </c>
      <c r="T1401" s="9" t="s">
        <v>1501</v>
      </c>
      <c r="U1401" s="9" t="s">
        <v>204</v>
      </c>
    </row>
    <row r="1402" s="34" customFormat="true" ht="15" hidden="false" customHeight="false" outlineLevel="0" collapsed="false">
      <c r="A1402" s="6" t="s">
        <v>1508</v>
      </c>
      <c r="B1402" s="6" t="s">
        <v>146</v>
      </c>
      <c r="C1402" s="10" t="s">
        <v>15</v>
      </c>
      <c r="D1402" s="8" t="n">
        <v>0.008365</v>
      </c>
      <c r="E1402" s="8" t="n">
        <v>0.193697</v>
      </c>
      <c r="F1402" s="8" t="n">
        <v>0.029283</v>
      </c>
      <c r="G1402" s="8" t="n">
        <v>0.024977</v>
      </c>
      <c r="H1402" s="8" t="n">
        <v>0.174829</v>
      </c>
      <c r="I1402" s="8" t="n">
        <v>0.016673</v>
      </c>
      <c r="J1402" s="8" t="n">
        <v>0.589829</v>
      </c>
      <c r="K1402" s="8" t="n">
        <v>0.455293</v>
      </c>
      <c r="L1402" s="7" t="s">
        <v>15</v>
      </c>
      <c r="M1402" s="7" t="s">
        <v>15</v>
      </c>
      <c r="N1402" s="7" t="s">
        <v>15</v>
      </c>
      <c r="O1402" s="7" t="s">
        <v>60</v>
      </c>
      <c r="P1402" s="7" t="s">
        <v>15</v>
      </c>
      <c r="Q1402" s="7" t="s">
        <v>15</v>
      </c>
      <c r="R1402" s="7" t="s">
        <v>60</v>
      </c>
      <c r="S1402" s="7" t="s">
        <v>15</v>
      </c>
      <c r="T1402" s="9" t="s">
        <v>1501</v>
      </c>
      <c r="U1402" s="9" t="s">
        <v>204</v>
      </c>
    </row>
    <row r="1403" s="34" customFormat="true" ht="15" hidden="false" customHeight="false" outlineLevel="0" collapsed="false">
      <c r="A1403" s="6" t="s">
        <v>1509</v>
      </c>
      <c r="B1403" s="6" t="s">
        <v>146</v>
      </c>
      <c r="C1403" s="10" t="s">
        <v>60</v>
      </c>
      <c r="D1403" s="8" t="n">
        <v>0.01381</v>
      </c>
      <c r="E1403" s="8" t="n">
        <v>0.16814</v>
      </c>
      <c r="F1403" s="8" t="n">
        <v>0.029333</v>
      </c>
      <c r="G1403" s="8" t="n">
        <v>0.02032</v>
      </c>
      <c r="H1403" s="8" t="n">
        <v>0.110894</v>
      </c>
      <c r="I1403" s="8" t="n">
        <v>0.02073</v>
      </c>
      <c r="J1403" s="8" t="n">
        <v>0.523213</v>
      </c>
      <c r="K1403" s="8" t="n">
        <v>0.47873</v>
      </c>
      <c r="L1403" s="7" t="s">
        <v>15</v>
      </c>
      <c r="M1403" s="7" t="s">
        <v>15</v>
      </c>
      <c r="N1403" s="7" t="s">
        <v>15</v>
      </c>
      <c r="O1403" s="7" t="s">
        <v>60</v>
      </c>
      <c r="P1403" s="7" t="s">
        <v>15</v>
      </c>
      <c r="Q1403" s="7" t="s">
        <v>60</v>
      </c>
      <c r="R1403" s="7" t="s">
        <v>60</v>
      </c>
      <c r="S1403" s="7" t="s">
        <v>15</v>
      </c>
      <c r="T1403" s="9" t="s">
        <v>1501</v>
      </c>
      <c r="U1403" s="9" t="s">
        <v>204</v>
      </c>
    </row>
    <row r="1404" s="34" customFormat="true" ht="15" hidden="false" customHeight="false" outlineLevel="0" collapsed="false">
      <c r="A1404" s="6" t="s">
        <v>1510</v>
      </c>
      <c r="B1404" s="6" t="s">
        <v>146</v>
      </c>
      <c r="C1404" s="10" t="s">
        <v>15</v>
      </c>
      <c r="D1404" s="8" t="n">
        <v>0.00998</v>
      </c>
      <c r="E1404" s="8" t="n">
        <v>0.184029</v>
      </c>
      <c r="F1404" s="8" t="n">
        <v>0.029403</v>
      </c>
      <c r="G1404" s="8" t="n">
        <v>0.022696</v>
      </c>
      <c r="H1404" s="8" t="n">
        <v>0.107817</v>
      </c>
      <c r="I1404" s="8" t="n">
        <v>0.023253</v>
      </c>
      <c r="J1404" s="8" t="n">
        <v>0.528394</v>
      </c>
      <c r="K1404" s="8" t="n">
        <v>0.481381</v>
      </c>
      <c r="L1404" s="7" t="s">
        <v>15</v>
      </c>
      <c r="M1404" s="7" t="s">
        <v>15</v>
      </c>
      <c r="N1404" s="7" t="s">
        <v>15</v>
      </c>
      <c r="O1404" s="7" t="s">
        <v>60</v>
      </c>
      <c r="P1404" s="7" t="s">
        <v>15</v>
      </c>
      <c r="Q1404" s="7" t="s">
        <v>60</v>
      </c>
      <c r="R1404" s="7" t="s">
        <v>60</v>
      </c>
      <c r="S1404" s="7" t="s">
        <v>15</v>
      </c>
      <c r="T1404" s="9" t="s">
        <v>1501</v>
      </c>
      <c r="U1404" s="9" t="s">
        <v>204</v>
      </c>
    </row>
    <row r="1405" s="34" customFormat="true" ht="15" hidden="false" customHeight="false" outlineLevel="0" collapsed="false">
      <c r="A1405" s="6" t="s">
        <v>1511</v>
      </c>
      <c r="B1405" s="6" t="s">
        <v>146</v>
      </c>
      <c r="C1405" s="10" t="s">
        <v>15</v>
      </c>
      <c r="D1405" s="8" t="n">
        <v>0.009792</v>
      </c>
      <c r="E1405" s="8" t="n">
        <v>0.383983</v>
      </c>
      <c r="F1405" s="8" t="n">
        <v>0.029195</v>
      </c>
      <c r="G1405" s="8" t="n">
        <v>0.04106</v>
      </c>
      <c r="H1405" s="8" t="n">
        <v>0.38471</v>
      </c>
      <c r="I1405" s="8" t="n">
        <v>0.028506</v>
      </c>
      <c r="J1405" s="8" t="n">
        <v>0.78</v>
      </c>
      <c r="K1405" s="8" t="n">
        <v>0.429746</v>
      </c>
      <c r="L1405" s="7" t="s">
        <v>15</v>
      </c>
      <c r="M1405" s="7" t="s">
        <v>60</v>
      </c>
      <c r="N1405" s="7" t="s">
        <v>15</v>
      </c>
      <c r="O1405" s="7" t="s">
        <v>60</v>
      </c>
      <c r="P1405" s="7" t="s">
        <v>60</v>
      </c>
      <c r="Q1405" s="7" t="s">
        <v>60</v>
      </c>
      <c r="R1405" s="7" t="s">
        <v>60</v>
      </c>
      <c r="S1405" s="7" t="s">
        <v>15</v>
      </c>
      <c r="T1405" s="9" t="s">
        <v>1501</v>
      </c>
      <c r="U1405" s="9" t="s">
        <v>204</v>
      </c>
    </row>
    <row r="1406" s="34" customFormat="true" ht="15" hidden="false" customHeight="false" outlineLevel="0" collapsed="false">
      <c r="A1406" s="6" t="s">
        <v>1512</v>
      </c>
      <c r="B1406" s="6" t="s">
        <v>146</v>
      </c>
      <c r="C1406" s="10" t="s">
        <v>15</v>
      </c>
      <c r="D1406" s="8" t="n">
        <v>0.009133</v>
      </c>
      <c r="E1406" s="8" t="n">
        <v>0.091878</v>
      </c>
      <c r="F1406" s="8" t="n">
        <v>0.029429</v>
      </c>
      <c r="G1406" s="8" t="n">
        <v>0.019001</v>
      </c>
      <c r="H1406" s="8" t="n">
        <v>0.074477</v>
      </c>
      <c r="I1406" s="8" t="n">
        <v>0.013107</v>
      </c>
      <c r="J1406" s="8" t="n">
        <v>0.454866</v>
      </c>
      <c r="K1406" s="8" t="n">
        <v>0.472517</v>
      </c>
      <c r="L1406" s="7" t="s">
        <v>15</v>
      </c>
      <c r="M1406" s="7" t="s">
        <v>15</v>
      </c>
      <c r="N1406" s="7" t="s">
        <v>15</v>
      </c>
      <c r="O1406" s="7" t="s">
        <v>15</v>
      </c>
      <c r="P1406" s="7" t="s">
        <v>15</v>
      </c>
      <c r="Q1406" s="7" t="s">
        <v>15</v>
      </c>
      <c r="R1406" s="7" t="s">
        <v>15</v>
      </c>
      <c r="S1406" s="7" t="s">
        <v>15</v>
      </c>
      <c r="T1406" s="9" t="s">
        <v>1513</v>
      </c>
      <c r="U1406" s="9" t="s">
        <v>204</v>
      </c>
    </row>
    <row r="1407" s="34" customFormat="true" ht="15" hidden="false" customHeight="false" outlineLevel="0" collapsed="false">
      <c r="A1407" s="6" t="s">
        <v>1514</v>
      </c>
      <c r="B1407" s="6" t="s">
        <v>146</v>
      </c>
      <c r="C1407" s="10" t="s">
        <v>15</v>
      </c>
      <c r="D1407" s="8" t="n">
        <v>0.008265</v>
      </c>
      <c r="E1407" s="8" t="n">
        <v>0.060784</v>
      </c>
      <c r="F1407" s="8" t="n">
        <v>0.029401</v>
      </c>
      <c r="G1407" s="8" t="n">
        <v>0.020531</v>
      </c>
      <c r="H1407" s="8" t="n">
        <v>0.049972</v>
      </c>
      <c r="I1407" s="8" t="n">
        <v>0.014094</v>
      </c>
      <c r="J1407" s="8" t="n">
        <v>0.404171</v>
      </c>
      <c r="K1407" s="8" t="n">
        <v>0.47147</v>
      </c>
      <c r="L1407" s="7" t="s">
        <v>15</v>
      </c>
      <c r="M1407" s="7" t="s">
        <v>15</v>
      </c>
      <c r="N1407" s="7" t="s">
        <v>15</v>
      </c>
      <c r="O1407" s="7" t="s">
        <v>60</v>
      </c>
      <c r="P1407" s="7" t="s">
        <v>15</v>
      </c>
      <c r="Q1407" s="7" t="s">
        <v>15</v>
      </c>
      <c r="R1407" s="7" t="s">
        <v>15</v>
      </c>
      <c r="S1407" s="7" t="s">
        <v>15</v>
      </c>
      <c r="T1407" s="9" t="s">
        <v>1513</v>
      </c>
      <c r="U1407" s="9" t="s">
        <v>204</v>
      </c>
    </row>
    <row r="1408" s="34" customFormat="true" ht="15" hidden="false" customHeight="false" outlineLevel="0" collapsed="false">
      <c r="A1408" s="6" t="s">
        <v>1515</v>
      </c>
      <c r="B1408" s="6" t="s">
        <v>146</v>
      </c>
      <c r="C1408" s="10" t="s">
        <v>60</v>
      </c>
      <c r="D1408" s="8" t="n">
        <v>0.008952</v>
      </c>
      <c r="E1408" s="8" t="n">
        <v>0.403292</v>
      </c>
      <c r="F1408" s="8" t="n">
        <v>0.029458</v>
      </c>
      <c r="G1408" s="8" t="n">
        <v>0.040309</v>
      </c>
      <c r="H1408" s="8" t="n">
        <v>0.81511</v>
      </c>
      <c r="I1408" s="8" t="n">
        <v>0.02617</v>
      </c>
      <c r="J1408" s="8" t="n">
        <v>0.347732</v>
      </c>
      <c r="K1408" s="8" t="n">
        <v>0.452823</v>
      </c>
      <c r="L1408" s="7" t="s">
        <v>15</v>
      </c>
      <c r="M1408" s="7" t="s">
        <v>60</v>
      </c>
      <c r="N1408" s="7" t="s">
        <v>15</v>
      </c>
      <c r="O1408" s="7" t="s">
        <v>60</v>
      </c>
      <c r="P1408" s="7" t="s">
        <v>60</v>
      </c>
      <c r="Q1408" s="7" t="s">
        <v>60</v>
      </c>
      <c r="R1408" s="7" t="s">
        <v>15</v>
      </c>
      <c r="S1408" s="7" t="s">
        <v>15</v>
      </c>
      <c r="T1408" s="9" t="s">
        <v>1513</v>
      </c>
      <c r="U1408" s="9" t="s">
        <v>204</v>
      </c>
    </row>
    <row r="1409" s="34" customFormat="true" ht="15" hidden="false" customHeight="false" outlineLevel="0" collapsed="false">
      <c r="A1409" s="6" t="s">
        <v>1516</v>
      </c>
      <c r="B1409" s="6" t="s">
        <v>146</v>
      </c>
      <c r="C1409" s="10" t="s">
        <v>15</v>
      </c>
      <c r="D1409" s="8" t="n">
        <v>0.006631</v>
      </c>
      <c r="E1409" s="8" t="n">
        <v>0.336281</v>
      </c>
      <c r="F1409" s="8" t="n">
        <v>0.029299</v>
      </c>
      <c r="G1409" s="8" t="n">
        <v>0.035365</v>
      </c>
      <c r="H1409" s="8" t="n">
        <v>0.273548</v>
      </c>
      <c r="I1409" s="8" t="n">
        <v>0.021869</v>
      </c>
      <c r="J1409" s="8" t="n">
        <v>0.740072</v>
      </c>
      <c r="K1409" s="8" t="n">
        <v>0.434129</v>
      </c>
      <c r="L1409" s="7" t="s">
        <v>15</v>
      </c>
      <c r="M1409" s="7" t="s">
        <v>60</v>
      </c>
      <c r="N1409" s="7" t="s">
        <v>15</v>
      </c>
      <c r="O1409" s="7" t="s">
        <v>60</v>
      </c>
      <c r="P1409" s="7" t="s">
        <v>60</v>
      </c>
      <c r="Q1409" s="7" t="s">
        <v>60</v>
      </c>
      <c r="R1409" s="7" t="s">
        <v>60</v>
      </c>
      <c r="S1409" s="7" t="s">
        <v>15</v>
      </c>
      <c r="T1409" s="9" t="s">
        <v>1513</v>
      </c>
      <c r="U1409" s="9" t="s">
        <v>204</v>
      </c>
    </row>
    <row r="1410" s="34" customFormat="true" ht="15" hidden="false" customHeight="false" outlineLevel="0" collapsed="false">
      <c r="A1410" s="6" t="s">
        <v>1517</v>
      </c>
      <c r="B1410" s="6" t="s">
        <v>220</v>
      </c>
      <c r="C1410" s="10" t="s">
        <v>59</v>
      </c>
      <c r="D1410" s="8" t="n">
        <v>0.01467</v>
      </c>
      <c r="E1410" s="8" t="n">
        <f aca="false">VLOOKUP(A1410,[9]Sheet1!$D$2:$N$11,3,FALSE())</f>
        <v>0.112842</v>
      </c>
      <c r="F1410" s="8" t="n">
        <f aca="false">VLOOKUP(A1410,[9]Sheet1!$D$2:$N$11,4,FALSE())</f>
        <v>0.029821</v>
      </c>
      <c r="G1410" s="8" t="n">
        <f aca="false">VLOOKUP(A1410,[9]Sheet1!$D$2:$N$11,5,FALSE())</f>
        <v>0.010351</v>
      </c>
      <c r="H1410" s="8" t="n">
        <f aca="false">VLOOKUP(A1410,[9]Sheet1!$D$2:$N$11,6,FALSE())</f>
        <v>0.106392</v>
      </c>
      <c r="I1410" s="8" t="n">
        <f aca="false">VLOOKUP(A1410,[9]Sheet1!$D$2:$N$11,7,FALSE())</f>
        <v>0.006558</v>
      </c>
      <c r="J1410" s="8" t="n">
        <v>0.491858</v>
      </c>
      <c r="K1410" s="8" t="n">
        <f aca="false">VLOOKUP(A1410,[9]Sheet1!$D$2:$N$11,9,FALSE())</f>
        <v>0.4819</v>
      </c>
      <c r="L1410" s="7" t="s">
        <v>15</v>
      </c>
      <c r="M1410" s="7" t="s">
        <v>15</v>
      </c>
      <c r="N1410" s="7" t="s">
        <v>15</v>
      </c>
      <c r="O1410" s="7" t="s">
        <v>15</v>
      </c>
      <c r="P1410" s="7" t="s">
        <v>15</v>
      </c>
      <c r="Q1410" s="7" t="s">
        <v>15</v>
      </c>
      <c r="R1410" s="7" t="s">
        <v>15</v>
      </c>
      <c r="S1410" s="7" t="s">
        <v>15</v>
      </c>
      <c r="T1410" s="9" t="s">
        <v>1518</v>
      </c>
      <c r="U1410" s="9" t="s">
        <v>17</v>
      </c>
    </row>
    <row r="1411" s="34" customFormat="true" ht="15" hidden="false" customHeight="false" outlineLevel="0" collapsed="false">
      <c r="A1411" s="6" t="s">
        <v>1519</v>
      </c>
      <c r="B1411" s="6" t="s">
        <v>220</v>
      </c>
      <c r="C1411" s="10" t="s">
        <v>59</v>
      </c>
      <c r="D1411" s="8" t="n">
        <v>0.01469</v>
      </c>
      <c r="E1411" s="8" t="n">
        <f aca="false">VLOOKUP(A1411,[9]Sheet1!$D$2:$N$11,3,FALSE())</f>
        <v>0.114088</v>
      </c>
      <c r="F1411" s="8" t="n">
        <f aca="false">VLOOKUP(A1411,[9]Sheet1!$D$2:$N$11,4,FALSE())</f>
        <v>0.02976</v>
      </c>
      <c r="G1411" s="8" t="n">
        <f aca="false">VLOOKUP(A1411,[9]Sheet1!$D$2:$N$11,5,FALSE())</f>
        <v>0.019613</v>
      </c>
      <c r="H1411" s="8" t="n">
        <f aca="false">VLOOKUP(A1411,[9]Sheet1!$D$2:$N$11,6,FALSE())</f>
        <v>0.106478</v>
      </c>
      <c r="I1411" s="8" t="n">
        <f aca="false">VLOOKUP(A1411,[9]Sheet1!$D$2:$N$11,7,FALSE())</f>
        <v>0.008987</v>
      </c>
      <c r="J1411" s="8" t="n">
        <v>0.493525</v>
      </c>
      <c r="K1411" s="8" t="n">
        <f aca="false">VLOOKUP(A1411,[9]Sheet1!$D$2:$N$11,9,FALSE())</f>
        <v>0.463197</v>
      </c>
      <c r="L1411" s="7" t="s">
        <v>15</v>
      </c>
      <c r="M1411" s="7" t="s">
        <v>15</v>
      </c>
      <c r="N1411" s="7" t="s">
        <v>15</v>
      </c>
      <c r="O1411" s="7" t="s">
        <v>15</v>
      </c>
      <c r="P1411" s="7" t="s">
        <v>15</v>
      </c>
      <c r="Q1411" s="7" t="s">
        <v>15</v>
      </c>
      <c r="R1411" s="7" t="s">
        <v>15</v>
      </c>
      <c r="S1411" s="7" t="s">
        <v>15</v>
      </c>
      <c r="T1411" s="9" t="s">
        <v>1518</v>
      </c>
      <c r="U1411" s="9" t="s">
        <v>17</v>
      </c>
    </row>
    <row r="1412" s="34" customFormat="true" ht="15" hidden="false" customHeight="false" outlineLevel="0" collapsed="false">
      <c r="A1412" s="6" t="s">
        <v>1520</v>
      </c>
      <c r="B1412" s="6" t="s">
        <v>220</v>
      </c>
      <c r="C1412" s="10" t="s">
        <v>59</v>
      </c>
      <c r="D1412" s="8" t="n">
        <v>0.01378</v>
      </c>
      <c r="E1412" s="8" t="n">
        <f aca="false">VLOOKUP(A1412,[9]Sheet1!$D$2:$N$11,3,FALSE())</f>
        <v>0.031597</v>
      </c>
      <c r="F1412" s="8" t="n">
        <f aca="false">VLOOKUP(A1412,[9]Sheet1!$D$2:$N$11,4,FALSE())</f>
        <v>0.02974</v>
      </c>
      <c r="G1412" s="8" t="n">
        <f aca="false">VLOOKUP(A1412,[9]Sheet1!$D$2:$N$11,5,FALSE())</f>
        <v>0.005906</v>
      </c>
      <c r="H1412" s="8" t="n">
        <f aca="false">VLOOKUP(A1412,[9]Sheet1!$D$2:$N$11,6,FALSE())</f>
        <v>0.017355</v>
      </c>
      <c r="I1412" s="8" t="n">
        <f aca="false">VLOOKUP(A1412,[9]Sheet1!$D$2:$N$11,7,FALSE())</f>
        <v>0.002554</v>
      </c>
      <c r="J1412" s="8" t="n">
        <v>0.369659</v>
      </c>
      <c r="K1412" s="8" t="n">
        <f aca="false">VLOOKUP(A1412,[9]Sheet1!$D$2:$N$11,9,FALSE())</f>
        <v>0.492023</v>
      </c>
      <c r="L1412" s="7" t="s">
        <v>15</v>
      </c>
      <c r="M1412" s="7" t="s">
        <v>15</v>
      </c>
      <c r="N1412" s="7" t="s">
        <v>15</v>
      </c>
      <c r="O1412" s="7" t="s">
        <v>15</v>
      </c>
      <c r="P1412" s="7" t="s">
        <v>15</v>
      </c>
      <c r="Q1412" s="7" t="s">
        <v>15</v>
      </c>
      <c r="R1412" s="7" t="s">
        <v>15</v>
      </c>
      <c r="S1412" s="7" t="s">
        <v>15</v>
      </c>
      <c r="T1412" s="9" t="s">
        <v>1518</v>
      </c>
      <c r="U1412" s="9" t="s">
        <v>17</v>
      </c>
    </row>
    <row r="1413" s="34" customFormat="true" ht="15" hidden="false" customHeight="false" outlineLevel="0" collapsed="false">
      <c r="A1413" s="6" t="s">
        <v>1521</v>
      </c>
      <c r="B1413" s="6" t="s">
        <v>220</v>
      </c>
      <c r="C1413" s="10" t="s">
        <v>59</v>
      </c>
      <c r="D1413" s="8" t="n">
        <v>0.004762</v>
      </c>
      <c r="E1413" s="8" t="n">
        <f aca="false">VLOOKUP(A1413,[9]Sheet1!$D$2:$N$11,3,FALSE())</f>
        <v>0.137224</v>
      </c>
      <c r="F1413" s="8" t="n">
        <f aca="false">VLOOKUP(A1413,[9]Sheet1!$D$2:$N$11,4,FALSE())</f>
        <v>0.029774</v>
      </c>
      <c r="G1413" s="8" t="n">
        <f aca="false">VLOOKUP(A1413,[9]Sheet1!$D$2:$N$11,5,FALSE())</f>
        <v>0.014455</v>
      </c>
      <c r="H1413" s="8" t="n">
        <f aca="false">VLOOKUP(A1413,[9]Sheet1!$D$2:$N$11,6,FALSE())</f>
        <v>0.110698</v>
      </c>
      <c r="I1413" s="8" t="n">
        <f aca="false">VLOOKUP(A1413,[9]Sheet1!$D$2:$N$11,7,FALSE())</f>
        <v>0.006805</v>
      </c>
      <c r="J1413" s="8" t="n">
        <v>0.534602</v>
      </c>
      <c r="K1413" s="8" t="n">
        <f aca="false">VLOOKUP(A1413,[9]Sheet1!$D$2:$N$11,9,FALSE())</f>
        <v>0.468428</v>
      </c>
      <c r="L1413" s="7" t="s">
        <v>15</v>
      </c>
      <c r="M1413" s="7" t="s">
        <v>15</v>
      </c>
      <c r="N1413" s="7" t="s">
        <v>15</v>
      </c>
      <c r="O1413" s="7" t="s">
        <v>15</v>
      </c>
      <c r="P1413" s="7" t="s">
        <v>15</v>
      </c>
      <c r="Q1413" s="7" t="s">
        <v>15</v>
      </c>
      <c r="R1413" s="7" t="s">
        <v>60</v>
      </c>
      <c r="S1413" s="7" t="s">
        <v>15</v>
      </c>
      <c r="T1413" s="9" t="s">
        <v>1518</v>
      </c>
      <c r="U1413" s="9" t="s">
        <v>17</v>
      </c>
    </row>
    <row r="1414" s="34" customFormat="true" ht="15" hidden="false" customHeight="false" outlineLevel="0" collapsed="false">
      <c r="A1414" s="6" t="s">
        <v>1522</v>
      </c>
      <c r="B1414" s="6" t="s">
        <v>220</v>
      </c>
      <c r="C1414" s="10" t="s">
        <v>59</v>
      </c>
      <c r="D1414" s="8" t="n">
        <v>0.01256</v>
      </c>
      <c r="E1414" s="8" t="n">
        <f aca="false">VLOOKUP(A1414,[9]Sheet1!$D$2:$N$11,3,FALSE())</f>
        <v>0.044489</v>
      </c>
      <c r="F1414" s="8" t="n">
        <f aca="false">VLOOKUP(A1414,[9]Sheet1!$D$2:$N$11,4,FALSE())</f>
        <v>0.029748</v>
      </c>
      <c r="G1414" s="8" t="n">
        <f aca="false">VLOOKUP(A1414,[9]Sheet1!$D$2:$N$11,5,FALSE())</f>
        <v>0.007617</v>
      </c>
      <c r="H1414" s="8" t="n">
        <f aca="false">VLOOKUP(A1414,[9]Sheet1!$D$2:$N$11,6,FALSE())</f>
        <v>0.041758</v>
      </c>
      <c r="I1414" s="8" t="n">
        <f aca="false">VLOOKUP(A1414,[9]Sheet1!$D$2:$N$11,7,FALSE())</f>
        <v>0.006684</v>
      </c>
      <c r="J1414" s="8" t="n">
        <v>0.404858</v>
      </c>
      <c r="K1414" s="8" t="n">
        <f aca="false">VLOOKUP(A1414,[9]Sheet1!$D$2:$N$11,9,FALSE())</f>
        <v>0.488122</v>
      </c>
      <c r="L1414" s="7" t="s">
        <v>15</v>
      </c>
      <c r="M1414" s="7" t="s">
        <v>15</v>
      </c>
      <c r="N1414" s="7" t="s">
        <v>15</v>
      </c>
      <c r="O1414" s="7" t="s">
        <v>15</v>
      </c>
      <c r="P1414" s="7" t="s">
        <v>15</v>
      </c>
      <c r="Q1414" s="7" t="s">
        <v>15</v>
      </c>
      <c r="R1414" s="7" t="s">
        <v>15</v>
      </c>
      <c r="S1414" s="7" t="s">
        <v>15</v>
      </c>
      <c r="T1414" s="9" t="s">
        <v>1518</v>
      </c>
      <c r="U1414" s="9" t="s">
        <v>17</v>
      </c>
    </row>
    <row r="1415" s="34" customFormat="true" ht="15" hidden="false" customHeight="false" outlineLevel="0" collapsed="false">
      <c r="A1415" s="6" t="s">
        <v>1523</v>
      </c>
      <c r="B1415" s="6" t="s">
        <v>220</v>
      </c>
      <c r="C1415" s="10" t="s">
        <v>59</v>
      </c>
      <c r="D1415" s="8" t="n">
        <v>0.008703</v>
      </c>
      <c r="E1415" s="8" t="n">
        <f aca="false">VLOOKUP(A1415,[9]Sheet1!$D$2:$N$11,3,FALSE())</f>
        <v>0.073076</v>
      </c>
      <c r="F1415" s="8" t="n">
        <f aca="false">VLOOKUP(A1415,[9]Sheet1!$D$2:$N$11,4,FALSE())</f>
        <v>0.029805</v>
      </c>
      <c r="G1415" s="8" t="n">
        <f aca="false">VLOOKUP(A1415,[9]Sheet1!$D$2:$N$11,5,FALSE())</f>
        <v>0.007542</v>
      </c>
      <c r="H1415" s="8" t="n">
        <f aca="false">VLOOKUP(A1415,[9]Sheet1!$D$2:$N$11,6,FALSE())</f>
        <v>0.056607</v>
      </c>
      <c r="I1415" s="8" t="n">
        <f aca="false">VLOOKUP(A1415,[9]Sheet1!$D$2:$N$11,7,FALSE())</f>
        <v>0.003857</v>
      </c>
      <c r="J1415" s="8" t="n">
        <v>0.440023</v>
      </c>
      <c r="K1415" s="8" t="n">
        <f aca="false">VLOOKUP(A1415,[9]Sheet1!$D$2:$N$11,9,FALSE())</f>
        <v>0.482091</v>
      </c>
      <c r="L1415" s="7" t="s">
        <v>15</v>
      </c>
      <c r="M1415" s="7" t="s">
        <v>15</v>
      </c>
      <c r="N1415" s="7" t="s">
        <v>15</v>
      </c>
      <c r="O1415" s="7" t="s">
        <v>15</v>
      </c>
      <c r="P1415" s="7" t="s">
        <v>15</v>
      </c>
      <c r="Q1415" s="7" t="s">
        <v>15</v>
      </c>
      <c r="R1415" s="7" t="s">
        <v>15</v>
      </c>
      <c r="S1415" s="7" t="s">
        <v>15</v>
      </c>
      <c r="T1415" s="9" t="s">
        <v>1518</v>
      </c>
      <c r="U1415" s="9" t="s">
        <v>17</v>
      </c>
    </row>
    <row r="1416" s="34" customFormat="true" ht="15" hidden="false" customHeight="false" outlineLevel="0" collapsed="false">
      <c r="A1416" s="6" t="s">
        <v>1524</v>
      </c>
      <c r="B1416" s="6" t="s">
        <v>220</v>
      </c>
      <c r="C1416" s="10" t="s">
        <v>60</v>
      </c>
      <c r="D1416" s="8" t="n">
        <v>0.3615</v>
      </c>
      <c r="E1416" s="8" t="n">
        <f aca="false">VLOOKUP(A1416,[9]Sheet1!$D$2:$N$11,3,FALSE())</f>
        <v>0.406762</v>
      </c>
      <c r="F1416" s="8" t="n">
        <f aca="false">VLOOKUP(A1416,[9]Sheet1!$D$2:$N$11,4,FALSE())</f>
        <v>0.030078</v>
      </c>
      <c r="G1416" s="8" t="n">
        <f aca="false">VLOOKUP(A1416,[9]Sheet1!$D$2:$N$11,5,FALSE())</f>
        <v>0.050592</v>
      </c>
      <c r="H1416" s="8" t="n">
        <f aca="false">VLOOKUP(A1416,[9]Sheet1!$D$2:$N$11,6,FALSE())</f>
        <v>0.348156</v>
      </c>
      <c r="I1416" s="8" t="n">
        <f aca="false">VLOOKUP(A1416,[9]Sheet1!$D$2:$N$11,7,FALSE())</f>
        <v>0.024321</v>
      </c>
      <c r="J1416" s="8" t="n">
        <v>0.759612</v>
      </c>
      <c r="K1416" s="8" t="n">
        <f aca="false">VLOOKUP(A1416,[9]Sheet1!$D$2:$N$11,9,FALSE())</f>
        <v>0.411961</v>
      </c>
      <c r="L1416" s="7" t="s">
        <v>60</v>
      </c>
      <c r="M1416" s="7" t="s">
        <v>60</v>
      </c>
      <c r="N1416" s="7" t="s">
        <v>60</v>
      </c>
      <c r="O1416" s="7" t="s">
        <v>60</v>
      </c>
      <c r="P1416" s="7" t="s">
        <v>60</v>
      </c>
      <c r="Q1416" s="7" t="s">
        <v>60</v>
      </c>
      <c r="R1416" s="7" t="s">
        <v>60</v>
      </c>
      <c r="S1416" s="7" t="s">
        <v>15</v>
      </c>
      <c r="T1416" s="9" t="s">
        <v>1518</v>
      </c>
      <c r="U1416" s="9" t="s">
        <v>17</v>
      </c>
    </row>
    <row r="1417" s="34" customFormat="true" ht="15" hidden="false" customHeight="false" outlineLevel="0" collapsed="false">
      <c r="A1417" s="6" t="s">
        <v>1525</v>
      </c>
      <c r="B1417" s="6" t="s">
        <v>220</v>
      </c>
      <c r="C1417" s="10" t="s">
        <v>59</v>
      </c>
      <c r="D1417" s="8" t="n">
        <v>0</v>
      </c>
      <c r="E1417" s="8" t="n">
        <f aca="false">VLOOKUP(A1417,[9]Sheet1!$D$2:$N$11,3,FALSE())</f>
        <v>0.053003</v>
      </c>
      <c r="F1417" s="8" t="n">
        <f aca="false">VLOOKUP(A1417,[9]Sheet1!$D$2:$N$11,4,FALSE())</f>
        <v>0.029829</v>
      </c>
      <c r="G1417" s="8" t="n">
        <f aca="false">VLOOKUP(A1417,[9]Sheet1!$D$2:$N$11,5,FALSE())</f>
        <v>0.006347</v>
      </c>
      <c r="H1417" s="8" t="n">
        <f aca="false">VLOOKUP(A1417,[9]Sheet1!$D$2:$N$11,6,FALSE())</f>
        <v>0.05133</v>
      </c>
      <c r="I1417" s="8" t="n">
        <f aca="false">VLOOKUP(A1417,[9]Sheet1!$D$2:$N$11,7,FALSE())</f>
        <v>0.002736</v>
      </c>
      <c r="J1417" s="8" t="n">
        <v>0.337063</v>
      </c>
      <c r="K1417" s="8" t="n">
        <f aca="false">VLOOKUP(A1417,[9]Sheet1!$D$2:$N$11,9,FALSE())</f>
        <v>0.495706</v>
      </c>
      <c r="L1417" s="7" t="s">
        <v>15</v>
      </c>
      <c r="M1417" s="7" t="s">
        <v>15</v>
      </c>
      <c r="N1417" s="7" t="s">
        <v>15</v>
      </c>
      <c r="O1417" s="7" t="s">
        <v>15</v>
      </c>
      <c r="P1417" s="7" t="s">
        <v>15</v>
      </c>
      <c r="Q1417" s="7" t="s">
        <v>15</v>
      </c>
      <c r="R1417" s="7" t="s">
        <v>15</v>
      </c>
      <c r="S1417" s="7" t="s">
        <v>15</v>
      </c>
      <c r="T1417" s="9" t="s">
        <v>1518</v>
      </c>
      <c r="U1417" s="9" t="s">
        <v>17</v>
      </c>
    </row>
    <row r="1418" s="34" customFormat="true" ht="15" hidden="false" customHeight="false" outlineLevel="0" collapsed="false">
      <c r="A1418" s="6" t="s">
        <v>1526</v>
      </c>
      <c r="B1418" s="6" t="s">
        <v>220</v>
      </c>
      <c r="C1418" s="10" t="s">
        <v>60</v>
      </c>
      <c r="D1418" s="8" t="n">
        <v>0.01369</v>
      </c>
      <c r="E1418" s="8" t="n">
        <f aca="false">VLOOKUP(A1418,[9]Sheet1!$D$2:$N$11,3,FALSE())</f>
        <v>0.062838</v>
      </c>
      <c r="F1418" s="8" t="n">
        <f aca="false">VLOOKUP(A1418,[9]Sheet1!$D$2:$N$11,4,FALSE())</f>
        <v>0.029835</v>
      </c>
      <c r="G1418" s="8" t="n">
        <f aca="false">VLOOKUP(A1418,[9]Sheet1!$D$2:$N$11,5,FALSE())</f>
        <v>0.007551</v>
      </c>
      <c r="H1418" s="8" t="n">
        <f aca="false">VLOOKUP(A1418,[9]Sheet1!$D$2:$N$11,6,FALSE())</f>
        <v>0.031683</v>
      </c>
      <c r="I1418" s="8" t="n">
        <f aca="false">VLOOKUP(A1418,[9]Sheet1!$D$2:$N$11,7,FALSE())</f>
        <v>0.004119</v>
      </c>
      <c r="J1418" s="8" t="n">
        <v>0.430629</v>
      </c>
      <c r="K1418" s="8" t="n">
        <f aca="false">VLOOKUP(A1418,[9]Sheet1!$D$2:$N$11,9,FALSE())</f>
        <v>0.488082</v>
      </c>
      <c r="L1418" s="7" t="s">
        <v>15</v>
      </c>
      <c r="M1418" s="7" t="s">
        <v>15</v>
      </c>
      <c r="N1418" s="7" t="s">
        <v>15</v>
      </c>
      <c r="O1418" s="7" t="s">
        <v>15</v>
      </c>
      <c r="P1418" s="7" t="s">
        <v>15</v>
      </c>
      <c r="Q1418" s="7" t="s">
        <v>15</v>
      </c>
      <c r="R1418" s="7" t="s">
        <v>15</v>
      </c>
      <c r="S1418" s="7" t="s">
        <v>15</v>
      </c>
      <c r="T1418" s="9" t="s">
        <v>1518</v>
      </c>
      <c r="U1418" s="9" t="s">
        <v>17</v>
      </c>
    </row>
    <row r="1419" s="34" customFormat="true" ht="15" hidden="false" customHeight="false" outlineLevel="0" collapsed="false">
      <c r="A1419" s="6" t="s">
        <v>1527</v>
      </c>
      <c r="B1419" s="6" t="s">
        <v>192</v>
      </c>
      <c r="C1419" s="10" t="s">
        <v>15</v>
      </c>
      <c r="D1419" s="8" t="n">
        <v>0.01025</v>
      </c>
      <c r="E1419" s="8" t="n">
        <f aca="false">VLOOKUP(A1419,[9]Sheet1!$D$2:$N$11,3,FALSE())</f>
        <v>0.051919</v>
      </c>
      <c r="F1419" s="8" t="n">
        <f aca="false">VLOOKUP(A1419,[9]Sheet1!$D$2:$N$11,4,FALSE())</f>
        <v>0.029868</v>
      </c>
      <c r="G1419" s="8" t="n">
        <f aca="false">VLOOKUP(A1419,[9]Sheet1!$D$2:$N$11,5,FALSE())</f>
        <v>0.007869</v>
      </c>
      <c r="H1419" s="8" t="n">
        <f aca="false">VLOOKUP(A1419,[9]Sheet1!$D$2:$N$11,6,FALSE())</f>
        <v>0.024894</v>
      </c>
      <c r="I1419" s="8" t="n">
        <f aca="false">VLOOKUP(A1419,[9]Sheet1!$D$2:$N$11,7,FALSE())</f>
        <v>0.003279</v>
      </c>
      <c r="J1419" s="8" t="n">
        <v>0.427398</v>
      </c>
      <c r="K1419" s="8" t="n">
        <f aca="false">VLOOKUP(A1419,[9]Sheet1!$D$2:$N$11,9,FALSE())</f>
        <v>0.483002</v>
      </c>
      <c r="L1419" s="7" t="s">
        <v>15</v>
      </c>
      <c r="M1419" s="7" t="s">
        <v>15</v>
      </c>
      <c r="N1419" s="7" t="s">
        <v>60</v>
      </c>
      <c r="O1419" s="7" t="s">
        <v>15</v>
      </c>
      <c r="P1419" s="7" t="s">
        <v>15</v>
      </c>
      <c r="Q1419" s="7" t="s">
        <v>15</v>
      </c>
      <c r="R1419" s="7" t="s">
        <v>15</v>
      </c>
      <c r="S1419" s="7" t="s">
        <v>15</v>
      </c>
      <c r="T1419" s="9" t="s">
        <v>1518</v>
      </c>
      <c r="U1419" s="9" t="s">
        <v>17</v>
      </c>
    </row>
    <row r="1420" s="34" customFormat="true" ht="15" hidden="false" customHeight="false" outlineLevel="0" collapsed="false">
      <c r="A1420" s="6" t="s">
        <v>1528</v>
      </c>
      <c r="B1420" s="6" t="s">
        <v>220</v>
      </c>
      <c r="C1420" s="10" t="s">
        <v>60</v>
      </c>
      <c r="D1420" s="8" t="n">
        <v>0.04447</v>
      </c>
      <c r="E1420" s="8" t="n">
        <f aca="false">VLOOKUP(A1420,[10]Sheet1!$D$2:$L$5,3,FALSE())</f>
        <v>0.250158</v>
      </c>
      <c r="F1420" s="8" t="n">
        <f aca="false">VLOOKUP(A1420,[10]Sheet1!$D$2:$L$5,4,FALSE())</f>
        <v>0.029877</v>
      </c>
      <c r="G1420" s="8" t="n">
        <f aca="false">VLOOKUP(A1420,[10]Sheet1!$D$2:$L$5,5,FALSE())</f>
        <v>0.016687</v>
      </c>
      <c r="H1420" s="8" t="n">
        <f aca="false">VLOOKUP(A1420,[10]Sheet1!$D$2:$L$5,6,FALSE())</f>
        <v>0.143555</v>
      </c>
      <c r="I1420" s="8" t="n">
        <f aca="false">VLOOKUP(A1420,[10]Sheet1!$D$2:$L$5,7,FALSE())</f>
        <v>0.012628</v>
      </c>
      <c r="J1420" s="8" t="n">
        <v>0.59747</v>
      </c>
      <c r="K1420" s="8" t="n">
        <f aca="false">VLOOKUP(A1420,[10]Sheet1!$D$2:$L$5,9,FALSE())</f>
        <v>0.468582</v>
      </c>
      <c r="L1420" s="7" t="s">
        <v>60</v>
      </c>
      <c r="M1420" s="7" t="s">
        <v>60</v>
      </c>
      <c r="N1420" s="7" t="s">
        <v>60</v>
      </c>
      <c r="O1420" s="7" t="s">
        <v>15</v>
      </c>
      <c r="P1420" s="7" t="s">
        <v>15</v>
      </c>
      <c r="Q1420" s="7" t="s">
        <v>15</v>
      </c>
      <c r="R1420" s="7" t="s">
        <v>60</v>
      </c>
      <c r="S1420" s="7" t="s">
        <v>15</v>
      </c>
      <c r="T1420" s="9" t="s">
        <v>1529</v>
      </c>
      <c r="U1420" s="9" t="s">
        <v>17</v>
      </c>
    </row>
    <row r="1421" s="34" customFormat="true" ht="15" hidden="false" customHeight="false" outlineLevel="0" collapsed="false">
      <c r="A1421" s="6" t="s">
        <v>1530</v>
      </c>
      <c r="B1421" s="6" t="s">
        <v>220</v>
      </c>
      <c r="C1421" s="10" t="s">
        <v>60</v>
      </c>
      <c r="D1421" s="8" t="n">
        <v>0.05547</v>
      </c>
      <c r="E1421" s="8" t="n">
        <f aca="false">VLOOKUP(A1421,[10]Sheet1!$D$2:$L$5,3,FALSE())</f>
        <v>0.119894</v>
      </c>
      <c r="F1421" s="8" t="n">
        <f aca="false">VLOOKUP(A1421,[10]Sheet1!$D$2:$L$5,4,FALSE())</f>
        <v>0.029805</v>
      </c>
      <c r="G1421" s="8" t="n">
        <f aca="false">VLOOKUP(A1421,[10]Sheet1!$D$2:$L$5,5,FALSE())</f>
        <v>0.016946</v>
      </c>
      <c r="H1421" s="8" t="n">
        <f aca="false">VLOOKUP(A1421,[10]Sheet1!$D$2:$L$5,6,FALSE())</f>
        <v>0.110091</v>
      </c>
      <c r="I1421" s="8" t="n">
        <f aca="false">VLOOKUP(A1421,[10]Sheet1!$D$2:$L$5,7,FALSE())</f>
        <v>0.006978</v>
      </c>
      <c r="J1421" s="8" t="n">
        <v>0.500718</v>
      </c>
      <c r="K1421" s="8" t="n">
        <f aca="false">VLOOKUP(A1421,[10]Sheet1!$D$2:$L$5,9,FALSE())</f>
        <v>0.463091</v>
      </c>
      <c r="L1421" s="7" t="s">
        <v>60</v>
      </c>
      <c r="M1421" s="7" t="s">
        <v>15</v>
      </c>
      <c r="N1421" s="7" t="s">
        <v>15</v>
      </c>
      <c r="O1421" s="7" t="s">
        <v>15</v>
      </c>
      <c r="P1421" s="7" t="s">
        <v>15</v>
      </c>
      <c r="Q1421" s="7" t="s">
        <v>15</v>
      </c>
      <c r="R1421" s="7" t="s">
        <v>15</v>
      </c>
      <c r="S1421" s="7" t="s">
        <v>15</v>
      </c>
      <c r="T1421" s="9" t="s">
        <v>1529</v>
      </c>
      <c r="U1421" s="9" t="s">
        <v>17</v>
      </c>
    </row>
    <row r="1422" s="34" customFormat="true" ht="15" hidden="false" customHeight="false" outlineLevel="0" collapsed="false">
      <c r="A1422" s="6" t="s">
        <v>1531</v>
      </c>
      <c r="B1422" s="6" t="s">
        <v>95</v>
      </c>
      <c r="C1422" s="10" t="s">
        <v>59</v>
      </c>
      <c r="D1422" s="8" t="n">
        <v>0.01367</v>
      </c>
      <c r="E1422" s="8" t="n">
        <f aca="false">VLOOKUP(A1422,[10]Sheet1!$D$2:$L$5,3,FALSE())</f>
        <v>0.089657</v>
      </c>
      <c r="F1422" s="8" t="n">
        <f aca="false">VLOOKUP(A1422,[10]Sheet1!$D$2:$L$5,4,FALSE())</f>
        <v>0.029801</v>
      </c>
      <c r="G1422" s="8" t="n">
        <f aca="false">VLOOKUP(A1422,[10]Sheet1!$D$2:$L$5,5,FALSE())</f>
        <v>0.010368</v>
      </c>
      <c r="H1422" s="8" t="n">
        <f aca="false">VLOOKUP(A1422,[10]Sheet1!$D$2:$L$5,6,FALSE())</f>
        <v>0.051854</v>
      </c>
      <c r="I1422" s="8" t="n">
        <f aca="false">VLOOKUP(A1422,[10]Sheet1!$D$2:$L$5,7,FALSE())</f>
        <v>0.006387</v>
      </c>
      <c r="J1422" s="8" t="n">
        <v>0.476804</v>
      </c>
      <c r="K1422" s="8" t="n">
        <f aca="false">VLOOKUP(A1422,[10]Sheet1!$D$2:$L$5,9,FALSE())</f>
        <v>0.485756</v>
      </c>
      <c r="L1422" s="7" t="s">
        <v>15</v>
      </c>
      <c r="M1422" s="7" t="s">
        <v>15</v>
      </c>
      <c r="N1422" s="7" t="s">
        <v>15</v>
      </c>
      <c r="O1422" s="7" t="s">
        <v>15</v>
      </c>
      <c r="P1422" s="7" t="s">
        <v>15</v>
      </c>
      <c r="Q1422" s="7" t="s">
        <v>15</v>
      </c>
      <c r="R1422" s="7" t="s">
        <v>15</v>
      </c>
      <c r="S1422" s="7" t="s">
        <v>15</v>
      </c>
      <c r="T1422" s="9" t="s">
        <v>1529</v>
      </c>
      <c r="U1422" s="9" t="s">
        <v>17</v>
      </c>
    </row>
    <row r="1423" s="34" customFormat="true" ht="15" hidden="false" customHeight="false" outlineLevel="0" collapsed="false">
      <c r="A1423" s="6" t="s">
        <v>1532</v>
      </c>
      <c r="B1423" s="6" t="s">
        <v>192</v>
      </c>
      <c r="C1423" s="10" t="s">
        <v>60</v>
      </c>
      <c r="D1423" s="8" t="n">
        <v>0.153</v>
      </c>
      <c r="E1423" s="8" t="n">
        <f aca="false">VLOOKUP(A1423,[10]Sheet1!$D$2:$L$5,3,FALSE())</f>
        <v>0.670837</v>
      </c>
      <c r="F1423" s="8" t="n">
        <f aca="false">VLOOKUP(A1423,[10]Sheet1!$D$2:$L$5,4,FALSE())</f>
        <v>0.03006</v>
      </c>
      <c r="G1423" s="8" t="n">
        <f aca="false">VLOOKUP(A1423,[10]Sheet1!$D$2:$L$5,5,FALSE())</f>
        <v>0.077048</v>
      </c>
      <c r="H1423" s="8" t="n">
        <f aca="false">VLOOKUP(A1423,[10]Sheet1!$D$2:$L$5,6,FALSE())</f>
        <v>0.634567</v>
      </c>
      <c r="I1423" s="8" t="n">
        <f aca="false">VLOOKUP(A1423,[10]Sheet1!$D$2:$L$5,7,FALSE())</f>
        <v>0.036576</v>
      </c>
      <c r="J1423" s="8" t="n">
        <v>0.999331</v>
      </c>
      <c r="K1423" s="8" t="n">
        <f aca="false">VLOOKUP(A1423,[10]Sheet1!$D$2:$L$5,9,FALSE())</f>
        <v>0.360455</v>
      </c>
      <c r="L1423" s="7" t="s">
        <v>60</v>
      </c>
      <c r="M1423" s="7" t="s">
        <v>60</v>
      </c>
      <c r="N1423" s="7" t="s">
        <v>60</v>
      </c>
      <c r="O1423" s="7" t="s">
        <v>60</v>
      </c>
      <c r="P1423" s="7" t="s">
        <v>60</v>
      </c>
      <c r="Q1423" s="7" t="s">
        <v>60</v>
      </c>
      <c r="R1423" s="7" t="s">
        <v>60</v>
      </c>
      <c r="S1423" s="7" t="s">
        <v>15</v>
      </c>
      <c r="T1423" s="9" t="s">
        <v>1529</v>
      </c>
      <c r="U1423" s="9" t="s">
        <v>17</v>
      </c>
    </row>
    <row r="1424" s="34" customFormat="true" ht="15" hidden="false" customHeight="false" outlineLevel="0" collapsed="false">
      <c r="A1424" s="6" t="s">
        <v>1533</v>
      </c>
      <c r="B1424" s="6" t="s">
        <v>95</v>
      </c>
      <c r="C1424" s="10" t="s">
        <v>60</v>
      </c>
      <c r="D1424" s="8" t="n">
        <v>0.2078</v>
      </c>
      <c r="E1424" s="8" t="n">
        <f aca="false">VLOOKUP(A1424,[11]Sheet1!$D$2:$L$5,3,FALSE())</f>
        <v>0.237509</v>
      </c>
      <c r="F1424" s="8" t="n">
        <f aca="false">VLOOKUP(A1424,[11]Sheet1!$D$2:$L$5,4,FALSE())</f>
        <v>0.029988</v>
      </c>
      <c r="G1424" s="8" t="n">
        <f aca="false">VLOOKUP(A1424,[11]Sheet1!$D$2:$L$5,5,FALSE())</f>
        <v>0.043354</v>
      </c>
      <c r="H1424" s="8" t="n">
        <f aca="false">VLOOKUP(A1424,[11]Sheet1!$D$2:$L$5,6,FALSE())</f>
        <v>0.235079</v>
      </c>
      <c r="I1424" s="8" t="n">
        <f aca="false">VLOOKUP(A1424,[11]Sheet1!$D$2:$L$5,7,FALSE())</f>
        <v>0.020941</v>
      </c>
      <c r="J1424" s="8" t="n">
        <v>0.608951</v>
      </c>
      <c r="K1424" s="8" t="n">
        <f aca="false">VLOOKUP(A1424,[11]Sheet1!$D$2:$L$5,9,FALSE())</f>
        <v>0.428688</v>
      </c>
      <c r="L1424" s="7" t="s">
        <v>60</v>
      </c>
      <c r="M1424" s="7" t="s">
        <v>60</v>
      </c>
      <c r="N1424" s="7" t="s">
        <v>60</v>
      </c>
      <c r="O1424" s="7" t="s">
        <v>60</v>
      </c>
      <c r="P1424" s="7" t="s">
        <v>60</v>
      </c>
      <c r="Q1424" s="7" t="s">
        <v>60</v>
      </c>
      <c r="R1424" s="7" t="s">
        <v>60</v>
      </c>
      <c r="S1424" s="7" t="s">
        <v>15</v>
      </c>
      <c r="T1424" s="9" t="s">
        <v>1534</v>
      </c>
      <c r="U1424" s="9" t="s">
        <v>17</v>
      </c>
    </row>
    <row r="1425" s="34" customFormat="true" ht="15" hidden="false" customHeight="false" outlineLevel="0" collapsed="false">
      <c r="A1425" s="6" t="s">
        <v>1535</v>
      </c>
      <c r="B1425" s="6" t="s">
        <v>220</v>
      </c>
      <c r="C1425" s="10" t="s">
        <v>59</v>
      </c>
      <c r="D1425" s="8" t="n">
        <v>0</v>
      </c>
      <c r="E1425" s="8" t="n">
        <f aca="false">VLOOKUP(A1425,[11]Sheet1!$D$2:$L$5,3,FALSE())</f>
        <v>0.152423</v>
      </c>
      <c r="F1425" s="8" t="n">
        <f aca="false">VLOOKUP(A1425,[11]Sheet1!$D$2:$L$5,4,FALSE())</f>
        <v>0.029848</v>
      </c>
      <c r="G1425" s="8" t="n">
        <f aca="false">VLOOKUP(A1425,[11]Sheet1!$D$2:$L$5,5,FALSE())</f>
        <v>0.015769</v>
      </c>
      <c r="H1425" s="8" t="n">
        <f aca="false">VLOOKUP(A1425,[11]Sheet1!$D$2:$L$5,6,FALSE())</f>
        <v>0.122208</v>
      </c>
      <c r="I1425" s="8" t="n">
        <f aca="false">VLOOKUP(A1425,[11]Sheet1!$D$2:$L$5,7,FALSE())</f>
        <v>0.011088</v>
      </c>
      <c r="J1425" s="8" t="n">
        <v>0.544039</v>
      </c>
      <c r="K1425" s="8" t="n">
        <f aca="false">VLOOKUP(A1425,[11]Sheet1!$D$2:$L$5,9,FALSE())</f>
        <v>0.47979</v>
      </c>
      <c r="L1425" s="7" t="s">
        <v>15</v>
      </c>
      <c r="M1425" s="7" t="s">
        <v>15</v>
      </c>
      <c r="N1425" s="7" t="s">
        <v>60</v>
      </c>
      <c r="O1425" s="7" t="s">
        <v>15</v>
      </c>
      <c r="P1425" s="7" t="s">
        <v>15</v>
      </c>
      <c r="Q1425" s="7" t="s">
        <v>15</v>
      </c>
      <c r="R1425" s="7" t="s">
        <v>60</v>
      </c>
      <c r="S1425" s="7" t="s">
        <v>15</v>
      </c>
      <c r="T1425" s="9" t="s">
        <v>1534</v>
      </c>
      <c r="U1425" s="9" t="s">
        <v>17</v>
      </c>
    </row>
    <row r="1426" s="34" customFormat="true" ht="15" hidden="false" customHeight="false" outlineLevel="0" collapsed="false">
      <c r="A1426" s="6" t="s">
        <v>1536</v>
      </c>
      <c r="B1426" s="6" t="s">
        <v>220</v>
      </c>
      <c r="C1426" s="10" t="s">
        <v>59</v>
      </c>
      <c r="D1426" s="8" t="n">
        <v>0.005332</v>
      </c>
      <c r="E1426" s="8" t="n">
        <f aca="false">VLOOKUP(A1426,[11]Sheet1!$D$2:$L$5,3,FALSE())</f>
        <v>0.497383</v>
      </c>
      <c r="F1426" s="8" t="n">
        <f aca="false">VLOOKUP(A1426,[11]Sheet1!$D$2:$L$5,4,FALSE())</f>
        <v>0.030013</v>
      </c>
      <c r="G1426" s="8" t="n">
        <f aca="false">VLOOKUP(A1426,[11]Sheet1!$D$2:$L$5,5,FALSE())</f>
        <v>0.038611</v>
      </c>
      <c r="H1426" s="8" t="n">
        <f aca="false">VLOOKUP(A1426,[11]Sheet1!$D$2:$L$5,6,FALSE())</f>
        <v>0.404135</v>
      </c>
      <c r="I1426" s="8" t="n">
        <f aca="false">VLOOKUP(A1426,[11]Sheet1!$D$2:$L$5,7,FALSE())</f>
        <v>0.028785</v>
      </c>
      <c r="J1426" s="8" t="n">
        <v>0.92477</v>
      </c>
      <c r="K1426" s="8" t="n">
        <f aca="false">VLOOKUP(A1426,[11]Sheet1!$D$2:$L$5,9,FALSE())</f>
        <v>0.428561</v>
      </c>
      <c r="L1426" s="7" t="s">
        <v>15</v>
      </c>
      <c r="M1426" s="7" t="s">
        <v>60</v>
      </c>
      <c r="N1426" s="7" t="s">
        <v>60</v>
      </c>
      <c r="O1426" s="7" t="s">
        <v>60</v>
      </c>
      <c r="P1426" s="7" t="s">
        <v>60</v>
      </c>
      <c r="Q1426" s="7" t="s">
        <v>60</v>
      </c>
      <c r="R1426" s="7" t="s">
        <v>60</v>
      </c>
      <c r="S1426" s="7" t="s">
        <v>15</v>
      </c>
      <c r="T1426" s="9" t="s">
        <v>1534</v>
      </c>
      <c r="U1426" s="9" t="s">
        <v>17</v>
      </c>
    </row>
    <row r="1427" s="34" customFormat="true" ht="15" hidden="false" customHeight="false" outlineLevel="0" collapsed="false">
      <c r="A1427" s="6" t="s">
        <v>1537</v>
      </c>
      <c r="B1427" s="6" t="s">
        <v>56</v>
      </c>
      <c r="C1427" s="10" t="s">
        <v>59</v>
      </c>
      <c r="D1427" s="8" t="n">
        <v>0.01723</v>
      </c>
      <c r="E1427" s="8" t="n">
        <f aca="false">VLOOKUP(A1427,[11]Sheet1!$D$2:$L$5,3,FALSE())</f>
        <v>0.078651</v>
      </c>
      <c r="F1427" s="8" t="n">
        <f aca="false">VLOOKUP(A1427,[11]Sheet1!$D$2:$L$5,4,FALSE())</f>
        <v>0.029841</v>
      </c>
      <c r="G1427" s="8" t="n">
        <f aca="false">VLOOKUP(A1427,[11]Sheet1!$D$2:$L$5,5,FALSE())</f>
        <v>0.009843</v>
      </c>
      <c r="H1427" s="8" t="n">
        <f aca="false">VLOOKUP(A1427,[11]Sheet1!$D$2:$L$5,6,FALSE())</f>
        <v>0.063422</v>
      </c>
      <c r="I1427" s="8" t="n">
        <f aca="false">VLOOKUP(A1427,[11]Sheet1!$D$2:$L$5,7,FALSE())</f>
        <v>0.006692</v>
      </c>
      <c r="J1427" s="8" t="n">
        <v>0.447429</v>
      </c>
      <c r="K1427" s="8" t="n">
        <f aca="false">VLOOKUP(A1427,[11]Sheet1!$D$2:$L$5,9,FALSE())</f>
        <v>0.479838</v>
      </c>
      <c r="L1427" s="7" t="s">
        <v>15</v>
      </c>
      <c r="M1427" s="7" t="s">
        <v>15</v>
      </c>
      <c r="N1427" s="7" t="s">
        <v>15</v>
      </c>
      <c r="O1427" s="7" t="s">
        <v>15</v>
      </c>
      <c r="P1427" s="7" t="s">
        <v>15</v>
      </c>
      <c r="Q1427" s="7" t="s">
        <v>15</v>
      </c>
      <c r="R1427" s="7" t="s">
        <v>15</v>
      </c>
      <c r="S1427" s="7" t="s">
        <v>15</v>
      </c>
      <c r="T1427" s="9" t="s">
        <v>1534</v>
      </c>
      <c r="U1427" s="9" t="s">
        <v>17</v>
      </c>
    </row>
    <row r="1428" s="34" customFormat="true" ht="15" hidden="false" customHeight="false" outlineLevel="0" collapsed="false">
      <c r="A1428" s="6" t="s">
        <v>1538</v>
      </c>
      <c r="B1428" s="6" t="s">
        <v>95</v>
      </c>
      <c r="C1428" s="10" t="s">
        <v>59</v>
      </c>
      <c r="D1428" s="8" t="n">
        <v>0.00936</v>
      </c>
      <c r="E1428" s="8" t="n">
        <f aca="false">VLOOKUP(A1428,[12]Sheet1!$D$2:$M$4,3,FALSE())</f>
        <v>0.00936</v>
      </c>
      <c r="F1428" s="8" t="n">
        <f aca="false">VLOOKUP(A1428,[12]Sheet1!$D$2:$M$4,4,FALSE())</f>
        <v>0.090817</v>
      </c>
      <c r="G1428" s="8" t="n">
        <f aca="false">VLOOKUP(A1428,[12]Sheet1!$D$2:$M$4,5,FALSE())</f>
        <v>0.029856</v>
      </c>
      <c r="H1428" s="8" t="n">
        <f aca="false">VLOOKUP(A1428,[12]Sheet1!$D$2:$M$4,6,FALSE())</f>
        <v>0.008063</v>
      </c>
      <c r="I1428" s="8" t="n">
        <f aca="false">VLOOKUP(A1428,[12]Sheet1!$D$2:$M$4,7,FALSE())</f>
        <v>0.052573</v>
      </c>
      <c r="J1428" s="8" t="n">
        <v>0.458803</v>
      </c>
      <c r="K1428" s="8" t="n">
        <f aca="false">VLOOKUP(A1428,[12]Sheet1!$D$2:$M$4,9,FALSE())</f>
        <v>0.458803</v>
      </c>
      <c r="L1428" s="7" t="s">
        <v>15</v>
      </c>
      <c r="M1428" s="7" t="s">
        <v>15</v>
      </c>
      <c r="N1428" s="7" t="s">
        <v>60</v>
      </c>
      <c r="O1428" s="7" t="s">
        <v>60</v>
      </c>
      <c r="P1428" s="7" t="s">
        <v>15</v>
      </c>
      <c r="Q1428" s="7" t="s">
        <v>60</v>
      </c>
      <c r="R1428" s="7" t="s">
        <v>15</v>
      </c>
      <c r="S1428" s="7" t="s">
        <v>15</v>
      </c>
      <c r="T1428" s="9" t="s">
        <v>1539</v>
      </c>
      <c r="U1428" s="9" t="s">
        <v>17</v>
      </c>
    </row>
    <row r="1429" s="34" customFormat="true" ht="15" hidden="false" customHeight="false" outlineLevel="0" collapsed="false">
      <c r="A1429" s="6" t="s">
        <v>1540</v>
      </c>
      <c r="B1429" s="6" t="s">
        <v>56</v>
      </c>
      <c r="C1429" s="10" t="s">
        <v>59</v>
      </c>
      <c r="D1429" s="8" t="n">
        <v>0.006231</v>
      </c>
      <c r="E1429" s="8" t="n">
        <f aca="false">VLOOKUP(A1429,[12]Sheet1!$D$2:$M$4,3,FALSE())</f>
        <v>0.006231</v>
      </c>
      <c r="F1429" s="8" t="n">
        <f aca="false">VLOOKUP(A1429,[12]Sheet1!$D$2:$M$4,4,FALSE())</f>
        <v>0.049219</v>
      </c>
      <c r="G1429" s="8" t="n">
        <f aca="false">VLOOKUP(A1429,[12]Sheet1!$D$2:$M$4,5,FALSE())</f>
        <v>0.029834</v>
      </c>
      <c r="H1429" s="8" t="n">
        <f aca="false">VLOOKUP(A1429,[12]Sheet1!$D$2:$M$4,6,FALSE())</f>
        <v>0.00551</v>
      </c>
      <c r="I1429" s="8" t="n">
        <f aca="false">VLOOKUP(A1429,[12]Sheet1!$D$2:$M$4,7,FALSE())</f>
        <v>0.03942</v>
      </c>
      <c r="J1429" s="8" t="n">
        <v>0.377252</v>
      </c>
      <c r="K1429" s="8" t="n">
        <f aca="false">VLOOKUP(A1429,[12]Sheet1!$D$2:$M$4,9,FALSE())</f>
        <v>0.377252</v>
      </c>
      <c r="L1429" s="7" t="s">
        <v>15</v>
      </c>
      <c r="M1429" s="7" t="s">
        <v>15</v>
      </c>
      <c r="N1429" s="7" t="s">
        <v>60</v>
      </c>
      <c r="O1429" s="7" t="s">
        <v>60</v>
      </c>
      <c r="P1429" s="7" t="s">
        <v>15</v>
      </c>
      <c r="Q1429" s="7" t="s">
        <v>60</v>
      </c>
      <c r="R1429" s="7" t="s">
        <v>15</v>
      </c>
      <c r="S1429" s="7" t="s">
        <v>15</v>
      </c>
      <c r="T1429" s="9" t="s">
        <v>1539</v>
      </c>
      <c r="U1429" s="9" t="s">
        <v>17</v>
      </c>
    </row>
    <row r="1430" s="34" customFormat="true" ht="15" hidden="false" customHeight="false" outlineLevel="0" collapsed="false">
      <c r="A1430" s="6" t="s">
        <v>1541</v>
      </c>
      <c r="B1430" s="6" t="s">
        <v>220</v>
      </c>
      <c r="C1430" s="10" t="s">
        <v>59</v>
      </c>
      <c r="D1430" s="8" t="n">
        <v>0.007981</v>
      </c>
      <c r="E1430" s="8" t="n">
        <f aca="false">VLOOKUP(A1430,[12]Sheet1!$D$2:$M$4,3,FALSE())</f>
        <v>0.007981</v>
      </c>
      <c r="F1430" s="8" t="n">
        <f aca="false">VLOOKUP(A1430,[12]Sheet1!$D$2:$M$4,4,FALSE())</f>
        <v>0.080092</v>
      </c>
      <c r="G1430" s="8" t="n">
        <f aca="false">VLOOKUP(A1430,[12]Sheet1!$D$2:$M$4,5,FALSE())</f>
        <v>0.029859</v>
      </c>
      <c r="H1430" s="8" t="n">
        <f aca="false">VLOOKUP(A1430,[12]Sheet1!$D$2:$M$4,6,FALSE())</f>
        <v>0.013697</v>
      </c>
      <c r="I1430" s="8" t="n">
        <f aca="false">VLOOKUP(A1430,[12]Sheet1!$D$2:$M$4,7,FALSE())</f>
        <v>0.064819</v>
      </c>
      <c r="J1430" s="8" t="n">
        <v>0.393613</v>
      </c>
      <c r="K1430" s="8" t="n">
        <f aca="false">VLOOKUP(A1430,[12]Sheet1!$D$2:$M$4,9,FALSE())</f>
        <v>0.393613</v>
      </c>
      <c r="L1430" s="7" t="s">
        <v>15</v>
      </c>
      <c r="M1430" s="7" t="s">
        <v>15</v>
      </c>
      <c r="N1430" s="7" t="s">
        <v>60</v>
      </c>
      <c r="O1430" s="7" t="s">
        <v>60</v>
      </c>
      <c r="P1430" s="7" t="s">
        <v>15</v>
      </c>
      <c r="Q1430" s="7" t="s">
        <v>60</v>
      </c>
      <c r="R1430" s="7" t="s">
        <v>15</v>
      </c>
      <c r="S1430" s="7" t="s">
        <v>15</v>
      </c>
      <c r="T1430" s="9" t="s">
        <v>1539</v>
      </c>
      <c r="U1430" s="9" t="s">
        <v>17</v>
      </c>
    </row>
    <row r="1431" s="34" customFormat="true" ht="15" hidden="false" customHeight="false" outlineLevel="0" collapsed="false">
      <c r="A1431" s="6" t="s">
        <v>1542</v>
      </c>
      <c r="B1431" s="6" t="s">
        <v>220</v>
      </c>
      <c r="C1431" s="10" t="s">
        <v>59</v>
      </c>
      <c r="D1431" s="8" t="n">
        <v>0.008526</v>
      </c>
      <c r="E1431" s="8" t="n">
        <v>0.146224</v>
      </c>
      <c r="F1431" s="8" t="n">
        <v>0.029787</v>
      </c>
      <c r="G1431" s="8" t="n">
        <v>0.011954</v>
      </c>
      <c r="H1431" s="8" t="n">
        <v>0.105381</v>
      </c>
      <c r="I1431" s="8" t="n">
        <v>0.008416</v>
      </c>
      <c r="J1431" s="8" t="n">
        <v>0.530681</v>
      </c>
      <c r="K1431" s="8" t="n">
        <v>0.476773</v>
      </c>
      <c r="L1431" s="7" t="s">
        <v>15</v>
      </c>
      <c r="M1431" s="7" t="s">
        <v>15</v>
      </c>
      <c r="N1431" s="7" t="s">
        <v>15</v>
      </c>
      <c r="O1431" s="7" t="s">
        <v>15</v>
      </c>
      <c r="P1431" s="7" t="s">
        <v>15</v>
      </c>
      <c r="Q1431" s="7" t="s">
        <v>15</v>
      </c>
      <c r="R1431" s="7" t="s">
        <v>60</v>
      </c>
      <c r="S1431" s="7" t="s">
        <v>15</v>
      </c>
      <c r="T1431" s="9" t="s">
        <v>1543</v>
      </c>
      <c r="U1431" s="9" t="s">
        <v>17</v>
      </c>
    </row>
    <row r="1432" s="34" customFormat="true" ht="15" hidden="false" customHeight="false" outlineLevel="0" collapsed="false">
      <c r="A1432" s="6" t="s">
        <v>1544</v>
      </c>
      <c r="B1432" s="6" t="s">
        <v>220</v>
      </c>
      <c r="C1432" s="10" t="s">
        <v>59</v>
      </c>
      <c r="D1432" s="8" t="n">
        <v>0.2152</v>
      </c>
      <c r="E1432" s="8" t="n">
        <v>0.051678</v>
      </c>
      <c r="F1432" s="8" t="n">
        <v>0.029811</v>
      </c>
      <c r="G1432" s="8" t="n">
        <v>0.019044</v>
      </c>
      <c r="H1432" s="8" t="n">
        <v>0.034245</v>
      </c>
      <c r="I1432" s="8" t="n">
        <v>0.010038</v>
      </c>
      <c r="J1432" s="8" t="n">
        <v>0.390838</v>
      </c>
      <c r="K1432" s="8" t="n">
        <v>0.471257</v>
      </c>
      <c r="L1432" s="7" t="s">
        <v>60</v>
      </c>
      <c r="M1432" s="7" t="s">
        <v>15</v>
      </c>
      <c r="N1432" s="7" t="s">
        <v>15</v>
      </c>
      <c r="O1432" s="7" t="s">
        <v>15</v>
      </c>
      <c r="P1432" s="7" t="s">
        <v>15</v>
      </c>
      <c r="Q1432" s="7" t="s">
        <v>15</v>
      </c>
      <c r="R1432" s="7" t="s">
        <v>15</v>
      </c>
      <c r="S1432" s="7" t="s">
        <v>15</v>
      </c>
      <c r="T1432" s="9" t="s">
        <v>1543</v>
      </c>
      <c r="U1432" s="9" t="s">
        <v>17</v>
      </c>
    </row>
    <row r="1433" s="34" customFormat="true" ht="15" hidden="false" customHeight="false" outlineLevel="0" collapsed="false">
      <c r="A1433" s="6" t="s">
        <v>1545</v>
      </c>
      <c r="B1433" s="6" t="s">
        <v>220</v>
      </c>
      <c r="C1433" s="10" t="s">
        <v>59</v>
      </c>
      <c r="D1433" s="8" t="n">
        <v>0.008838</v>
      </c>
      <c r="E1433" s="8" t="n">
        <v>0.023891</v>
      </c>
      <c r="F1433" s="8" t="n">
        <v>0.029805</v>
      </c>
      <c r="G1433" s="8" t="n">
        <v>0.00635</v>
      </c>
      <c r="H1433" s="8" t="n">
        <v>0.026016</v>
      </c>
      <c r="I1433" s="8" t="n">
        <v>0.003374</v>
      </c>
      <c r="J1433" s="8" t="n">
        <v>0.384895</v>
      </c>
      <c r="K1433" s="8" t="n">
        <v>0.493436</v>
      </c>
      <c r="L1433" s="7" t="s">
        <v>15</v>
      </c>
      <c r="M1433" s="7" t="s">
        <v>15</v>
      </c>
      <c r="N1433" s="7" t="s">
        <v>15</v>
      </c>
      <c r="O1433" s="7" t="s">
        <v>15</v>
      </c>
      <c r="P1433" s="7" t="s">
        <v>15</v>
      </c>
      <c r="Q1433" s="7" t="s">
        <v>15</v>
      </c>
      <c r="R1433" s="7" t="s">
        <v>15</v>
      </c>
      <c r="S1433" s="7" t="s">
        <v>15</v>
      </c>
      <c r="T1433" s="9" t="s">
        <v>1543</v>
      </c>
      <c r="U1433" s="9" t="s">
        <v>17</v>
      </c>
    </row>
    <row r="1434" s="34" customFormat="true" ht="15" hidden="false" customHeight="false" outlineLevel="0" collapsed="false">
      <c r="A1434" s="6" t="s">
        <v>1546</v>
      </c>
      <c r="B1434" s="6" t="s">
        <v>220</v>
      </c>
      <c r="C1434" s="10" t="s">
        <v>59</v>
      </c>
      <c r="D1434" s="8" t="n">
        <v>0.007753</v>
      </c>
      <c r="E1434" s="8" t="n">
        <v>0.171207</v>
      </c>
      <c r="F1434" s="8" t="n">
        <v>0.029808</v>
      </c>
      <c r="G1434" s="8" t="n">
        <v>0.018937</v>
      </c>
      <c r="H1434" s="8" t="n">
        <v>0.142004</v>
      </c>
      <c r="I1434" s="8" t="n">
        <v>0.008538</v>
      </c>
      <c r="J1434" s="8" t="n">
        <v>0.557296</v>
      </c>
      <c r="K1434" s="8" t="n">
        <v>0.458878</v>
      </c>
      <c r="L1434" s="7" t="s">
        <v>15</v>
      </c>
      <c r="M1434" s="7" t="s">
        <v>15</v>
      </c>
      <c r="N1434" s="7" t="s">
        <v>15</v>
      </c>
      <c r="O1434" s="7" t="s">
        <v>15</v>
      </c>
      <c r="P1434" s="7" t="s">
        <v>15</v>
      </c>
      <c r="Q1434" s="7" t="s">
        <v>15</v>
      </c>
      <c r="R1434" s="7" t="s">
        <v>60</v>
      </c>
      <c r="S1434" s="7" t="s">
        <v>15</v>
      </c>
      <c r="T1434" s="9" t="s">
        <v>1543</v>
      </c>
      <c r="U1434" s="9" t="s">
        <v>17</v>
      </c>
    </row>
    <row r="1435" s="34" customFormat="true" ht="15" hidden="false" customHeight="false" outlineLevel="0" collapsed="false">
      <c r="A1435" s="6" t="s">
        <v>1547</v>
      </c>
      <c r="B1435" s="6" t="s">
        <v>220</v>
      </c>
      <c r="C1435" s="10" t="s">
        <v>59</v>
      </c>
      <c r="D1435" s="8" t="n">
        <v>0.01153</v>
      </c>
      <c r="E1435" s="8" t="n">
        <v>0.033417</v>
      </c>
      <c r="F1435" s="8" t="n">
        <v>0.029789</v>
      </c>
      <c r="G1435" s="8" t="n">
        <v>0.00943</v>
      </c>
      <c r="H1435" s="8" t="n">
        <v>0.025214</v>
      </c>
      <c r="I1435" s="8" t="n">
        <v>0.004117</v>
      </c>
      <c r="J1435" s="8" t="n">
        <v>0.365187</v>
      </c>
      <c r="K1435" s="8" t="n">
        <v>0.501804</v>
      </c>
      <c r="L1435" s="7" t="s">
        <v>15</v>
      </c>
      <c r="M1435" s="7" t="s">
        <v>15</v>
      </c>
      <c r="N1435" s="7" t="s">
        <v>15</v>
      </c>
      <c r="O1435" s="7" t="s">
        <v>15</v>
      </c>
      <c r="P1435" s="7" t="s">
        <v>15</v>
      </c>
      <c r="Q1435" s="7" t="s">
        <v>15</v>
      </c>
      <c r="R1435" s="7" t="s">
        <v>15</v>
      </c>
      <c r="S1435" s="7" t="s">
        <v>60</v>
      </c>
      <c r="T1435" s="9" t="s">
        <v>1543</v>
      </c>
      <c r="U1435" s="9" t="s">
        <v>17</v>
      </c>
    </row>
    <row r="1436" s="34" customFormat="true" ht="15" hidden="false" customHeight="false" outlineLevel="0" collapsed="false">
      <c r="A1436" s="6" t="s">
        <v>1548</v>
      </c>
      <c r="B1436" s="6" t="s">
        <v>220</v>
      </c>
      <c r="C1436" s="10" t="s">
        <v>59</v>
      </c>
      <c r="D1436" s="8" t="n">
        <v>0.008686</v>
      </c>
      <c r="E1436" s="8" t="n">
        <v>0.146678</v>
      </c>
      <c r="F1436" s="8" t="n">
        <v>0.029842</v>
      </c>
      <c r="G1436" s="8" t="n">
        <v>0.020732</v>
      </c>
      <c r="H1436" s="8" t="n">
        <v>0.114228</v>
      </c>
      <c r="I1436" s="8" t="n">
        <v>0.009392</v>
      </c>
      <c r="J1436" s="8" t="n">
        <v>0.535877</v>
      </c>
      <c r="K1436" s="8" t="n">
        <v>0.459185</v>
      </c>
      <c r="L1436" s="7" t="s">
        <v>15</v>
      </c>
      <c r="M1436" s="7" t="s">
        <v>15</v>
      </c>
      <c r="N1436" s="7" t="s">
        <v>60</v>
      </c>
      <c r="O1436" s="7" t="s">
        <v>60</v>
      </c>
      <c r="P1436" s="7" t="s">
        <v>15</v>
      </c>
      <c r="Q1436" s="7" t="s">
        <v>15</v>
      </c>
      <c r="R1436" s="7" t="s">
        <v>60</v>
      </c>
      <c r="S1436" s="7" t="s">
        <v>15</v>
      </c>
      <c r="T1436" s="9" t="s">
        <v>1543</v>
      </c>
      <c r="U1436" s="9" t="s">
        <v>17</v>
      </c>
    </row>
    <row r="1437" s="34" customFormat="true" ht="15" hidden="false" customHeight="false" outlineLevel="0" collapsed="false">
      <c r="A1437" s="6" t="s">
        <v>1549</v>
      </c>
      <c r="B1437" s="6" t="s">
        <v>220</v>
      </c>
      <c r="C1437" s="10" t="s">
        <v>59</v>
      </c>
      <c r="D1437" s="8" t="n">
        <v>0.009664</v>
      </c>
      <c r="E1437" s="8" t="n">
        <v>0.166932</v>
      </c>
      <c r="F1437" s="8" t="n">
        <v>0.029863</v>
      </c>
      <c r="G1437" s="8" t="n">
        <v>0.028765</v>
      </c>
      <c r="H1437" s="8" t="n">
        <v>0.146243</v>
      </c>
      <c r="I1437" s="8" t="n">
        <v>0.01318</v>
      </c>
      <c r="J1437" s="8" t="n">
        <v>0.554312</v>
      </c>
      <c r="K1437" s="8" t="n">
        <v>0.447185</v>
      </c>
      <c r="L1437" s="7" t="s">
        <v>15</v>
      </c>
      <c r="M1437" s="7" t="s">
        <v>15</v>
      </c>
      <c r="N1437" s="7" t="s">
        <v>60</v>
      </c>
      <c r="O1437" s="7" t="s">
        <v>60</v>
      </c>
      <c r="P1437" s="7" t="s">
        <v>15</v>
      </c>
      <c r="Q1437" s="7" t="s">
        <v>15</v>
      </c>
      <c r="R1437" s="7" t="s">
        <v>60</v>
      </c>
      <c r="S1437" s="7" t="s">
        <v>15</v>
      </c>
      <c r="T1437" s="9" t="s">
        <v>1543</v>
      </c>
      <c r="U1437" s="9" t="s">
        <v>17</v>
      </c>
    </row>
    <row r="1438" s="34" customFormat="true" ht="15" hidden="false" customHeight="false" outlineLevel="0" collapsed="false">
      <c r="A1438" s="6" t="s">
        <v>1550</v>
      </c>
      <c r="B1438" s="6" t="s">
        <v>220</v>
      </c>
      <c r="C1438" s="10" t="s">
        <v>60</v>
      </c>
      <c r="D1438" s="8" t="n">
        <v>0.005593</v>
      </c>
      <c r="E1438" s="8" t="n">
        <v>0.034688</v>
      </c>
      <c r="F1438" s="8" t="n">
        <v>0.029851</v>
      </c>
      <c r="G1438" s="8" t="n">
        <v>0.006494</v>
      </c>
      <c r="H1438" s="8" t="n">
        <v>0.011565</v>
      </c>
      <c r="I1438" s="8" t="n">
        <v>0.003219</v>
      </c>
      <c r="J1438" s="8" t="n">
        <v>0.401661</v>
      </c>
      <c r="K1438" s="8" t="n">
        <v>0.489328</v>
      </c>
      <c r="L1438" s="7" t="s">
        <v>15</v>
      </c>
      <c r="M1438" s="7" t="s">
        <v>15</v>
      </c>
      <c r="N1438" s="7" t="s">
        <v>60</v>
      </c>
      <c r="O1438" s="7" t="s">
        <v>15</v>
      </c>
      <c r="P1438" s="7" t="s">
        <v>15</v>
      </c>
      <c r="Q1438" s="7" t="s">
        <v>15</v>
      </c>
      <c r="R1438" s="7" t="s">
        <v>15</v>
      </c>
      <c r="S1438" s="7" t="s">
        <v>15</v>
      </c>
      <c r="T1438" s="9" t="s">
        <v>1543</v>
      </c>
      <c r="U1438" s="9" t="s">
        <v>17</v>
      </c>
    </row>
    <row r="1439" s="34" customFormat="true" ht="15" hidden="false" customHeight="false" outlineLevel="0" collapsed="false">
      <c r="A1439" s="6" t="s">
        <v>1551</v>
      </c>
      <c r="B1439" s="6" t="s">
        <v>220</v>
      </c>
      <c r="C1439" s="10" t="s">
        <v>59</v>
      </c>
      <c r="D1439" s="8" t="n">
        <v>0</v>
      </c>
      <c r="E1439" s="8" t="n">
        <v>0.105307</v>
      </c>
      <c r="F1439" s="8" t="n">
        <v>0.02987</v>
      </c>
      <c r="G1439" s="8" t="n">
        <v>0.011377</v>
      </c>
      <c r="H1439" s="8" t="n">
        <v>0.068126</v>
      </c>
      <c r="I1439" s="8" t="n">
        <v>0.007577</v>
      </c>
      <c r="J1439" s="8" t="n">
        <v>0.469601</v>
      </c>
      <c r="K1439" s="8" t="n">
        <v>0.485404</v>
      </c>
      <c r="L1439" s="7" t="s">
        <v>15</v>
      </c>
      <c r="M1439" s="7" t="s">
        <v>15</v>
      </c>
      <c r="N1439" s="7" t="s">
        <v>60</v>
      </c>
      <c r="O1439" s="7" t="s">
        <v>15</v>
      </c>
      <c r="P1439" s="7" t="s">
        <v>15</v>
      </c>
      <c r="Q1439" s="7" t="s">
        <v>15</v>
      </c>
      <c r="R1439" s="7" t="s">
        <v>15</v>
      </c>
      <c r="S1439" s="7" t="s">
        <v>15</v>
      </c>
      <c r="T1439" s="9" t="s">
        <v>1543</v>
      </c>
      <c r="U1439" s="9" t="s">
        <v>17</v>
      </c>
    </row>
    <row r="1440" s="34" customFormat="true" ht="15" hidden="false" customHeight="false" outlineLevel="0" collapsed="false">
      <c r="A1440" s="6" t="s">
        <v>1552</v>
      </c>
      <c r="B1440" s="6" t="s">
        <v>220</v>
      </c>
      <c r="C1440" s="10" t="s">
        <v>59</v>
      </c>
      <c r="D1440" s="8" t="n">
        <v>0.01287</v>
      </c>
      <c r="E1440" s="8" t="n">
        <v>0.172606</v>
      </c>
      <c r="F1440" s="8" t="n">
        <v>0.029813</v>
      </c>
      <c r="G1440" s="8" t="n">
        <v>0.013059</v>
      </c>
      <c r="H1440" s="8" t="n">
        <v>0.106207</v>
      </c>
      <c r="I1440" s="8" t="n">
        <v>0.007044</v>
      </c>
      <c r="J1440" s="8" t="n">
        <v>0.537439</v>
      </c>
      <c r="K1440" s="8" t="n">
        <v>0.468731</v>
      </c>
      <c r="L1440" s="7" t="s">
        <v>15</v>
      </c>
      <c r="M1440" s="7" t="s">
        <v>15</v>
      </c>
      <c r="N1440" s="7" t="s">
        <v>15</v>
      </c>
      <c r="O1440" s="7" t="s">
        <v>15</v>
      </c>
      <c r="P1440" s="7" t="s">
        <v>15</v>
      </c>
      <c r="Q1440" s="7" t="s">
        <v>15</v>
      </c>
      <c r="R1440" s="7" t="s">
        <v>60</v>
      </c>
      <c r="S1440" s="7" t="s">
        <v>15</v>
      </c>
      <c r="T1440" s="9" t="s">
        <v>1553</v>
      </c>
      <c r="U1440" s="9" t="s">
        <v>17</v>
      </c>
    </row>
    <row r="1441" s="34" customFormat="true" ht="15" hidden="false" customHeight="false" outlineLevel="0" collapsed="false">
      <c r="A1441" s="6" t="s">
        <v>1554</v>
      </c>
      <c r="B1441" s="6" t="s">
        <v>56</v>
      </c>
      <c r="C1441" s="10" t="s">
        <v>59</v>
      </c>
      <c r="D1441" s="8" t="n">
        <v>0</v>
      </c>
      <c r="E1441" s="8" t="n">
        <v>0.043209</v>
      </c>
      <c r="F1441" s="8" t="n">
        <v>0.029829</v>
      </c>
      <c r="G1441" s="8" t="n">
        <v>0.014155</v>
      </c>
      <c r="H1441" s="8" t="n">
        <v>0.033017</v>
      </c>
      <c r="I1441" s="8" t="n">
        <v>0.007335</v>
      </c>
      <c r="J1441" s="8" t="n">
        <v>0.323881</v>
      </c>
      <c r="K1441" s="8" t="n">
        <v>0.48109</v>
      </c>
      <c r="L1441" s="7" t="s">
        <v>15</v>
      </c>
      <c r="M1441" s="7" t="s">
        <v>15</v>
      </c>
      <c r="N1441" s="7" t="s">
        <v>15</v>
      </c>
      <c r="O1441" s="7" t="s">
        <v>15</v>
      </c>
      <c r="P1441" s="7" t="s">
        <v>15</v>
      </c>
      <c r="Q1441" s="7" t="s">
        <v>15</v>
      </c>
      <c r="R1441" s="7" t="s">
        <v>15</v>
      </c>
      <c r="S1441" s="7" t="s">
        <v>15</v>
      </c>
      <c r="T1441" s="9" t="s">
        <v>1553</v>
      </c>
      <c r="U1441" s="9" t="s">
        <v>17</v>
      </c>
    </row>
    <row r="1442" s="34" customFormat="true" ht="15" hidden="false" customHeight="false" outlineLevel="0" collapsed="false">
      <c r="A1442" s="6" t="s">
        <v>1555</v>
      </c>
      <c r="B1442" s="6" t="s">
        <v>220</v>
      </c>
      <c r="C1442" s="10" t="s">
        <v>59</v>
      </c>
      <c r="D1442" s="8" t="n">
        <v>0.01457</v>
      </c>
      <c r="E1442" s="8" t="n">
        <v>0.046322</v>
      </c>
      <c r="F1442" s="8" t="n">
        <v>0.029877</v>
      </c>
      <c r="G1442" s="8" t="n">
        <v>0.007266</v>
      </c>
      <c r="H1442" s="8" t="n">
        <v>0.0451</v>
      </c>
      <c r="I1442" s="8" t="n">
        <v>0.002786</v>
      </c>
      <c r="J1442" s="8" t="n">
        <v>0.377371</v>
      </c>
      <c r="K1442" s="8" t="n">
        <v>0.495617</v>
      </c>
      <c r="L1442" s="7" t="s">
        <v>15</v>
      </c>
      <c r="M1442" s="7" t="s">
        <v>15</v>
      </c>
      <c r="N1442" s="7" t="s">
        <v>60</v>
      </c>
      <c r="O1442" s="7" t="s">
        <v>15</v>
      </c>
      <c r="P1442" s="7" t="s">
        <v>15</v>
      </c>
      <c r="Q1442" s="7" t="s">
        <v>15</v>
      </c>
      <c r="R1442" s="7" t="s">
        <v>15</v>
      </c>
      <c r="S1442" s="7" t="s">
        <v>15</v>
      </c>
      <c r="T1442" s="9" t="s">
        <v>1553</v>
      </c>
      <c r="U1442" s="9" t="s">
        <v>17</v>
      </c>
    </row>
    <row r="1443" s="34" customFormat="true" ht="15" hidden="false" customHeight="false" outlineLevel="0" collapsed="false">
      <c r="A1443" s="6" t="s">
        <v>1556</v>
      </c>
      <c r="B1443" s="6" t="s">
        <v>95</v>
      </c>
      <c r="C1443" s="10" t="s">
        <v>60</v>
      </c>
      <c r="D1443" s="8" t="n">
        <v>0.0101</v>
      </c>
      <c r="E1443" s="8" t="n">
        <v>0.043372</v>
      </c>
      <c r="F1443" s="8" t="n">
        <v>0.029814</v>
      </c>
      <c r="G1443" s="8" t="n">
        <v>0.045051</v>
      </c>
      <c r="H1443" s="8" t="n">
        <v>0.02681</v>
      </c>
      <c r="I1443" s="8" t="n">
        <v>0.024716</v>
      </c>
      <c r="J1443" s="8" t="n">
        <v>0.366797</v>
      </c>
      <c r="K1443" s="8" t="n">
        <v>0.445087</v>
      </c>
      <c r="L1443" s="7" t="s">
        <v>15</v>
      </c>
      <c r="M1443" s="7" t="s">
        <v>15</v>
      </c>
      <c r="N1443" s="7" t="s">
        <v>15</v>
      </c>
      <c r="O1443" s="7" t="s">
        <v>60</v>
      </c>
      <c r="P1443" s="7" t="s">
        <v>15</v>
      </c>
      <c r="Q1443" s="7" t="s">
        <v>60</v>
      </c>
      <c r="R1443" s="7" t="s">
        <v>15</v>
      </c>
      <c r="S1443" s="7" t="s">
        <v>15</v>
      </c>
      <c r="T1443" s="9" t="s">
        <v>1553</v>
      </c>
      <c r="U1443" s="9" t="s">
        <v>17</v>
      </c>
    </row>
    <row r="1444" s="34" customFormat="true" ht="15" hidden="false" customHeight="false" outlineLevel="0" collapsed="false">
      <c r="A1444" s="6" t="s">
        <v>1557</v>
      </c>
      <c r="B1444" s="6" t="s">
        <v>95</v>
      </c>
      <c r="C1444" s="10" t="s">
        <v>60</v>
      </c>
      <c r="D1444" s="8" t="n">
        <v>0.01364</v>
      </c>
      <c r="E1444" s="8" t="n">
        <v>0.08519</v>
      </c>
      <c r="F1444" s="8" t="n">
        <v>0.029849</v>
      </c>
      <c r="G1444" s="8" t="n">
        <v>0.013007</v>
      </c>
      <c r="H1444" s="8" t="n">
        <v>0.052311</v>
      </c>
      <c r="I1444" s="8" t="n">
        <v>0.006287</v>
      </c>
      <c r="J1444" s="8" t="n">
        <v>0.438616</v>
      </c>
      <c r="K1444" s="8" t="n">
        <v>0.472451</v>
      </c>
      <c r="L1444" s="7" t="s">
        <v>15</v>
      </c>
      <c r="M1444" s="7" t="s">
        <v>15</v>
      </c>
      <c r="N1444" s="7" t="s">
        <v>60</v>
      </c>
      <c r="O1444" s="7" t="s">
        <v>15</v>
      </c>
      <c r="P1444" s="7" t="s">
        <v>15</v>
      </c>
      <c r="Q1444" s="7" t="s">
        <v>15</v>
      </c>
      <c r="R1444" s="7" t="s">
        <v>15</v>
      </c>
      <c r="S1444" s="7" t="s">
        <v>15</v>
      </c>
      <c r="T1444" s="9" t="s">
        <v>1553</v>
      </c>
      <c r="U1444" s="9" t="s">
        <v>17</v>
      </c>
    </row>
    <row r="1445" s="34" customFormat="true" ht="15" hidden="false" customHeight="false" outlineLevel="0" collapsed="false">
      <c r="A1445" s="6" t="s">
        <v>1558</v>
      </c>
      <c r="B1445" s="6" t="s">
        <v>220</v>
      </c>
      <c r="C1445" s="10" t="s">
        <v>59</v>
      </c>
      <c r="D1445" s="8" t="n">
        <v>0.009173</v>
      </c>
      <c r="E1445" s="8" t="n">
        <v>0.092983</v>
      </c>
      <c r="F1445" s="8" t="n">
        <v>0.029808</v>
      </c>
      <c r="G1445" s="8" t="n">
        <v>0.006961</v>
      </c>
      <c r="H1445" s="8" t="n">
        <v>0.079768</v>
      </c>
      <c r="I1445" s="8" t="n">
        <v>0.003336</v>
      </c>
      <c r="J1445" s="8" t="n">
        <v>0.467005</v>
      </c>
      <c r="K1445" s="8" t="n">
        <v>0.487372</v>
      </c>
      <c r="L1445" s="7" t="s">
        <v>15</v>
      </c>
      <c r="M1445" s="7" t="s">
        <v>15</v>
      </c>
      <c r="N1445" s="7" t="s">
        <v>15</v>
      </c>
      <c r="O1445" s="7" t="s">
        <v>15</v>
      </c>
      <c r="P1445" s="7" t="s">
        <v>15</v>
      </c>
      <c r="Q1445" s="7" t="s">
        <v>15</v>
      </c>
      <c r="R1445" s="7" t="s">
        <v>15</v>
      </c>
      <c r="S1445" s="7" t="s">
        <v>15</v>
      </c>
      <c r="T1445" s="9" t="s">
        <v>1559</v>
      </c>
      <c r="U1445" s="9" t="s">
        <v>17</v>
      </c>
    </row>
    <row r="1446" s="34" customFormat="true" ht="15" hidden="false" customHeight="false" outlineLevel="0" collapsed="false">
      <c r="A1446" s="6" t="s">
        <v>1560</v>
      </c>
      <c r="B1446" s="6" t="s">
        <v>95</v>
      </c>
      <c r="C1446" s="10" t="s">
        <v>60</v>
      </c>
      <c r="D1446" s="8" t="n">
        <v>0.5851</v>
      </c>
      <c r="E1446" s="8" t="n">
        <v>0.520543</v>
      </c>
      <c r="F1446" s="8" t="n">
        <v>0.030084</v>
      </c>
      <c r="G1446" s="8" t="n">
        <v>0.055064</v>
      </c>
      <c r="H1446" s="8" t="n">
        <v>0.417023</v>
      </c>
      <c r="I1446" s="8" t="n">
        <v>0.025646</v>
      </c>
      <c r="J1446" s="8" t="n">
        <v>0.962698</v>
      </c>
      <c r="K1446" s="8" t="n">
        <v>0.392942</v>
      </c>
      <c r="L1446" s="7" t="s">
        <v>60</v>
      </c>
      <c r="M1446" s="7" t="s">
        <v>60</v>
      </c>
      <c r="N1446" s="7" t="s">
        <v>60</v>
      </c>
      <c r="O1446" s="7" t="s">
        <v>60</v>
      </c>
      <c r="P1446" s="7" t="s">
        <v>60</v>
      </c>
      <c r="Q1446" s="7" t="s">
        <v>60</v>
      </c>
      <c r="R1446" s="7" t="s">
        <v>60</v>
      </c>
      <c r="S1446" s="7" t="s">
        <v>15</v>
      </c>
      <c r="T1446" s="9" t="s">
        <v>1559</v>
      </c>
      <c r="U1446" s="9" t="s">
        <v>17</v>
      </c>
    </row>
    <row r="1447" s="34" customFormat="true" ht="15" hidden="false" customHeight="false" outlineLevel="0" collapsed="false">
      <c r="A1447" s="6" t="s">
        <v>1561</v>
      </c>
      <c r="B1447" s="6" t="s">
        <v>95</v>
      </c>
      <c r="C1447" s="10" t="s">
        <v>59</v>
      </c>
      <c r="D1447" s="8" t="n">
        <v>0.009275</v>
      </c>
      <c r="E1447" s="8" t="n">
        <v>0.238691</v>
      </c>
      <c r="F1447" s="8" t="n">
        <v>0.029923</v>
      </c>
      <c r="G1447" s="8" t="n">
        <v>0.019529</v>
      </c>
      <c r="H1447" s="8" t="n">
        <v>0.201111</v>
      </c>
      <c r="I1447" s="8" t="n">
        <v>0.011305</v>
      </c>
      <c r="J1447" s="8" t="n">
        <v>0.650433</v>
      </c>
      <c r="K1447" s="8" t="n">
        <v>0.455009</v>
      </c>
      <c r="L1447" s="7" t="s">
        <v>15</v>
      </c>
      <c r="M1447" s="7" t="s">
        <v>60</v>
      </c>
      <c r="N1447" s="7" t="s">
        <v>60</v>
      </c>
      <c r="O1447" s="7" t="s">
        <v>15</v>
      </c>
      <c r="P1447" s="7" t="s">
        <v>60</v>
      </c>
      <c r="Q1447" s="7" t="s">
        <v>15</v>
      </c>
      <c r="R1447" s="7" t="s">
        <v>60</v>
      </c>
      <c r="S1447" s="7" t="s">
        <v>15</v>
      </c>
      <c r="T1447" s="9" t="s">
        <v>1559</v>
      </c>
      <c r="U1447" s="9" t="s">
        <v>17</v>
      </c>
    </row>
    <row r="1448" s="34" customFormat="true" ht="15" hidden="false" customHeight="false" outlineLevel="0" collapsed="false">
      <c r="A1448" s="6" t="s">
        <v>1562</v>
      </c>
      <c r="B1448" s="6" t="s">
        <v>220</v>
      </c>
      <c r="C1448" s="10" t="s">
        <v>59</v>
      </c>
      <c r="D1448" s="8" t="n">
        <v>0.01799</v>
      </c>
      <c r="E1448" s="8" t="n">
        <v>0.02643</v>
      </c>
      <c r="F1448" s="8" t="n">
        <v>0.029805</v>
      </c>
      <c r="G1448" s="8" t="n">
        <v>0.006021</v>
      </c>
      <c r="H1448" s="8" t="n">
        <v>0.015247</v>
      </c>
      <c r="I1448" s="8" t="n">
        <v>0.00118</v>
      </c>
      <c r="J1448" s="8" t="n">
        <v>0.376668</v>
      </c>
      <c r="K1448" s="8" t="n">
        <v>0.488573</v>
      </c>
      <c r="L1448" s="7" t="s">
        <v>15</v>
      </c>
      <c r="M1448" s="7" t="s">
        <v>15</v>
      </c>
      <c r="N1448" s="7" t="s">
        <v>15</v>
      </c>
      <c r="O1448" s="7" t="s">
        <v>15</v>
      </c>
      <c r="P1448" s="7" t="s">
        <v>15</v>
      </c>
      <c r="Q1448" s="7" t="s">
        <v>15</v>
      </c>
      <c r="R1448" s="7" t="s">
        <v>15</v>
      </c>
      <c r="S1448" s="7" t="s">
        <v>15</v>
      </c>
      <c r="T1448" s="9" t="s">
        <v>1563</v>
      </c>
      <c r="U1448" s="9" t="s">
        <v>17</v>
      </c>
    </row>
    <row r="1449" s="34" customFormat="true" ht="15" hidden="false" customHeight="false" outlineLevel="0" collapsed="false">
      <c r="A1449" s="6" t="s">
        <v>1564</v>
      </c>
      <c r="B1449" s="6" t="s">
        <v>220</v>
      </c>
      <c r="C1449" s="10" t="s">
        <v>59</v>
      </c>
      <c r="D1449" s="8" t="n">
        <v>0.01296</v>
      </c>
      <c r="E1449" s="8" t="n">
        <v>0.052514</v>
      </c>
      <c r="F1449" s="8" t="n">
        <v>0.029772</v>
      </c>
      <c r="G1449" s="8" t="n">
        <v>0.006799</v>
      </c>
      <c r="H1449" s="8" t="n">
        <v>0.054471</v>
      </c>
      <c r="I1449" s="8" t="n">
        <v>0.003282</v>
      </c>
      <c r="J1449" s="8" t="n">
        <v>0.421652</v>
      </c>
      <c r="K1449" s="8" t="n">
        <v>0.486211</v>
      </c>
      <c r="L1449" s="7" t="s">
        <v>15</v>
      </c>
      <c r="M1449" s="7" t="s">
        <v>15</v>
      </c>
      <c r="N1449" s="7" t="s">
        <v>15</v>
      </c>
      <c r="O1449" s="7" t="s">
        <v>15</v>
      </c>
      <c r="P1449" s="7" t="s">
        <v>15</v>
      </c>
      <c r="Q1449" s="7" t="s">
        <v>15</v>
      </c>
      <c r="R1449" s="7" t="s">
        <v>15</v>
      </c>
      <c r="S1449" s="7" t="s">
        <v>15</v>
      </c>
      <c r="T1449" s="9" t="s">
        <v>1565</v>
      </c>
      <c r="U1449" s="9" t="s">
        <v>17</v>
      </c>
    </row>
    <row r="1450" s="34" customFormat="true" ht="15" hidden="false" customHeight="false" outlineLevel="0" collapsed="false">
      <c r="A1450" s="6" t="s">
        <v>1566</v>
      </c>
      <c r="B1450" s="6" t="s">
        <v>56</v>
      </c>
      <c r="C1450" s="10" t="s">
        <v>60</v>
      </c>
      <c r="D1450" s="8" t="n">
        <v>0.05831</v>
      </c>
      <c r="E1450" s="8" t="n">
        <v>0.216031</v>
      </c>
      <c r="F1450" s="8" t="n">
        <v>0.029925</v>
      </c>
      <c r="G1450" s="8" t="n">
        <v>0.022776</v>
      </c>
      <c r="H1450" s="8" t="n">
        <v>0.200279</v>
      </c>
      <c r="I1450" s="8" t="n">
        <v>0.011908</v>
      </c>
      <c r="J1450" s="8" t="n">
        <v>0.613246</v>
      </c>
      <c r="K1450" s="8" t="n">
        <v>0.449972</v>
      </c>
      <c r="L1450" s="7" t="s">
        <v>60</v>
      </c>
      <c r="M1450" s="7" t="s">
        <v>15</v>
      </c>
      <c r="N1450" s="7" t="s">
        <v>60</v>
      </c>
      <c r="O1450" s="7" t="s">
        <v>60</v>
      </c>
      <c r="P1450" s="7" t="s">
        <v>60</v>
      </c>
      <c r="Q1450" s="7" t="s">
        <v>15</v>
      </c>
      <c r="R1450" s="7" t="s">
        <v>60</v>
      </c>
      <c r="S1450" s="7" t="s">
        <v>15</v>
      </c>
      <c r="T1450" s="9" t="s">
        <v>1567</v>
      </c>
      <c r="U1450" s="9" t="s">
        <v>17</v>
      </c>
    </row>
    <row r="1451" s="34" customFormat="true" ht="15" hidden="false" customHeight="false" outlineLevel="0" collapsed="false">
      <c r="A1451" s="6" t="s">
        <v>1568</v>
      </c>
      <c r="B1451" s="6" t="s">
        <v>146</v>
      </c>
      <c r="C1451" s="10" t="s">
        <v>60</v>
      </c>
      <c r="D1451" s="8" t="n">
        <v>0.01353</v>
      </c>
      <c r="E1451" s="8" t="n">
        <v>0.170884</v>
      </c>
      <c r="F1451" s="8" t="n">
        <v>0.029813</v>
      </c>
      <c r="G1451" s="8" t="n">
        <v>0.011667</v>
      </c>
      <c r="H1451" s="8" t="n">
        <v>0.099416</v>
      </c>
      <c r="I1451" s="8" t="n">
        <v>0.008612</v>
      </c>
      <c r="J1451" s="8" t="n">
        <v>0.511001</v>
      </c>
      <c r="K1451" s="8" t="n">
        <v>0.480427</v>
      </c>
      <c r="L1451" s="7" t="s">
        <v>15</v>
      </c>
      <c r="M1451" s="7" t="s">
        <v>15</v>
      </c>
      <c r="N1451" s="7" t="s">
        <v>15</v>
      </c>
      <c r="O1451" s="7" t="s">
        <v>15</v>
      </c>
      <c r="P1451" s="7" t="s">
        <v>15</v>
      </c>
      <c r="Q1451" s="7" t="s">
        <v>15</v>
      </c>
      <c r="R1451" s="7" t="s">
        <v>15</v>
      </c>
      <c r="S1451" s="7" t="s">
        <v>15</v>
      </c>
      <c r="T1451" s="9" t="s">
        <v>1569</v>
      </c>
      <c r="U1451" s="9" t="s">
        <v>17</v>
      </c>
    </row>
    <row r="1452" s="34" customFormat="true" ht="15" hidden="false" customHeight="false" outlineLevel="0" collapsed="false">
      <c r="A1452" s="6" t="s">
        <v>1570</v>
      </c>
      <c r="B1452" s="6" t="s">
        <v>220</v>
      </c>
      <c r="C1452" s="10" t="s">
        <v>60</v>
      </c>
      <c r="D1452" s="8" t="n">
        <v>0.01187</v>
      </c>
      <c r="E1452" s="8" t="n">
        <v>0.062869</v>
      </c>
      <c r="F1452" s="8" t="n">
        <v>0.029784</v>
      </c>
      <c r="G1452" s="8" t="n">
        <v>0.007212</v>
      </c>
      <c r="H1452" s="8" t="n">
        <v>0.050598</v>
      </c>
      <c r="I1452" s="8" t="n">
        <v>0.003014</v>
      </c>
      <c r="J1452" s="8" t="n">
        <v>0.442047</v>
      </c>
      <c r="K1452" s="8" t="n">
        <v>0.479161</v>
      </c>
      <c r="L1452" s="7" t="s">
        <v>15</v>
      </c>
      <c r="M1452" s="7" t="s">
        <v>15</v>
      </c>
      <c r="N1452" s="7" t="s">
        <v>15</v>
      </c>
      <c r="O1452" s="7" t="s">
        <v>15</v>
      </c>
      <c r="P1452" s="7" t="s">
        <v>15</v>
      </c>
      <c r="Q1452" s="7" t="s">
        <v>15</v>
      </c>
      <c r="R1452" s="7" t="s">
        <v>15</v>
      </c>
      <c r="S1452" s="7" t="s">
        <v>15</v>
      </c>
      <c r="T1452" s="9" t="s">
        <v>1569</v>
      </c>
      <c r="U1452" s="9" t="s">
        <v>17</v>
      </c>
    </row>
    <row r="1453" s="34" customFormat="true" ht="15" hidden="false" customHeight="false" outlineLevel="0" collapsed="false">
      <c r="A1453" s="6" t="s">
        <v>1571</v>
      </c>
      <c r="B1453" s="6" t="s">
        <v>56</v>
      </c>
      <c r="C1453" s="10" t="s">
        <v>59</v>
      </c>
      <c r="D1453" s="8" t="n">
        <v>0.01047</v>
      </c>
      <c r="E1453" s="8" t="n">
        <v>0.067272</v>
      </c>
      <c r="F1453" s="8" t="n">
        <v>0.029847</v>
      </c>
      <c r="G1453" s="8" t="n">
        <v>0.012192</v>
      </c>
      <c r="H1453" s="8" t="n">
        <v>0.05141</v>
      </c>
      <c r="I1453" s="8" t="n">
        <v>0.005334</v>
      </c>
      <c r="J1453" s="8" t="n">
        <v>0.450796</v>
      </c>
      <c r="K1453" s="8" t="n">
        <v>0.470424</v>
      </c>
      <c r="L1453" s="7" t="s">
        <v>15</v>
      </c>
      <c r="M1453" s="7" t="s">
        <v>15</v>
      </c>
      <c r="N1453" s="7" t="s">
        <v>60</v>
      </c>
      <c r="O1453" s="7" t="s">
        <v>15</v>
      </c>
      <c r="P1453" s="7" t="s">
        <v>15</v>
      </c>
      <c r="Q1453" s="7" t="s">
        <v>15</v>
      </c>
      <c r="R1453" s="7" t="s">
        <v>15</v>
      </c>
      <c r="S1453" s="7" t="s">
        <v>15</v>
      </c>
      <c r="T1453" s="9" t="s">
        <v>1572</v>
      </c>
      <c r="U1453" s="9" t="s">
        <v>17</v>
      </c>
    </row>
    <row r="1454" s="34" customFormat="true" ht="15" hidden="false" customHeight="false" outlineLevel="0" collapsed="false">
      <c r="A1454" s="6" t="s">
        <v>1573</v>
      </c>
      <c r="B1454" s="6" t="s">
        <v>95</v>
      </c>
      <c r="C1454" s="10" t="s">
        <v>15</v>
      </c>
      <c r="D1454" s="8" t="n">
        <v>0.0064</v>
      </c>
      <c r="E1454" s="8" t="n">
        <v>0.066411</v>
      </c>
      <c r="F1454" s="8" t="n">
        <v>0.029881</v>
      </c>
      <c r="G1454" s="8" t="n">
        <v>0.010199</v>
      </c>
      <c r="H1454" s="8" t="n">
        <v>0.048304</v>
      </c>
      <c r="I1454" s="8" t="n">
        <v>0.003701</v>
      </c>
      <c r="J1454" s="8" t="n">
        <v>0.43712</v>
      </c>
      <c r="K1454" s="8" t="n">
        <v>0.477023</v>
      </c>
      <c r="L1454" s="7" t="s">
        <v>15</v>
      </c>
      <c r="M1454" s="7" t="s">
        <v>15</v>
      </c>
      <c r="N1454" s="7" t="s">
        <v>60</v>
      </c>
      <c r="O1454" s="7" t="s">
        <v>15</v>
      </c>
      <c r="P1454" s="7" t="s">
        <v>15</v>
      </c>
      <c r="Q1454" s="7" t="s">
        <v>15</v>
      </c>
      <c r="R1454" s="7" t="s">
        <v>15</v>
      </c>
      <c r="S1454" s="7" t="s">
        <v>15</v>
      </c>
      <c r="T1454" s="9" t="s">
        <v>1572</v>
      </c>
      <c r="U1454" s="9" t="s">
        <v>17</v>
      </c>
    </row>
    <row r="1455" s="34" customFormat="true" ht="15" hidden="false" customHeight="false" outlineLevel="0" collapsed="false">
      <c r="A1455" s="6" t="s">
        <v>1574</v>
      </c>
      <c r="B1455" s="6" t="s">
        <v>56</v>
      </c>
      <c r="C1455" s="10" t="s">
        <v>59</v>
      </c>
      <c r="D1455" s="8" t="n">
        <v>0.01186</v>
      </c>
      <c r="E1455" s="8" t="n">
        <v>0.043014</v>
      </c>
      <c r="F1455" s="8" t="n">
        <v>0.029878</v>
      </c>
      <c r="G1455" s="8" t="n">
        <v>0.017808</v>
      </c>
      <c r="H1455" s="8" t="n">
        <v>0.045145</v>
      </c>
      <c r="I1455" s="8" t="n">
        <v>0.008566</v>
      </c>
      <c r="J1455" s="8" t="n">
        <v>0.40061</v>
      </c>
      <c r="K1455" s="8" t="n">
        <v>0.468625</v>
      </c>
      <c r="L1455" s="7" t="s">
        <v>15</v>
      </c>
      <c r="M1455" s="7" t="s">
        <v>15</v>
      </c>
      <c r="N1455" s="7" t="s">
        <v>60</v>
      </c>
      <c r="O1455" s="7" t="s">
        <v>15</v>
      </c>
      <c r="P1455" s="7" t="s">
        <v>15</v>
      </c>
      <c r="Q1455" s="7" t="s">
        <v>15</v>
      </c>
      <c r="R1455" s="7" t="s">
        <v>15</v>
      </c>
      <c r="S1455" s="7" t="s">
        <v>15</v>
      </c>
      <c r="T1455" s="9" t="s">
        <v>1572</v>
      </c>
      <c r="U1455" s="9" t="s">
        <v>17</v>
      </c>
    </row>
    <row r="1456" s="34" customFormat="true" ht="15" hidden="false" customHeight="false" outlineLevel="0" collapsed="false">
      <c r="A1456" s="6" t="s">
        <v>1575</v>
      </c>
      <c r="B1456" s="6" t="s">
        <v>220</v>
      </c>
      <c r="C1456" s="10" t="s">
        <v>59</v>
      </c>
      <c r="D1456" s="8" t="n">
        <v>0.01447</v>
      </c>
      <c r="E1456" s="8" t="n">
        <v>0.084572</v>
      </c>
      <c r="F1456" s="8" t="n">
        <v>0.029856</v>
      </c>
      <c r="G1456" s="8" t="n">
        <v>0.010235</v>
      </c>
      <c r="H1456" s="8" t="n">
        <v>0.064193</v>
      </c>
      <c r="I1456" s="8" t="n">
        <v>0.0062</v>
      </c>
      <c r="J1456" s="8" t="n">
        <v>0.461114</v>
      </c>
      <c r="K1456" s="8" t="n">
        <v>0.477327</v>
      </c>
      <c r="L1456" s="7" t="s">
        <v>15</v>
      </c>
      <c r="M1456" s="7" t="s">
        <v>15</v>
      </c>
      <c r="N1456" s="7" t="s">
        <v>60</v>
      </c>
      <c r="O1456" s="7" t="s">
        <v>15</v>
      </c>
      <c r="P1456" s="7" t="s">
        <v>15</v>
      </c>
      <c r="Q1456" s="7" t="s">
        <v>15</v>
      </c>
      <c r="R1456" s="7" t="s">
        <v>15</v>
      </c>
      <c r="S1456" s="7" t="s">
        <v>15</v>
      </c>
      <c r="T1456" s="9" t="s">
        <v>1572</v>
      </c>
      <c r="U1456" s="9" t="s">
        <v>17</v>
      </c>
    </row>
    <row r="1457" s="34" customFormat="true" ht="15" hidden="false" customHeight="false" outlineLevel="0" collapsed="false">
      <c r="A1457" s="6" t="s">
        <v>1576</v>
      </c>
      <c r="B1457" s="6" t="s">
        <v>56</v>
      </c>
      <c r="C1457" s="10" t="s">
        <v>59</v>
      </c>
      <c r="D1457" s="8" t="n">
        <v>0.006622</v>
      </c>
      <c r="E1457" s="8" t="n">
        <v>0.100136</v>
      </c>
      <c r="F1457" s="8" t="n">
        <v>0.029841</v>
      </c>
      <c r="G1457" s="8" t="n">
        <v>0.01669</v>
      </c>
      <c r="H1457" s="8" t="n">
        <v>0.098435</v>
      </c>
      <c r="I1457" s="8" t="n">
        <v>0.007244</v>
      </c>
      <c r="J1457" s="8" t="n">
        <v>0.472234</v>
      </c>
      <c r="K1457" s="8" t="n">
        <v>0.46674</v>
      </c>
      <c r="L1457" s="7" t="s">
        <v>15</v>
      </c>
      <c r="M1457" s="7" t="s">
        <v>15</v>
      </c>
      <c r="N1457" s="7" t="s">
        <v>15</v>
      </c>
      <c r="O1457" s="7" t="s">
        <v>15</v>
      </c>
      <c r="P1457" s="7" t="s">
        <v>15</v>
      </c>
      <c r="Q1457" s="7" t="s">
        <v>15</v>
      </c>
      <c r="R1457" s="7" t="s">
        <v>15</v>
      </c>
      <c r="S1457" s="7" t="s">
        <v>15</v>
      </c>
      <c r="T1457" s="9" t="s">
        <v>1572</v>
      </c>
      <c r="U1457" s="9" t="s">
        <v>17</v>
      </c>
    </row>
    <row r="1458" s="34" customFormat="true" ht="15" hidden="false" customHeight="false" outlineLevel="0" collapsed="false">
      <c r="A1458" s="6" t="s">
        <v>1577</v>
      </c>
      <c r="B1458" s="6" t="s">
        <v>56</v>
      </c>
      <c r="C1458" s="10" t="s">
        <v>59</v>
      </c>
      <c r="D1458" s="8" t="n">
        <v>0.01141</v>
      </c>
      <c r="E1458" s="8" t="n">
        <v>0.216901</v>
      </c>
      <c r="F1458" s="8" t="n">
        <v>0.029948</v>
      </c>
      <c r="G1458" s="8" t="n">
        <v>0.028709</v>
      </c>
      <c r="H1458" s="8" t="n">
        <v>0.208032</v>
      </c>
      <c r="I1458" s="8" t="n">
        <v>0.0149</v>
      </c>
      <c r="J1458" s="8" t="n">
        <v>0.325779</v>
      </c>
      <c r="K1458" s="8" t="n">
        <v>0.470961</v>
      </c>
      <c r="L1458" s="7" t="s">
        <v>15</v>
      </c>
      <c r="M1458" s="7" t="s">
        <v>15</v>
      </c>
      <c r="N1458" s="7" t="s">
        <v>60</v>
      </c>
      <c r="O1458" s="7" t="s">
        <v>60</v>
      </c>
      <c r="P1458" s="7" t="s">
        <v>60</v>
      </c>
      <c r="Q1458" s="7" t="s">
        <v>15</v>
      </c>
      <c r="R1458" s="7" t="s">
        <v>15</v>
      </c>
      <c r="S1458" s="7" t="s">
        <v>15</v>
      </c>
      <c r="T1458" s="9" t="s">
        <v>1572</v>
      </c>
      <c r="U1458" s="9" t="s">
        <v>17</v>
      </c>
    </row>
    <row r="1459" s="34" customFormat="true" ht="15" hidden="false" customHeight="false" outlineLevel="0" collapsed="false">
      <c r="A1459" s="6" t="s">
        <v>1578</v>
      </c>
      <c r="B1459" s="6" t="s">
        <v>95</v>
      </c>
      <c r="C1459" s="10" t="s">
        <v>60</v>
      </c>
      <c r="D1459" s="8" t="n">
        <v>0.2843</v>
      </c>
      <c r="E1459" s="8" t="n">
        <v>0.284651</v>
      </c>
      <c r="F1459" s="8" t="n">
        <v>0.029903</v>
      </c>
      <c r="G1459" s="8" t="n">
        <v>0.044917</v>
      </c>
      <c r="H1459" s="8" t="n">
        <v>0.2082</v>
      </c>
      <c r="I1459" s="8" t="n">
        <v>0.02401</v>
      </c>
      <c r="J1459" s="8" t="n">
        <v>0.703746</v>
      </c>
      <c r="K1459" s="8" t="n">
        <v>0.422589</v>
      </c>
      <c r="L1459" s="7" t="s">
        <v>60</v>
      </c>
      <c r="M1459" s="7" t="s">
        <v>60</v>
      </c>
      <c r="N1459" s="7" t="s">
        <v>60</v>
      </c>
      <c r="O1459" s="7" t="s">
        <v>60</v>
      </c>
      <c r="P1459" s="7" t="s">
        <v>60</v>
      </c>
      <c r="Q1459" s="7" t="s">
        <v>60</v>
      </c>
      <c r="R1459" s="7" t="s">
        <v>60</v>
      </c>
      <c r="S1459" s="7" t="s">
        <v>15</v>
      </c>
      <c r="T1459" s="9" t="s">
        <v>1579</v>
      </c>
      <c r="U1459" s="9" t="s">
        <v>17</v>
      </c>
    </row>
    <row r="1460" s="34" customFormat="true" ht="15" hidden="false" customHeight="false" outlineLevel="0" collapsed="false">
      <c r="A1460" s="6" t="s">
        <v>1580</v>
      </c>
      <c r="B1460" s="6" t="s">
        <v>220</v>
      </c>
      <c r="C1460" s="10" t="s">
        <v>60</v>
      </c>
      <c r="D1460" s="8" t="n">
        <v>0.1005</v>
      </c>
      <c r="E1460" s="8" t="n">
        <v>0.159055</v>
      </c>
      <c r="F1460" s="8" t="n">
        <v>0.029882</v>
      </c>
      <c r="G1460" s="8" t="n">
        <v>0.010401</v>
      </c>
      <c r="H1460" s="8" t="n">
        <v>0.088881</v>
      </c>
      <c r="I1460" s="8" t="n">
        <v>0.006664</v>
      </c>
      <c r="J1460" s="8" t="n">
        <v>0.496115</v>
      </c>
      <c r="K1460" s="8" t="n">
        <v>0.475302</v>
      </c>
      <c r="L1460" s="7" t="s">
        <v>60</v>
      </c>
      <c r="M1460" s="7" t="s">
        <v>15</v>
      </c>
      <c r="N1460" s="7" t="s">
        <v>60</v>
      </c>
      <c r="O1460" s="7" t="s">
        <v>15</v>
      </c>
      <c r="P1460" s="7" t="s">
        <v>15</v>
      </c>
      <c r="Q1460" s="7" t="s">
        <v>15</v>
      </c>
      <c r="R1460" s="7" t="s">
        <v>15</v>
      </c>
      <c r="S1460" s="7" t="s">
        <v>15</v>
      </c>
      <c r="T1460" s="9" t="s">
        <v>1579</v>
      </c>
      <c r="U1460" s="9" t="s">
        <v>17</v>
      </c>
    </row>
    <row r="1461" s="34" customFormat="true" ht="15" hidden="false" customHeight="false" outlineLevel="0" collapsed="false">
      <c r="A1461" s="6" t="s">
        <v>1581</v>
      </c>
      <c r="B1461" s="6" t="s">
        <v>95</v>
      </c>
      <c r="C1461" s="10" t="s">
        <v>59</v>
      </c>
      <c r="D1461" s="8" t="n">
        <v>0.01502</v>
      </c>
      <c r="E1461" s="8" t="n">
        <v>0.242058</v>
      </c>
      <c r="F1461" s="8" t="n">
        <v>0.029786</v>
      </c>
      <c r="G1461" s="8" t="n">
        <v>0.012291</v>
      </c>
      <c r="H1461" s="8" t="n">
        <v>0.139046</v>
      </c>
      <c r="I1461" s="8" t="n">
        <v>0.006381</v>
      </c>
      <c r="J1461" s="8" t="n">
        <v>0.569915</v>
      </c>
      <c r="K1461" s="8" t="n">
        <v>0.471337</v>
      </c>
      <c r="L1461" s="7" t="s">
        <v>15</v>
      </c>
      <c r="M1461" s="7" t="s">
        <v>60</v>
      </c>
      <c r="N1461" s="7" t="s">
        <v>15</v>
      </c>
      <c r="O1461" s="7" t="s">
        <v>15</v>
      </c>
      <c r="P1461" s="7" t="s">
        <v>15</v>
      </c>
      <c r="Q1461" s="7" t="s">
        <v>15</v>
      </c>
      <c r="R1461" s="7" t="s">
        <v>60</v>
      </c>
      <c r="S1461" s="7" t="s">
        <v>15</v>
      </c>
      <c r="T1461" s="9" t="s">
        <v>1582</v>
      </c>
      <c r="U1461" s="9" t="s">
        <v>17</v>
      </c>
    </row>
    <row r="1462" s="34" customFormat="true" ht="15" hidden="false" customHeight="false" outlineLevel="0" collapsed="false">
      <c r="A1462" s="6" t="s">
        <v>1583</v>
      </c>
      <c r="B1462" s="6" t="s">
        <v>95</v>
      </c>
      <c r="C1462" s="10" t="s">
        <v>59</v>
      </c>
      <c r="D1462" s="8" t="n">
        <v>0.01155</v>
      </c>
      <c r="E1462" s="8" t="n">
        <v>0.287769</v>
      </c>
      <c r="F1462" s="8" t="n">
        <v>0.029823</v>
      </c>
      <c r="G1462" s="8" t="n">
        <v>0.026841</v>
      </c>
      <c r="H1462" s="8" t="n">
        <v>0.174179</v>
      </c>
      <c r="I1462" s="8" t="n">
        <v>0.012157</v>
      </c>
      <c r="J1462" s="8" t="n">
        <v>0.670446</v>
      </c>
      <c r="K1462" s="8" t="n">
        <v>0.444223</v>
      </c>
      <c r="L1462" s="7" t="s">
        <v>15</v>
      </c>
      <c r="M1462" s="7" t="s">
        <v>60</v>
      </c>
      <c r="N1462" s="7" t="s">
        <v>15</v>
      </c>
      <c r="O1462" s="7" t="s">
        <v>60</v>
      </c>
      <c r="P1462" s="7" t="s">
        <v>15</v>
      </c>
      <c r="Q1462" s="7" t="s">
        <v>15</v>
      </c>
      <c r="R1462" s="7" t="s">
        <v>60</v>
      </c>
      <c r="S1462" s="7" t="s">
        <v>15</v>
      </c>
      <c r="T1462" s="9" t="s">
        <v>1582</v>
      </c>
      <c r="U1462" s="9" t="s">
        <v>17</v>
      </c>
    </row>
    <row r="1463" s="34" customFormat="true" ht="15" hidden="false" customHeight="false" outlineLevel="0" collapsed="false">
      <c r="A1463" s="6" t="s">
        <v>1584</v>
      </c>
      <c r="B1463" s="6" t="s">
        <v>95</v>
      </c>
      <c r="C1463" s="10" t="s">
        <v>59</v>
      </c>
      <c r="D1463" s="8" t="n">
        <v>0.01319</v>
      </c>
      <c r="E1463" s="8" t="n">
        <v>0.197269</v>
      </c>
      <c r="F1463" s="8" t="n">
        <v>0.029853</v>
      </c>
      <c r="G1463" s="8" t="n">
        <v>0.019407</v>
      </c>
      <c r="H1463" s="8" t="n">
        <v>0.124345</v>
      </c>
      <c r="I1463" s="8" t="n">
        <v>0.008851</v>
      </c>
      <c r="J1463" s="8" t="n">
        <v>0.5783</v>
      </c>
      <c r="K1463" s="8" t="n">
        <v>0.456083</v>
      </c>
      <c r="L1463" s="7" t="s">
        <v>15</v>
      </c>
      <c r="M1463" s="7" t="s">
        <v>15</v>
      </c>
      <c r="N1463" s="7" t="s">
        <v>60</v>
      </c>
      <c r="O1463" s="7" t="s">
        <v>15</v>
      </c>
      <c r="P1463" s="7" t="s">
        <v>15</v>
      </c>
      <c r="Q1463" s="7" t="s">
        <v>15</v>
      </c>
      <c r="R1463" s="7" t="s">
        <v>60</v>
      </c>
      <c r="S1463" s="7" t="s">
        <v>15</v>
      </c>
      <c r="T1463" s="9" t="s">
        <v>1582</v>
      </c>
      <c r="U1463" s="9" t="s">
        <v>17</v>
      </c>
    </row>
    <row r="1464" s="34" customFormat="true" ht="15" hidden="false" customHeight="false" outlineLevel="0" collapsed="false">
      <c r="A1464" s="6" t="s">
        <v>1585</v>
      </c>
      <c r="B1464" s="6" t="s">
        <v>220</v>
      </c>
      <c r="C1464" s="10" t="s">
        <v>59</v>
      </c>
      <c r="D1464" s="8" t="n">
        <v>0.01168</v>
      </c>
      <c r="E1464" s="8" t="n">
        <v>0.039806</v>
      </c>
      <c r="F1464" s="8" t="n">
        <v>0.029948</v>
      </c>
      <c r="G1464" s="8" t="n">
        <v>0.008119</v>
      </c>
      <c r="H1464" s="8" t="n">
        <v>0.035528</v>
      </c>
      <c r="I1464" s="8" t="n">
        <v>0.004514</v>
      </c>
      <c r="J1464" s="8" t="n">
        <v>0.397621</v>
      </c>
      <c r="K1464" s="8" t="n">
        <v>0.481917</v>
      </c>
      <c r="L1464" s="7" t="s">
        <v>15</v>
      </c>
      <c r="M1464" s="7" t="s">
        <v>15</v>
      </c>
      <c r="N1464" s="7" t="s">
        <v>60</v>
      </c>
      <c r="O1464" s="7" t="s">
        <v>15</v>
      </c>
      <c r="P1464" s="7" t="s">
        <v>15</v>
      </c>
      <c r="Q1464" s="7" t="s">
        <v>15</v>
      </c>
      <c r="R1464" s="7" t="s">
        <v>15</v>
      </c>
      <c r="S1464" s="7" t="s">
        <v>15</v>
      </c>
      <c r="T1464" s="9" t="s">
        <v>1582</v>
      </c>
      <c r="U1464" s="9" t="s">
        <v>17</v>
      </c>
    </row>
    <row r="1465" s="34" customFormat="true" ht="15" hidden="false" customHeight="false" outlineLevel="0" collapsed="false">
      <c r="A1465" s="6" t="s">
        <v>1586</v>
      </c>
      <c r="B1465" s="6" t="s">
        <v>220</v>
      </c>
      <c r="C1465" s="10" t="s">
        <v>59</v>
      </c>
      <c r="D1465" s="8" t="n">
        <v>0.01062</v>
      </c>
      <c r="E1465" s="8" t="n">
        <v>0.130194</v>
      </c>
      <c r="F1465" s="8" t="n">
        <v>0.029894</v>
      </c>
      <c r="G1465" s="8" t="n">
        <v>0.013017</v>
      </c>
      <c r="H1465" s="8" t="n">
        <v>0.101326</v>
      </c>
      <c r="I1465" s="8" t="n">
        <v>0.006644</v>
      </c>
      <c r="J1465" s="8" t="n">
        <v>0.507266</v>
      </c>
      <c r="K1465" s="8" t="n">
        <v>0.472311</v>
      </c>
      <c r="L1465" s="7" t="s">
        <v>15</v>
      </c>
      <c r="M1465" s="7" t="s">
        <v>15</v>
      </c>
      <c r="N1465" s="7" t="s">
        <v>60</v>
      </c>
      <c r="O1465" s="7" t="s">
        <v>15</v>
      </c>
      <c r="P1465" s="7" t="s">
        <v>15</v>
      </c>
      <c r="Q1465" s="7" t="s">
        <v>15</v>
      </c>
      <c r="R1465" s="7" t="s">
        <v>15</v>
      </c>
      <c r="S1465" s="7" t="s">
        <v>15</v>
      </c>
      <c r="T1465" s="9" t="s">
        <v>1582</v>
      </c>
      <c r="U1465" s="9" t="s">
        <v>17</v>
      </c>
    </row>
    <row r="1466" s="34" customFormat="true" ht="15" hidden="false" customHeight="false" outlineLevel="0" collapsed="false">
      <c r="A1466" s="6" t="s">
        <v>1587</v>
      </c>
      <c r="B1466" s="6" t="s">
        <v>220</v>
      </c>
      <c r="C1466" s="10" t="s">
        <v>59</v>
      </c>
      <c r="D1466" s="8" t="n">
        <v>0.007696</v>
      </c>
      <c r="E1466" s="8" t="n">
        <v>0.040212</v>
      </c>
      <c r="F1466" s="8" t="n">
        <v>0.029864</v>
      </c>
      <c r="G1466" s="8" t="n">
        <v>0.007076</v>
      </c>
      <c r="H1466" s="8" t="n">
        <v>0.02692</v>
      </c>
      <c r="I1466" s="8" t="n">
        <v>0.001419</v>
      </c>
      <c r="J1466" s="8" t="n">
        <v>0.370663</v>
      </c>
      <c r="K1466" s="8" t="n">
        <v>0.487921</v>
      </c>
      <c r="L1466" s="7" t="s">
        <v>15</v>
      </c>
      <c r="M1466" s="7" t="s">
        <v>15</v>
      </c>
      <c r="N1466" s="7" t="s">
        <v>60</v>
      </c>
      <c r="O1466" s="7" t="s">
        <v>15</v>
      </c>
      <c r="P1466" s="7" t="s">
        <v>15</v>
      </c>
      <c r="Q1466" s="7" t="s">
        <v>15</v>
      </c>
      <c r="R1466" s="7" t="s">
        <v>15</v>
      </c>
      <c r="S1466" s="7" t="s">
        <v>15</v>
      </c>
      <c r="T1466" s="9" t="s">
        <v>1582</v>
      </c>
      <c r="U1466" s="9" t="s">
        <v>17</v>
      </c>
    </row>
    <row r="1467" s="34" customFormat="true" ht="15" hidden="false" customHeight="false" outlineLevel="0" collapsed="false">
      <c r="A1467" s="6" t="s">
        <v>1588</v>
      </c>
      <c r="B1467" s="6" t="s">
        <v>95</v>
      </c>
      <c r="C1467" s="10" t="s">
        <v>60</v>
      </c>
      <c r="D1467" s="8" t="n">
        <v>0.01041</v>
      </c>
      <c r="E1467" s="8" t="n">
        <v>0.481711</v>
      </c>
      <c r="F1467" s="8" t="n">
        <v>0.029997</v>
      </c>
      <c r="G1467" s="8" t="n">
        <v>0.037776</v>
      </c>
      <c r="H1467" s="8" t="n">
        <v>0.356216</v>
      </c>
      <c r="I1467" s="8" t="n">
        <v>0.022195</v>
      </c>
      <c r="J1467" s="8" t="n">
        <v>0.919686</v>
      </c>
      <c r="K1467" s="8" t="n">
        <v>0.420238</v>
      </c>
      <c r="L1467" s="7" t="s">
        <v>15</v>
      </c>
      <c r="M1467" s="7" t="s">
        <v>60</v>
      </c>
      <c r="N1467" s="7" t="s">
        <v>60</v>
      </c>
      <c r="O1467" s="7" t="s">
        <v>60</v>
      </c>
      <c r="P1467" s="7" t="s">
        <v>60</v>
      </c>
      <c r="Q1467" s="7" t="s">
        <v>60</v>
      </c>
      <c r="R1467" s="7" t="s">
        <v>60</v>
      </c>
      <c r="S1467" s="7" t="s">
        <v>15</v>
      </c>
      <c r="T1467" s="9" t="s">
        <v>1582</v>
      </c>
      <c r="U1467" s="9" t="s">
        <v>17</v>
      </c>
    </row>
    <row r="1468" s="34" customFormat="true" ht="15" hidden="false" customHeight="false" outlineLevel="0" collapsed="false">
      <c r="A1468" s="6" t="s">
        <v>1589</v>
      </c>
      <c r="B1468" s="6" t="s">
        <v>95</v>
      </c>
      <c r="C1468" s="10" t="s">
        <v>59</v>
      </c>
      <c r="D1468" s="8" t="n">
        <v>0.01238</v>
      </c>
      <c r="E1468" s="8" t="n">
        <v>0.284392</v>
      </c>
      <c r="F1468" s="8" t="n">
        <v>0.029841</v>
      </c>
      <c r="G1468" s="8" t="n">
        <v>0.032561</v>
      </c>
      <c r="H1468" s="8" t="n">
        <v>0.242675</v>
      </c>
      <c r="I1468" s="8" t="n">
        <v>0.015555</v>
      </c>
      <c r="J1468" s="8" t="n">
        <v>0.694088</v>
      </c>
      <c r="K1468" s="8" t="n">
        <v>0.436259</v>
      </c>
      <c r="L1468" s="7" t="s">
        <v>15</v>
      </c>
      <c r="M1468" s="7" t="s">
        <v>60</v>
      </c>
      <c r="N1468" s="7" t="s">
        <v>15</v>
      </c>
      <c r="O1468" s="7" t="s">
        <v>60</v>
      </c>
      <c r="P1468" s="7" t="s">
        <v>60</v>
      </c>
      <c r="Q1468" s="7" t="s">
        <v>15</v>
      </c>
      <c r="R1468" s="7" t="s">
        <v>60</v>
      </c>
      <c r="S1468" s="7" t="s">
        <v>15</v>
      </c>
      <c r="T1468" s="9" t="s">
        <v>1582</v>
      </c>
      <c r="U1468" s="9" t="s">
        <v>17</v>
      </c>
    </row>
    <row r="1469" s="34" customFormat="true" ht="15" hidden="false" customHeight="false" outlineLevel="0" collapsed="false">
      <c r="A1469" s="6" t="s">
        <v>1590</v>
      </c>
      <c r="B1469" s="6" t="s">
        <v>220</v>
      </c>
      <c r="C1469" s="10" t="s">
        <v>59</v>
      </c>
      <c r="D1469" s="8" t="n">
        <v>0.007469</v>
      </c>
      <c r="E1469" s="8" t="n">
        <v>0.048835</v>
      </c>
      <c r="F1469" s="8" t="n">
        <v>0.029824</v>
      </c>
      <c r="G1469" s="8" t="n">
        <v>0.025962</v>
      </c>
      <c r="H1469" s="8" t="n">
        <v>0.032531</v>
      </c>
      <c r="I1469" s="8" t="n">
        <v>0.013662</v>
      </c>
      <c r="J1469" s="8" t="n">
        <v>0.384348</v>
      </c>
      <c r="K1469" s="8" t="n">
        <v>0.463254</v>
      </c>
      <c r="L1469" s="7" t="s">
        <v>15</v>
      </c>
      <c r="M1469" s="7" t="s">
        <v>15</v>
      </c>
      <c r="N1469" s="7" t="s">
        <v>15</v>
      </c>
      <c r="O1469" s="7" t="s">
        <v>60</v>
      </c>
      <c r="P1469" s="7" t="s">
        <v>15</v>
      </c>
      <c r="Q1469" s="7" t="s">
        <v>15</v>
      </c>
      <c r="R1469" s="7" t="s">
        <v>15</v>
      </c>
      <c r="S1469" s="7" t="s">
        <v>15</v>
      </c>
      <c r="T1469" s="9" t="s">
        <v>1591</v>
      </c>
      <c r="U1469" s="9" t="s">
        <v>17</v>
      </c>
    </row>
    <row r="1470" s="34" customFormat="true" ht="15" hidden="false" customHeight="false" outlineLevel="0" collapsed="false">
      <c r="A1470" s="6" t="s">
        <v>1592</v>
      </c>
      <c r="B1470" s="6" t="s">
        <v>95</v>
      </c>
      <c r="C1470" s="10" t="s">
        <v>60</v>
      </c>
      <c r="D1470" s="8" t="n">
        <v>0.01267</v>
      </c>
      <c r="E1470" s="8" t="n">
        <v>0.121806</v>
      </c>
      <c r="F1470" s="8" t="n">
        <v>0.029843</v>
      </c>
      <c r="G1470" s="8" t="n">
        <v>0.010939</v>
      </c>
      <c r="H1470" s="8" t="n">
        <v>0.089527</v>
      </c>
      <c r="I1470" s="8" t="n">
        <v>0.005891</v>
      </c>
      <c r="J1470" s="8" t="n">
        <v>0.521948</v>
      </c>
      <c r="K1470" s="8" t="n">
        <v>0.477335</v>
      </c>
      <c r="L1470" s="7" t="s">
        <v>15</v>
      </c>
      <c r="M1470" s="7" t="s">
        <v>15</v>
      </c>
      <c r="N1470" s="7" t="s">
        <v>60</v>
      </c>
      <c r="O1470" s="7" t="s">
        <v>15</v>
      </c>
      <c r="P1470" s="7" t="s">
        <v>15</v>
      </c>
      <c r="Q1470" s="7" t="s">
        <v>15</v>
      </c>
      <c r="R1470" s="7" t="s">
        <v>60</v>
      </c>
      <c r="S1470" s="7" t="s">
        <v>15</v>
      </c>
      <c r="T1470" s="9" t="s">
        <v>1593</v>
      </c>
      <c r="U1470" s="9" t="s">
        <v>17</v>
      </c>
    </row>
    <row r="1471" s="34" customFormat="true" ht="15" hidden="false" customHeight="false" outlineLevel="0" collapsed="false">
      <c r="A1471" s="6" t="s">
        <v>1594</v>
      </c>
      <c r="B1471" s="6" t="s">
        <v>146</v>
      </c>
      <c r="C1471" s="10" t="s">
        <v>60</v>
      </c>
      <c r="D1471" s="8" t="n">
        <v>0.3229</v>
      </c>
      <c r="E1471" s="8" t="n">
        <v>0.343778</v>
      </c>
      <c r="F1471" s="8" t="n">
        <v>0.026748</v>
      </c>
      <c r="G1471" s="8" t="n">
        <v>0.060798</v>
      </c>
      <c r="H1471" s="8" t="n">
        <v>0.213767</v>
      </c>
      <c r="I1471" s="8" t="n">
        <v>0.035287</v>
      </c>
      <c r="J1471" s="8" t="n">
        <v>0.75117</v>
      </c>
      <c r="K1471" s="8" t="n">
        <v>0.407332</v>
      </c>
      <c r="L1471" s="7" t="s">
        <v>60</v>
      </c>
      <c r="M1471" s="7" t="s">
        <v>60</v>
      </c>
      <c r="N1471" s="7" t="s">
        <v>15</v>
      </c>
      <c r="O1471" s="7" t="s">
        <v>60</v>
      </c>
      <c r="P1471" s="7" t="s">
        <v>60</v>
      </c>
      <c r="Q1471" s="7" t="s">
        <v>60</v>
      </c>
      <c r="R1471" s="7" t="s">
        <v>60</v>
      </c>
      <c r="S1471" s="7" t="s">
        <v>15</v>
      </c>
      <c r="T1471" s="9" t="s">
        <v>1593</v>
      </c>
      <c r="U1471" s="9" t="s">
        <v>17</v>
      </c>
    </row>
    <row r="1472" s="34" customFormat="true" ht="15" hidden="false" customHeight="false" outlineLevel="0" collapsed="false">
      <c r="A1472" s="6" t="s">
        <v>1595</v>
      </c>
      <c r="B1472" s="6" t="s">
        <v>220</v>
      </c>
      <c r="C1472" s="10" t="s">
        <v>60</v>
      </c>
      <c r="D1472" s="8" t="n">
        <v>0.01922</v>
      </c>
      <c r="E1472" s="8" t="n">
        <v>0.16296</v>
      </c>
      <c r="F1472" s="8" t="n">
        <v>0.029918</v>
      </c>
      <c r="G1472" s="8" t="n">
        <v>0.010695</v>
      </c>
      <c r="H1472" s="8" t="n">
        <v>0.096865</v>
      </c>
      <c r="I1472" s="8" t="n">
        <v>0.006851</v>
      </c>
      <c r="J1472" s="8" t="n">
        <v>0.476191</v>
      </c>
      <c r="K1472" s="8" t="n">
        <v>0.485057</v>
      </c>
      <c r="L1472" s="7" t="s">
        <v>15</v>
      </c>
      <c r="M1472" s="7" t="s">
        <v>15</v>
      </c>
      <c r="N1472" s="7" t="s">
        <v>60</v>
      </c>
      <c r="O1472" s="7" t="s">
        <v>15</v>
      </c>
      <c r="P1472" s="7" t="s">
        <v>15</v>
      </c>
      <c r="Q1472" s="7" t="s">
        <v>15</v>
      </c>
      <c r="R1472" s="7" t="s">
        <v>15</v>
      </c>
      <c r="S1472" s="7" t="s">
        <v>15</v>
      </c>
      <c r="T1472" s="9" t="s">
        <v>1593</v>
      </c>
      <c r="U1472" s="9" t="s">
        <v>17</v>
      </c>
    </row>
    <row r="1473" s="34" customFormat="true" ht="15" hidden="false" customHeight="false" outlineLevel="0" collapsed="false">
      <c r="A1473" s="6" t="s">
        <v>1596</v>
      </c>
      <c r="B1473" s="6" t="s">
        <v>95</v>
      </c>
      <c r="C1473" s="10" t="s">
        <v>60</v>
      </c>
      <c r="D1473" s="8" t="n">
        <v>0.009501</v>
      </c>
      <c r="E1473" s="8" t="n">
        <v>0.125363</v>
      </c>
      <c r="F1473" s="8" t="n">
        <v>0.029909</v>
      </c>
      <c r="G1473" s="8" t="n">
        <v>0.013462</v>
      </c>
      <c r="H1473" s="8" t="n">
        <v>0.097559</v>
      </c>
      <c r="I1473" s="8" t="n">
        <v>0.00659</v>
      </c>
      <c r="J1473" s="8" t="n">
        <v>0.506167</v>
      </c>
      <c r="K1473" s="8" t="n">
        <v>0.46882</v>
      </c>
      <c r="L1473" s="7" t="s">
        <v>15</v>
      </c>
      <c r="M1473" s="7" t="s">
        <v>15</v>
      </c>
      <c r="N1473" s="7" t="s">
        <v>60</v>
      </c>
      <c r="O1473" s="7" t="s">
        <v>15</v>
      </c>
      <c r="P1473" s="7" t="s">
        <v>15</v>
      </c>
      <c r="Q1473" s="7" t="s">
        <v>15</v>
      </c>
      <c r="R1473" s="7" t="s">
        <v>15</v>
      </c>
      <c r="S1473" s="7" t="s">
        <v>15</v>
      </c>
      <c r="T1473" s="9" t="s">
        <v>1593</v>
      </c>
      <c r="U1473" s="9" t="s">
        <v>17</v>
      </c>
    </row>
    <row r="1474" s="34" customFormat="true" ht="15" hidden="false" customHeight="false" outlineLevel="0" collapsed="false">
      <c r="A1474" s="6" t="s">
        <v>1597</v>
      </c>
      <c r="B1474" s="6" t="s">
        <v>220</v>
      </c>
      <c r="C1474" s="10" t="s">
        <v>60</v>
      </c>
      <c r="D1474" s="8" t="n">
        <v>0.005306</v>
      </c>
      <c r="E1474" s="8" t="n">
        <v>0.210466</v>
      </c>
      <c r="F1474" s="8" t="n">
        <v>0.02988</v>
      </c>
      <c r="G1474" s="8" t="n">
        <v>0.013322</v>
      </c>
      <c r="H1474" s="8" t="n">
        <v>0.118364</v>
      </c>
      <c r="I1474" s="8" t="n">
        <v>0.010171</v>
      </c>
      <c r="J1474" s="8" t="n">
        <v>0.540725</v>
      </c>
      <c r="K1474" s="8" t="n">
        <v>0.479556</v>
      </c>
      <c r="L1474" s="7" t="s">
        <v>15</v>
      </c>
      <c r="M1474" s="7" t="s">
        <v>15</v>
      </c>
      <c r="N1474" s="7" t="s">
        <v>60</v>
      </c>
      <c r="O1474" s="7" t="s">
        <v>15</v>
      </c>
      <c r="P1474" s="7" t="s">
        <v>15</v>
      </c>
      <c r="Q1474" s="7" t="s">
        <v>15</v>
      </c>
      <c r="R1474" s="7" t="s">
        <v>60</v>
      </c>
      <c r="S1474" s="7" t="s">
        <v>15</v>
      </c>
      <c r="T1474" s="9" t="s">
        <v>1593</v>
      </c>
      <c r="U1474" s="9" t="s">
        <v>17</v>
      </c>
    </row>
    <row r="1475" s="34" customFormat="true" ht="15" hidden="false" customHeight="false" outlineLevel="0" collapsed="false">
      <c r="A1475" s="6" t="s">
        <v>1598</v>
      </c>
      <c r="B1475" s="6" t="s">
        <v>220</v>
      </c>
      <c r="C1475" s="10" t="s">
        <v>60</v>
      </c>
      <c r="D1475" s="8" t="n">
        <v>0.007795</v>
      </c>
      <c r="E1475" s="8" t="n">
        <v>0.094418</v>
      </c>
      <c r="F1475" s="8" t="n">
        <v>0.029779</v>
      </c>
      <c r="G1475" s="8" t="n">
        <v>0.012159</v>
      </c>
      <c r="H1475" s="8" t="n">
        <v>0.060659</v>
      </c>
      <c r="I1475" s="8" t="n">
        <v>0.011464</v>
      </c>
      <c r="J1475" s="8" t="n">
        <v>0.285149</v>
      </c>
      <c r="K1475" s="8" t="n">
        <v>0.489623</v>
      </c>
      <c r="L1475" s="7" t="s">
        <v>15</v>
      </c>
      <c r="M1475" s="7" t="s">
        <v>15</v>
      </c>
      <c r="N1475" s="7" t="s">
        <v>15</v>
      </c>
      <c r="O1475" s="7" t="s">
        <v>15</v>
      </c>
      <c r="P1475" s="7" t="s">
        <v>15</v>
      </c>
      <c r="Q1475" s="7" t="s">
        <v>15</v>
      </c>
      <c r="R1475" s="7" t="s">
        <v>15</v>
      </c>
      <c r="S1475" s="7" t="s">
        <v>15</v>
      </c>
      <c r="T1475" s="9" t="s">
        <v>1593</v>
      </c>
      <c r="U1475" s="9" t="s">
        <v>17</v>
      </c>
    </row>
    <row r="1476" s="34" customFormat="true" ht="15" hidden="false" customHeight="false" outlineLevel="0" collapsed="false">
      <c r="A1476" s="6" t="s">
        <v>1599</v>
      </c>
      <c r="B1476" s="6" t="s">
        <v>56</v>
      </c>
      <c r="C1476" s="10" t="s">
        <v>60</v>
      </c>
      <c r="D1476" s="8" t="n">
        <v>0.008778</v>
      </c>
      <c r="E1476" s="8" t="n">
        <v>0.170273</v>
      </c>
      <c r="F1476" s="8" t="n">
        <v>0.029815</v>
      </c>
      <c r="G1476" s="8" t="n">
        <v>0.036077</v>
      </c>
      <c r="H1476" s="8" t="n">
        <v>0.144837</v>
      </c>
      <c r="I1476" s="8" t="n">
        <v>0.018656</v>
      </c>
      <c r="J1476" s="8" t="n">
        <v>0.511553</v>
      </c>
      <c r="K1476" s="8" t="n">
        <v>0.439248</v>
      </c>
      <c r="L1476" s="7" t="s">
        <v>15</v>
      </c>
      <c r="M1476" s="7" t="s">
        <v>15</v>
      </c>
      <c r="N1476" s="7" t="s">
        <v>15</v>
      </c>
      <c r="O1476" s="7" t="s">
        <v>60</v>
      </c>
      <c r="P1476" s="7" t="s">
        <v>15</v>
      </c>
      <c r="Q1476" s="7" t="s">
        <v>15</v>
      </c>
      <c r="R1476" s="7" t="s">
        <v>15</v>
      </c>
      <c r="S1476" s="7" t="s">
        <v>15</v>
      </c>
      <c r="T1476" s="9" t="s">
        <v>1593</v>
      </c>
      <c r="U1476" s="9" t="s">
        <v>17</v>
      </c>
    </row>
    <row r="1477" s="34" customFormat="true" ht="15" hidden="false" customHeight="false" outlineLevel="0" collapsed="false">
      <c r="A1477" s="6" t="s">
        <v>1600</v>
      </c>
      <c r="B1477" s="6" t="s">
        <v>56</v>
      </c>
      <c r="C1477" s="10" t="s">
        <v>60</v>
      </c>
      <c r="D1477" s="8" t="n">
        <v>0.2066</v>
      </c>
      <c r="E1477" s="8" t="n">
        <v>0.220009</v>
      </c>
      <c r="F1477" s="8" t="n">
        <v>0.030016</v>
      </c>
      <c r="G1477" s="8" t="n">
        <v>0.024132</v>
      </c>
      <c r="H1477" s="8" t="n">
        <v>0.180048</v>
      </c>
      <c r="I1477" s="8" t="n">
        <v>0.010662</v>
      </c>
      <c r="J1477" s="8" t="n">
        <v>0.611926</v>
      </c>
      <c r="K1477" s="8" t="n">
        <v>0.448835</v>
      </c>
      <c r="L1477" s="7" t="s">
        <v>60</v>
      </c>
      <c r="M1477" s="7" t="s">
        <v>15</v>
      </c>
      <c r="N1477" s="7" t="s">
        <v>60</v>
      </c>
      <c r="O1477" s="7" t="s">
        <v>60</v>
      </c>
      <c r="P1477" s="7" t="s">
        <v>60</v>
      </c>
      <c r="Q1477" s="7" t="s">
        <v>15</v>
      </c>
      <c r="R1477" s="7" t="s">
        <v>60</v>
      </c>
      <c r="S1477" s="7" t="s">
        <v>15</v>
      </c>
      <c r="T1477" s="9" t="s">
        <v>1593</v>
      </c>
      <c r="U1477" s="9" t="s">
        <v>17</v>
      </c>
    </row>
    <row r="1478" s="34" customFormat="true" ht="15" hidden="false" customHeight="false" outlineLevel="0" collapsed="false">
      <c r="A1478" s="6" t="s">
        <v>1601</v>
      </c>
      <c r="B1478" s="6" t="s">
        <v>56</v>
      </c>
      <c r="C1478" s="10" t="s">
        <v>60</v>
      </c>
      <c r="D1478" s="8" t="n">
        <v>0.01026</v>
      </c>
      <c r="E1478" s="8" t="n">
        <v>0.088315</v>
      </c>
      <c r="F1478" s="8" t="n">
        <v>0.029885</v>
      </c>
      <c r="G1478" s="8" t="n">
        <v>0.009699</v>
      </c>
      <c r="H1478" s="8" t="n">
        <v>0.058259</v>
      </c>
      <c r="I1478" s="8" t="n">
        <v>0.005181</v>
      </c>
      <c r="J1478" s="8" t="n">
        <v>0.416724</v>
      </c>
      <c r="K1478" s="8" t="n">
        <v>0.488755</v>
      </c>
      <c r="L1478" s="7" t="s">
        <v>15</v>
      </c>
      <c r="M1478" s="7" t="s">
        <v>15</v>
      </c>
      <c r="N1478" s="7" t="s">
        <v>60</v>
      </c>
      <c r="O1478" s="7" t="s">
        <v>15</v>
      </c>
      <c r="P1478" s="7" t="s">
        <v>15</v>
      </c>
      <c r="Q1478" s="7" t="s">
        <v>15</v>
      </c>
      <c r="R1478" s="7" t="s">
        <v>15</v>
      </c>
      <c r="S1478" s="7" t="s">
        <v>15</v>
      </c>
      <c r="T1478" s="9" t="s">
        <v>1593</v>
      </c>
      <c r="U1478" s="9" t="s">
        <v>17</v>
      </c>
    </row>
    <row r="1479" s="34" customFormat="true" ht="15" hidden="false" customHeight="false" outlineLevel="0" collapsed="false">
      <c r="A1479" s="6" t="s">
        <v>1602</v>
      </c>
      <c r="B1479" s="6" t="s">
        <v>95</v>
      </c>
      <c r="C1479" s="10" t="s">
        <v>60</v>
      </c>
      <c r="D1479" s="8" t="n">
        <v>0.007517</v>
      </c>
      <c r="E1479" s="8" t="n">
        <v>0.158233</v>
      </c>
      <c r="F1479" s="8" t="n">
        <v>0.029902</v>
      </c>
      <c r="G1479" s="8" t="n">
        <v>0.018046</v>
      </c>
      <c r="H1479" s="8" t="n">
        <v>0.141798</v>
      </c>
      <c r="I1479" s="8" t="n">
        <v>0.00852</v>
      </c>
      <c r="J1479" s="8" t="n">
        <v>0.549846</v>
      </c>
      <c r="K1479" s="8" t="n">
        <v>0.460476</v>
      </c>
      <c r="L1479" s="7" t="s">
        <v>15</v>
      </c>
      <c r="M1479" s="7" t="s">
        <v>15</v>
      </c>
      <c r="N1479" s="7" t="s">
        <v>60</v>
      </c>
      <c r="O1479" s="7" t="s">
        <v>15</v>
      </c>
      <c r="P1479" s="7" t="s">
        <v>15</v>
      </c>
      <c r="Q1479" s="7" t="s">
        <v>15</v>
      </c>
      <c r="R1479" s="7" t="s">
        <v>60</v>
      </c>
      <c r="S1479" s="7" t="s">
        <v>15</v>
      </c>
      <c r="T1479" s="9" t="s">
        <v>1593</v>
      </c>
      <c r="U1479" s="9" t="s">
        <v>17</v>
      </c>
    </row>
    <row r="1480" s="34" customFormat="true" ht="15" hidden="false" customHeight="false" outlineLevel="0" collapsed="false">
      <c r="A1480" s="6" t="s">
        <v>1603</v>
      </c>
      <c r="B1480" s="6" t="s">
        <v>997</v>
      </c>
      <c r="C1480" s="10" t="s">
        <v>60</v>
      </c>
      <c r="D1480" s="8" t="n">
        <v>0.4176</v>
      </c>
      <c r="E1480" s="8" t="n">
        <v>0.405658</v>
      </c>
      <c r="F1480" s="8" t="n">
        <v>0.030101</v>
      </c>
      <c r="G1480" s="8" t="n">
        <v>0.040592</v>
      </c>
      <c r="H1480" s="8" t="n">
        <v>0.320265</v>
      </c>
      <c r="I1480" s="8" t="n">
        <v>0.018531</v>
      </c>
      <c r="J1480" s="8" t="n">
        <v>0.825489</v>
      </c>
      <c r="K1480" s="8" t="n">
        <v>0.416</v>
      </c>
      <c r="L1480" s="7" t="s">
        <v>60</v>
      </c>
      <c r="M1480" s="7" t="s">
        <v>60</v>
      </c>
      <c r="N1480" s="7" t="s">
        <v>60</v>
      </c>
      <c r="O1480" s="7" t="s">
        <v>60</v>
      </c>
      <c r="P1480" s="7" t="s">
        <v>60</v>
      </c>
      <c r="Q1480" s="7" t="s">
        <v>15</v>
      </c>
      <c r="R1480" s="7" t="s">
        <v>60</v>
      </c>
      <c r="S1480" s="7" t="s">
        <v>15</v>
      </c>
      <c r="T1480" s="9" t="s">
        <v>1593</v>
      </c>
      <c r="U1480" s="9" t="s">
        <v>17</v>
      </c>
    </row>
    <row r="1481" s="34" customFormat="true" ht="15" hidden="false" customHeight="false" outlineLevel="0" collapsed="false">
      <c r="A1481" s="6" t="s">
        <v>1604</v>
      </c>
      <c r="B1481" s="6" t="s">
        <v>56</v>
      </c>
      <c r="C1481" s="10" t="s">
        <v>60</v>
      </c>
      <c r="D1481" s="8" t="n">
        <v>0.01247</v>
      </c>
      <c r="E1481" s="8" t="n">
        <v>0.073265</v>
      </c>
      <c r="F1481" s="8" t="n">
        <v>0.029818</v>
      </c>
      <c r="G1481" s="8" t="n">
        <v>0.013783</v>
      </c>
      <c r="H1481" s="8" t="n">
        <v>0.041933</v>
      </c>
      <c r="I1481" s="8" t="n">
        <v>0.014127</v>
      </c>
      <c r="J1481" s="8" t="n">
        <v>0.337078</v>
      </c>
      <c r="K1481" s="8" t="n">
        <v>0.481271</v>
      </c>
      <c r="L1481" s="7" t="s">
        <v>15</v>
      </c>
      <c r="M1481" s="7" t="s">
        <v>15</v>
      </c>
      <c r="N1481" s="7" t="s">
        <v>15</v>
      </c>
      <c r="O1481" s="7" t="s">
        <v>15</v>
      </c>
      <c r="P1481" s="7" t="s">
        <v>15</v>
      </c>
      <c r="Q1481" s="7" t="s">
        <v>15</v>
      </c>
      <c r="R1481" s="7" t="s">
        <v>15</v>
      </c>
      <c r="S1481" s="7" t="s">
        <v>15</v>
      </c>
      <c r="T1481" s="9" t="s">
        <v>1593</v>
      </c>
      <c r="U1481" s="9" t="s">
        <v>17</v>
      </c>
    </row>
    <row r="1482" s="34" customFormat="true" ht="15" hidden="false" customHeight="false" outlineLevel="0" collapsed="false">
      <c r="A1482" s="6" t="s">
        <v>1605</v>
      </c>
      <c r="B1482" s="6" t="s">
        <v>95</v>
      </c>
      <c r="C1482" s="10" t="s">
        <v>60</v>
      </c>
      <c r="D1482" s="8" t="n">
        <v>0.01196</v>
      </c>
      <c r="E1482" s="8" t="n">
        <v>0.272638</v>
      </c>
      <c r="F1482" s="8" t="n">
        <v>0.029986</v>
      </c>
      <c r="G1482" s="8" t="n">
        <v>0.024162</v>
      </c>
      <c r="H1482" s="8" t="n">
        <v>0.166713</v>
      </c>
      <c r="I1482" s="8" t="n">
        <v>0.012615</v>
      </c>
      <c r="J1482" s="8" t="n">
        <v>0.652061</v>
      </c>
      <c r="K1482" s="8" t="n">
        <v>0.450122</v>
      </c>
      <c r="L1482" s="7" t="s">
        <v>15</v>
      </c>
      <c r="M1482" s="7" t="s">
        <v>60</v>
      </c>
      <c r="N1482" s="7" t="s">
        <v>60</v>
      </c>
      <c r="O1482" s="7" t="s">
        <v>60</v>
      </c>
      <c r="P1482" s="7" t="s">
        <v>15</v>
      </c>
      <c r="Q1482" s="7" t="s">
        <v>15</v>
      </c>
      <c r="R1482" s="7" t="s">
        <v>60</v>
      </c>
      <c r="S1482" s="7" t="s">
        <v>15</v>
      </c>
      <c r="T1482" s="9" t="s">
        <v>1593</v>
      </c>
      <c r="U1482" s="9" t="s">
        <v>17</v>
      </c>
    </row>
    <row r="1483" s="34" customFormat="true" ht="15" hidden="false" customHeight="false" outlineLevel="0" collapsed="false">
      <c r="A1483" s="6" t="s">
        <v>1606</v>
      </c>
      <c r="B1483" s="6" t="s">
        <v>220</v>
      </c>
      <c r="C1483" s="10" t="s">
        <v>60</v>
      </c>
      <c r="D1483" s="8" t="n">
        <v>0.008392</v>
      </c>
      <c r="E1483" s="8" t="n">
        <v>0.090482</v>
      </c>
      <c r="F1483" s="8" t="n">
        <v>0.029852</v>
      </c>
      <c r="G1483" s="8" t="n">
        <v>0.006173</v>
      </c>
      <c r="H1483" s="8" t="n">
        <v>0.057579</v>
      </c>
      <c r="I1483" s="8" t="n">
        <v>0.001353</v>
      </c>
      <c r="J1483" s="8" t="n">
        <v>0.417501</v>
      </c>
      <c r="K1483" s="8" t="n">
        <v>0.487715</v>
      </c>
      <c r="L1483" s="7" t="s">
        <v>15</v>
      </c>
      <c r="M1483" s="7" t="s">
        <v>15</v>
      </c>
      <c r="N1483" s="7" t="s">
        <v>60</v>
      </c>
      <c r="O1483" s="7" t="s">
        <v>15</v>
      </c>
      <c r="P1483" s="7" t="s">
        <v>15</v>
      </c>
      <c r="Q1483" s="7" t="s">
        <v>15</v>
      </c>
      <c r="R1483" s="7" t="s">
        <v>15</v>
      </c>
      <c r="S1483" s="7" t="s">
        <v>15</v>
      </c>
      <c r="T1483" s="9" t="s">
        <v>1593</v>
      </c>
      <c r="U1483" s="9" t="s">
        <v>17</v>
      </c>
    </row>
    <row r="1484" s="34" customFormat="true" ht="15" hidden="false" customHeight="false" outlineLevel="0" collapsed="false">
      <c r="A1484" s="6" t="s">
        <v>1607</v>
      </c>
      <c r="B1484" s="6" t="s">
        <v>220</v>
      </c>
      <c r="C1484" s="10" t="s">
        <v>60</v>
      </c>
      <c r="D1484" s="8" t="n">
        <v>0.00914</v>
      </c>
      <c r="E1484" s="8" t="n">
        <v>0.164555</v>
      </c>
      <c r="F1484" s="8" t="n">
        <v>0.029872</v>
      </c>
      <c r="G1484" s="8" t="n">
        <v>0.019238</v>
      </c>
      <c r="H1484" s="8" t="n">
        <v>0.099337</v>
      </c>
      <c r="I1484" s="8" t="n">
        <v>0.012038</v>
      </c>
      <c r="J1484" s="8" t="n">
        <v>0.486704</v>
      </c>
      <c r="K1484" s="8" t="n">
        <v>0.496509</v>
      </c>
      <c r="L1484" s="7" t="s">
        <v>15</v>
      </c>
      <c r="M1484" s="7" t="s">
        <v>15</v>
      </c>
      <c r="N1484" s="7" t="s">
        <v>60</v>
      </c>
      <c r="O1484" s="7" t="s">
        <v>15</v>
      </c>
      <c r="P1484" s="7" t="s">
        <v>15</v>
      </c>
      <c r="Q1484" s="7" t="s">
        <v>15</v>
      </c>
      <c r="R1484" s="7" t="s">
        <v>15</v>
      </c>
      <c r="S1484" s="7" t="s">
        <v>15</v>
      </c>
      <c r="T1484" s="9" t="s">
        <v>1593</v>
      </c>
      <c r="U1484" s="9" t="s">
        <v>17</v>
      </c>
    </row>
    <row r="1485" s="34" customFormat="true" ht="15" hidden="false" customHeight="false" outlineLevel="0" collapsed="false">
      <c r="A1485" s="6" t="s">
        <v>1608</v>
      </c>
      <c r="B1485" s="6" t="s">
        <v>331</v>
      </c>
      <c r="C1485" s="10" t="s">
        <v>60</v>
      </c>
      <c r="D1485" s="8" t="n">
        <v>0.01029</v>
      </c>
      <c r="E1485" s="8" t="n">
        <v>0.290745</v>
      </c>
      <c r="F1485" s="8" t="n">
        <v>0.029937</v>
      </c>
      <c r="G1485" s="8" t="n">
        <v>0.024599</v>
      </c>
      <c r="H1485" s="8" t="n">
        <v>0.186453</v>
      </c>
      <c r="I1485" s="8" t="n">
        <v>0.012197</v>
      </c>
      <c r="J1485" s="8" t="n">
        <v>0.66045</v>
      </c>
      <c r="K1485" s="8" t="n">
        <v>0.449134</v>
      </c>
      <c r="L1485" s="7" t="s">
        <v>15</v>
      </c>
      <c r="M1485" s="7" t="s">
        <v>60</v>
      </c>
      <c r="N1485" s="7" t="s">
        <v>60</v>
      </c>
      <c r="O1485" s="7" t="s">
        <v>60</v>
      </c>
      <c r="P1485" s="7" t="s">
        <v>60</v>
      </c>
      <c r="Q1485" s="7" t="s">
        <v>15</v>
      </c>
      <c r="R1485" s="7" t="s">
        <v>60</v>
      </c>
      <c r="S1485" s="7" t="s">
        <v>15</v>
      </c>
      <c r="T1485" s="9" t="s">
        <v>1593</v>
      </c>
      <c r="U1485" s="9" t="s">
        <v>17</v>
      </c>
    </row>
    <row r="1486" s="34" customFormat="true" ht="15" hidden="false" customHeight="false" outlineLevel="0" collapsed="false">
      <c r="A1486" s="6" t="s">
        <v>1609</v>
      </c>
      <c r="B1486" s="6" t="s">
        <v>95</v>
      </c>
      <c r="C1486" s="10" t="s">
        <v>59</v>
      </c>
      <c r="D1486" s="8" t="n">
        <v>0.01076</v>
      </c>
      <c r="E1486" s="8" t="n">
        <v>0.152066</v>
      </c>
      <c r="F1486" s="8" t="n">
        <v>0.029895</v>
      </c>
      <c r="G1486" s="8" t="n">
        <v>0.011899</v>
      </c>
      <c r="H1486" s="8" t="n">
        <v>0.100143</v>
      </c>
      <c r="I1486" s="8" t="n">
        <v>0.008356</v>
      </c>
      <c r="J1486" s="8" t="n">
        <v>0.521013</v>
      </c>
      <c r="K1486" s="8" t="n">
        <v>0.476412</v>
      </c>
      <c r="L1486" s="7" t="s">
        <v>15</v>
      </c>
      <c r="M1486" s="7" t="s">
        <v>15</v>
      </c>
      <c r="N1486" s="7" t="s">
        <v>60</v>
      </c>
      <c r="O1486" s="7" t="s">
        <v>15</v>
      </c>
      <c r="P1486" s="7" t="s">
        <v>15</v>
      </c>
      <c r="Q1486" s="7" t="s">
        <v>15</v>
      </c>
      <c r="R1486" s="7" t="s">
        <v>60</v>
      </c>
      <c r="S1486" s="7" t="s">
        <v>15</v>
      </c>
      <c r="T1486" s="9" t="s">
        <v>1593</v>
      </c>
      <c r="U1486" s="9" t="s">
        <v>17</v>
      </c>
    </row>
    <row r="1487" s="34" customFormat="true" ht="15" hidden="false" customHeight="false" outlineLevel="0" collapsed="false">
      <c r="A1487" s="6" t="s">
        <v>1610</v>
      </c>
      <c r="B1487" s="6" t="s">
        <v>146</v>
      </c>
      <c r="C1487" s="10" t="s">
        <v>60</v>
      </c>
      <c r="D1487" s="8" t="n">
        <v>0.01037</v>
      </c>
      <c r="E1487" s="8" t="n">
        <v>0.126425</v>
      </c>
      <c r="F1487" s="8" t="n">
        <v>0.029906</v>
      </c>
      <c r="G1487" s="8" t="n">
        <v>0.009582</v>
      </c>
      <c r="H1487" s="8" t="n">
        <v>0.070419</v>
      </c>
      <c r="I1487" s="8" t="n">
        <v>0.003995</v>
      </c>
      <c r="J1487" s="8" t="n">
        <v>0.494677</v>
      </c>
      <c r="K1487" s="8" t="n">
        <v>0.47613</v>
      </c>
      <c r="L1487" s="7" t="s">
        <v>15</v>
      </c>
      <c r="M1487" s="7" t="s">
        <v>15</v>
      </c>
      <c r="N1487" s="7" t="s">
        <v>60</v>
      </c>
      <c r="O1487" s="7" t="s">
        <v>15</v>
      </c>
      <c r="P1487" s="7" t="s">
        <v>15</v>
      </c>
      <c r="Q1487" s="7" t="s">
        <v>15</v>
      </c>
      <c r="R1487" s="7" t="s">
        <v>15</v>
      </c>
      <c r="S1487" s="7" t="s">
        <v>15</v>
      </c>
      <c r="T1487" s="9" t="s">
        <v>1593</v>
      </c>
      <c r="U1487" s="9" t="s">
        <v>17</v>
      </c>
    </row>
    <row r="1488" s="34" customFormat="true" ht="15" hidden="false" customHeight="false" outlineLevel="0" collapsed="false">
      <c r="A1488" s="6" t="s">
        <v>1611</v>
      </c>
      <c r="B1488" s="6" t="s">
        <v>220</v>
      </c>
      <c r="C1488" s="10" t="s">
        <v>60</v>
      </c>
      <c r="D1488" s="8" t="n">
        <v>0.05545</v>
      </c>
      <c r="E1488" s="8" t="n">
        <v>0.189367</v>
      </c>
      <c r="F1488" s="8" t="n">
        <v>0.029887</v>
      </c>
      <c r="G1488" s="8" t="n">
        <v>0.017082</v>
      </c>
      <c r="H1488" s="8" t="n">
        <v>0.130484</v>
      </c>
      <c r="I1488" s="8" t="n">
        <v>0.00807</v>
      </c>
      <c r="J1488" s="8" t="n">
        <v>0.585319</v>
      </c>
      <c r="K1488" s="8" t="n">
        <v>0.459982</v>
      </c>
      <c r="L1488" s="7" t="s">
        <v>60</v>
      </c>
      <c r="M1488" s="7" t="s">
        <v>15</v>
      </c>
      <c r="N1488" s="7" t="s">
        <v>60</v>
      </c>
      <c r="O1488" s="7" t="s">
        <v>15</v>
      </c>
      <c r="P1488" s="7" t="s">
        <v>15</v>
      </c>
      <c r="Q1488" s="7" t="s">
        <v>15</v>
      </c>
      <c r="R1488" s="7" t="s">
        <v>60</v>
      </c>
      <c r="S1488" s="7" t="s">
        <v>15</v>
      </c>
      <c r="T1488" s="9" t="s">
        <v>1593</v>
      </c>
      <c r="U1488" s="9" t="s">
        <v>17</v>
      </c>
    </row>
    <row r="1489" s="34" customFormat="true" ht="15" hidden="false" customHeight="false" outlineLevel="0" collapsed="false">
      <c r="A1489" s="6" t="s">
        <v>1612</v>
      </c>
      <c r="B1489" s="6" t="s">
        <v>220</v>
      </c>
      <c r="C1489" s="10" t="s">
        <v>60</v>
      </c>
      <c r="D1489" s="8" t="n">
        <v>0.006295</v>
      </c>
      <c r="E1489" s="8" t="n">
        <v>0.469888</v>
      </c>
      <c r="F1489" s="8" t="n">
        <v>0.030002</v>
      </c>
      <c r="G1489" s="8" t="n">
        <v>0.036822</v>
      </c>
      <c r="H1489" s="8" t="n">
        <v>0.335916</v>
      </c>
      <c r="I1489" s="8" t="n">
        <v>0.020177</v>
      </c>
      <c r="J1489" s="8" t="n">
        <v>0.885089</v>
      </c>
      <c r="K1489" s="8" t="n">
        <v>0.424298</v>
      </c>
      <c r="L1489" s="7" t="s">
        <v>15</v>
      </c>
      <c r="M1489" s="7" t="s">
        <v>60</v>
      </c>
      <c r="N1489" s="7" t="s">
        <v>60</v>
      </c>
      <c r="O1489" s="7" t="s">
        <v>60</v>
      </c>
      <c r="P1489" s="7" t="s">
        <v>60</v>
      </c>
      <c r="Q1489" s="7" t="s">
        <v>60</v>
      </c>
      <c r="R1489" s="7" t="s">
        <v>60</v>
      </c>
      <c r="S1489" s="7" t="s">
        <v>15</v>
      </c>
      <c r="T1489" s="9" t="s">
        <v>1593</v>
      </c>
      <c r="U1489" s="9" t="s">
        <v>17</v>
      </c>
    </row>
    <row r="1490" s="34" customFormat="true" ht="15" hidden="false" customHeight="false" outlineLevel="0" collapsed="false">
      <c r="A1490" s="6" t="s">
        <v>1613</v>
      </c>
      <c r="B1490" s="6" t="s">
        <v>220</v>
      </c>
      <c r="C1490" s="10" t="s">
        <v>60</v>
      </c>
      <c r="D1490" s="8" t="n">
        <v>0.01446</v>
      </c>
      <c r="E1490" s="8" t="n">
        <v>0.063263</v>
      </c>
      <c r="F1490" s="8" t="n">
        <v>0.029843</v>
      </c>
      <c r="G1490" s="8" t="n">
        <v>0.028291</v>
      </c>
      <c r="H1490" s="8" t="n">
        <v>0.033114</v>
      </c>
      <c r="I1490" s="8" t="n">
        <v>0.01713</v>
      </c>
      <c r="J1490" s="8" t="n">
        <v>0.426995</v>
      </c>
      <c r="K1490" s="8" t="n">
        <v>0.460759</v>
      </c>
      <c r="L1490" s="7" t="s">
        <v>15</v>
      </c>
      <c r="M1490" s="7" t="s">
        <v>15</v>
      </c>
      <c r="N1490" s="7" t="s">
        <v>60</v>
      </c>
      <c r="O1490" s="7" t="s">
        <v>60</v>
      </c>
      <c r="P1490" s="7" t="s">
        <v>15</v>
      </c>
      <c r="Q1490" s="7" t="s">
        <v>15</v>
      </c>
      <c r="R1490" s="7" t="s">
        <v>15</v>
      </c>
      <c r="S1490" s="7" t="s">
        <v>15</v>
      </c>
      <c r="T1490" s="9" t="s">
        <v>1593</v>
      </c>
      <c r="U1490" s="9" t="s">
        <v>17</v>
      </c>
    </row>
    <row r="1491" s="34" customFormat="true" ht="15" hidden="false" customHeight="false" outlineLevel="0" collapsed="false">
      <c r="A1491" s="6" t="s">
        <v>1614</v>
      </c>
      <c r="B1491" s="6" t="s">
        <v>56</v>
      </c>
      <c r="C1491" s="10" t="s">
        <v>60</v>
      </c>
      <c r="D1491" s="8" t="n">
        <v>0.008843</v>
      </c>
      <c r="E1491" s="8" t="n">
        <v>0.107408</v>
      </c>
      <c r="F1491" s="8" t="n">
        <v>0.029834</v>
      </c>
      <c r="G1491" s="8" t="n">
        <v>0.01363</v>
      </c>
      <c r="H1491" s="8" t="n">
        <v>0.068436</v>
      </c>
      <c r="I1491" s="8" t="n">
        <v>0.007407</v>
      </c>
      <c r="J1491" s="8" t="n">
        <v>0.368898</v>
      </c>
      <c r="K1491" s="8" t="n">
        <v>0.479506</v>
      </c>
      <c r="L1491" s="7" t="s">
        <v>15</v>
      </c>
      <c r="M1491" s="7" t="s">
        <v>15</v>
      </c>
      <c r="N1491" s="7" t="s">
        <v>15</v>
      </c>
      <c r="O1491" s="7" t="s">
        <v>15</v>
      </c>
      <c r="P1491" s="7" t="s">
        <v>15</v>
      </c>
      <c r="Q1491" s="7" t="s">
        <v>15</v>
      </c>
      <c r="R1491" s="7" t="s">
        <v>15</v>
      </c>
      <c r="S1491" s="7" t="s">
        <v>15</v>
      </c>
      <c r="T1491" s="9" t="s">
        <v>1593</v>
      </c>
      <c r="U1491" s="9" t="s">
        <v>17</v>
      </c>
    </row>
    <row r="1492" s="34" customFormat="true" ht="15" hidden="false" customHeight="false" outlineLevel="0" collapsed="false">
      <c r="A1492" s="6" t="s">
        <v>1615</v>
      </c>
      <c r="B1492" s="6" t="s">
        <v>95</v>
      </c>
      <c r="C1492" s="10" t="s">
        <v>60</v>
      </c>
      <c r="D1492" s="8" t="n">
        <v>0.005891</v>
      </c>
      <c r="E1492" s="8" t="n">
        <v>0.229626</v>
      </c>
      <c r="F1492" s="8" t="n">
        <v>0.029943</v>
      </c>
      <c r="G1492" s="8" t="n">
        <v>0.019203</v>
      </c>
      <c r="H1492" s="8" t="n">
        <v>0.14919</v>
      </c>
      <c r="I1492" s="8" t="n">
        <v>0.011054</v>
      </c>
      <c r="J1492" s="8" t="n">
        <v>0.60785</v>
      </c>
      <c r="K1492" s="8" t="n">
        <v>0.459145</v>
      </c>
      <c r="L1492" s="7" t="s">
        <v>15</v>
      </c>
      <c r="M1492" s="7" t="s">
        <v>60</v>
      </c>
      <c r="N1492" s="7" t="s">
        <v>60</v>
      </c>
      <c r="O1492" s="7" t="s">
        <v>15</v>
      </c>
      <c r="P1492" s="7" t="s">
        <v>15</v>
      </c>
      <c r="Q1492" s="7" t="s">
        <v>15</v>
      </c>
      <c r="R1492" s="7" t="s">
        <v>60</v>
      </c>
      <c r="S1492" s="7" t="s">
        <v>15</v>
      </c>
      <c r="T1492" s="9" t="s">
        <v>1593</v>
      </c>
      <c r="U1492" s="9" t="s">
        <v>17</v>
      </c>
    </row>
    <row r="1493" s="34" customFormat="true" ht="15" hidden="false" customHeight="false" outlineLevel="0" collapsed="false">
      <c r="A1493" s="6" t="s">
        <v>1616</v>
      </c>
      <c r="B1493" s="6" t="s">
        <v>95</v>
      </c>
      <c r="C1493" s="10" t="s">
        <v>60</v>
      </c>
      <c r="D1493" s="8" t="n">
        <v>0</v>
      </c>
      <c r="E1493" s="8" t="n">
        <v>0.118117</v>
      </c>
      <c r="F1493" s="8" t="n">
        <v>0.029878</v>
      </c>
      <c r="G1493" s="8" t="n">
        <v>0.010487</v>
      </c>
      <c r="H1493" s="8" t="n">
        <v>0.087945</v>
      </c>
      <c r="I1493" s="8" t="n">
        <v>0.005655</v>
      </c>
      <c r="J1493" s="8" t="n">
        <v>0.505071</v>
      </c>
      <c r="K1493" s="8" t="n">
        <v>0.476404</v>
      </c>
      <c r="L1493" s="7" t="s">
        <v>15</v>
      </c>
      <c r="M1493" s="7" t="s">
        <v>15</v>
      </c>
      <c r="N1493" s="7" t="s">
        <v>60</v>
      </c>
      <c r="O1493" s="7" t="s">
        <v>15</v>
      </c>
      <c r="P1493" s="7" t="s">
        <v>15</v>
      </c>
      <c r="Q1493" s="7" t="s">
        <v>15</v>
      </c>
      <c r="R1493" s="7" t="s">
        <v>15</v>
      </c>
      <c r="S1493" s="7" t="s">
        <v>15</v>
      </c>
      <c r="T1493" s="9" t="s">
        <v>1593</v>
      </c>
      <c r="U1493" s="9" t="s">
        <v>17</v>
      </c>
    </row>
    <row r="1494" s="34" customFormat="true" ht="15" hidden="false" customHeight="false" outlineLevel="0" collapsed="false">
      <c r="A1494" s="6" t="s">
        <v>1617</v>
      </c>
      <c r="B1494" s="6" t="s">
        <v>95</v>
      </c>
      <c r="C1494" s="10" t="s">
        <v>60</v>
      </c>
      <c r="D1494" s="8" t="n">
        <v>0</v>
      </c>
      <c r="E1494" s="8" t="n">
        <v>0.154614</v>
      </c>
      <c r="F1494" s="8" t="n">
        <v>0.029891</v>
      </c>
      <c r="G1494" s="8" t="n">
        <v>0.016084</v>
      </c>
      <c r="H1494" s="8" t="n">
        <v>0.100715</v>
      </c>
      <c r="I1494" s="8" t="n">
        <v>0.008246</v>
      </c>
      <c r="J1494" s="8" t="n">
        <v>0.528085</v>
      </c>
      <c r="K1494" s="8" t="n">
        <v>0.46644</v>
      </c>
      <c r="L1494" s="7" t="s">
        <v>15</v>
      </c>
      <c r="M1494" s="7" t="s">
        <v>15</v>
      </c>
      <c r="N1494" s="7" t="s">
        <v>60</v>
      </c>
      <c r="O1494" s="7" t="s">
        <v>15</v>
      </c>
      <c r="P1494" s="7" t="s">
        <v>15</v>
      </c>
      <c r="Q1494" s="7" t="s">
        <v>15</v>
      </c>
      <c r="R1494" s="7" t="s">
        <v>60</v>
      </c>
      <c r="S1494" s="7" t="s">
        <v>15</v>
      </c>
      <c r="T1494" s="9" t="s">
        <v>1593</v>
      </c>
      <c r="U1494" s="9" t="s">
        <v>17</v>
      </c>
    </row>
    <row r="1495" s="34" customFormat="true" ht="15" hidden="false" customHeight="false" outlineLevel="0" collapsed="false">
      <c r="A1495" s="6" t="s">
        <v>1618</v>
      </c>
      <c r="B1495" s="6" t="s">
        <v>956</v>
      </c>
      <c r="C1495" s="10" t="s">
        <v>60</v>
      </c>
      <c r="D1495" s="8" t="n">
        <v>0.4586</v>
      </c>
      <c r="E1495" s="8" t="n">
        <v>0.67783</v>
      </c>
      <c r="F1495" s="8" t="n">
        <v>0.030134</v>
      </c>
      <c r="G1495" s="8" t="n">
        <v>0.090308</v>
      </c>
      <c r="H1495" s="8" t="n">
        <v>0.577936</v>
      </c>
      <c r="I1495" s="8" t="n">
        <v>0.042557</v>
      </c>
      <c r="J1495" s="8" t="n">
        <v>0.997977</v>
      </c>
      <c r="K1495" s="8" t="n">
        <v>0.345454</v>
      </c>
      <c r="L1495" s="7" t="s">
        <v>60</v>
      </c>
      <c r="M1495" s="7" t="s">
        <v>60</v>
      </c>
      <c r="N1495" s="7" t="s">
        <v>60</v>
      </c>
      <c r="O1495" s="7" t="s">
        <v>60</v>
      </c>
      <c r="P1495" s="7" t="s">
        <v>60</v>
      </c>
      <c r="Q1495" s="7" t="s">
        <v>60</v>
      </c>
      <c r="R1495" s="7" t="s">
        <v>60</v>
      </c>
      <c r="S1495" s="7" t="s">
        <v>15</v>
      </c>
      <c r="T1495" s="9" t="s">
        <v>1593</v>
      </c>
      <c r="U1495" s="9" t="s">
        <v>17</v>
      </c>
    </row>
    <row r="1496" s="34" customFormat="true" ht="15" hidden="false" customHeight="false" outlineLevel="0" collapsed="false">
      <c r="A1496" s="6" t="s">
        <v>1619</v>
      </c>
      <c r="B1496" s="6" t="s">
        <v>95</v>
      </c>
      <c r="C1496" s="10" t="s">
        <v>60</v>
      </c>
      <c r="D1496" s="8" t="n">
        <v>0.009816</v>
      </c>
      <c r="E1496" s="8" t="n">
        <v>0.06593</v>
      </c>
      <c r="F1496" s="8" t="n">
        <v>0.029884</v>
      </c>
      <c r="G1496" s="8" t="n">
        <v>0.008074</v>
      </c>
      <c r="H1496" s="8" t="n">
        <v>0.046358</v>
      </c>
      <c r="I1496" s="8" t="n">
        <v>0.004087</v>
      </c>
      <c r="J1496" s="8" t="n">
        <v>0.378004</v>
      </c>
      <c r="K1496" s="8" t="n">
        <v>0.489511</v>
      </c>
      <c r="L1496" s="7" t="s">
        <v>15</v>
      </c>
      <c r="M1496" s="7" t="s">
        <v>15</v>
      </c>
      <c r="N1496" s="7" t="s">
        <v>60</v>
      </c>
      <c r="O1496" s="7" t="s">
        <v>15</v>
      </c>
      <c r="P1496" s="7" t="s">
        <v>15</v>
      </c>
      <c r="Q1496" s="7" t="s">
        <v>15</v>
      </c>
      <c r="R1496" s="7" t="s">
        <v>15</v>
      </c>
      <c r="S1496" s="7" t="s">
        <v>15</v>
      </c>
      <c r="T1496" s="9" t="s">
        <v>1593</v>
      </c>
      <c r="U1496" s="9" t="s">
        <v>17</v>
      </c>
    </row>
    <row r="1497" s="34" customFormat="true" ht="15" hidden="false" customHeight="false" outlineLevel="0" collapsed="false">
      <c r="A1497" s="6" t="s">
        <v>1620</v>
      </c>
      <c r="B1497" s="6" t="s">
        <v>1621</v>
      </c>
      <c r="C1497" s="10" t="s">
        <v>60</v>
      </c>
      <c r="D1497" s="8" t="n">
        <v>0.01365</v>
      </c>
      <c r="E1497" s="8" t="n">
        <v>0.043431</v>
      </c>
      <c r="F1497" s="8" t="n">
        <v>0.029855</v>
      </c>
      <c r="G1497" s="8" t="n">
        <v>0.009313</v>
      </c>
      <c r="H1497" s="8" t="n">
        <v>0.035949</v>
      </c>
      <c r="I1497" s="8" t="n">
        <v>0.0044</v>
      </c>
      <c r="J1497" s="8" t="n">
        <v>0.416677</v>
      </c>
      <c r="K1497" s="8" t="n">
        <v>0.477956</v>
      </c>
      <c r="L1497" s="7" t="s">
        <v>15</v>
      </c>
      <c r="M1497" s="7" t="s">
        <v>15</v>
      </c>
      <c r="N1497" s="7" t="s">
        <v>60</v>
      </c>
      <c r="O1497" s="7" t="s">
        <v>15</v>
      </c>
      <c r="P1497" s="7" t="s">
        <v>15</v>
      </c>
      <c r="Q1497" s="7" t="s">
        <v>15</v>
      </c>
      <c r="R1497" s="7" t="s">
        <v>15</v>
      </c>
      <c r="S1497" s="7" t="s">
        <v>15</v>
      </c>
      <c r="T1497" s="9" t="s">
        <v>1593</v>
      </c>
      <c r="U1497" s="9" t="s">
        <v>17</v>
      </c>
    </row>
    <row r="1498" s="34" customFormat="true" ht="15" hidden="false" customHeight="false" outlineLevel="0" collapsed="false">
      <c r="A1498" s="6" t="s">
        <v>1622</v>
      </c>
      <c r="B1498" s="6" t="s">
        <v>95</v>
      </c>
      <c r="C1498" s="10" t="s">
        <v>59</v>
      </c>
      <c r="D1498" s="8" t="n">
        <v>0</v>
      </c>
      <c r="E1498" s="8" t="n">
        <v>0.099535</v>
      </c>
      <c r="F1498" s="8" t="n">
        <v>0.029915</v>
      </c>
      <c r="G1498" s="8" t="n">
        <v>0.018853</v>
      </c>
      <c r="H1498" s="8" t="n">
        <v>0.089286</v>
      </c>
      <c r="I1498" s="8" t="n">
        <v>0.007557</v>
      </c>
      <c r="J1498" s="8" t="n">
        <v>0.426988</v>
      </c>
      <c r="K1498" s="8" t="n">
        <v>0.466316</v>
      </c>
      <c r="L1498" s="7" t="s">
        <v>15</v>
      </c>
      <c r="M1498" s="7" t="s">
        <v>15</v>
      </c>
      <c r="N1498" s="7" t="s">
        <v>60</v>
      </c>
      <c r="O1498" s="7" t="s">
        <v>15</v>
      </c>
      <c r="P1498" s="7" t="s">
        <v>15</v>
      </c>
      <c r="Q1498" s="7" t="s">
        <v>15</v>
      </c>
      <c r="R1498" s="7" t="s">
        <v>15</v>
      </c>
      <c r="S1498" s="7" t="s">
        <v>15</v>
      </c>
      <c r="T1498" s="9" t="s">
        <v>1593</v>
      </c>
      <c r="U1498" s="9" t="s">
        <v>17</v>
      </c>
    </row>
    <row r="1499" s="34" customFormat="true" ht="15" hidden="false" customHeight="false" outlineLevel="0" collapsed="false">
      <c r="A1499" s="6" t="s">
        <v>1623</v>
      </c>
      <c r="B1499" s="6" t="s">
        <v>56</v>
      </c>
      <c r="C1499" s="10" t="s">
        <v>60</v>
      </c>
      <c r="D1499" s="8" t="n">
        <v>0.01105</v>
      </c>
      <c r="E1499" s="8" t="n">
        <v>0.111008</v>
      </c>
      <c r="F1499" s="8" t="n">
        <v>0.029814</v>
      </c>
      <c r="G1499" s="8" t="n">
        <v>0.013855</v>
      </c>
      <c r="H1499" s="8" t="n">
        <v>0.08946</v>
      </c>
      <c r="I1499" s="8" t="n">
        <v>0.009425</v>
      </c>
      <c r="J1499" s="8" t="n">
        <v>0.257326</v>
      </c>
      <c r="K1499" s="8" t="n">
        <v>0.508165</v>
      </c>
      <c r="L1499" s="7" t="s">
        <v>15</v>
      </c>
      <c r="M1499" s="7" t="s">
        <v>15</v>
      </c>
      <c r="N1499" s="7" t="s">
        <v>15</v>
      </c>
      <c r="O1499" s="7" t="s">
        <v>15</v>
      </c>
      <c r="P1499" s="7" t="s">
        <v>15</v>
      </c>
      <c r="Q1499" s="7" t="s">
        <v>15</v>
      </c>
      <c r="R1499" s="7" t="s">
        <v>15</v>
      </c>
      <c r="S1499" s="7" t="s">
        <v>60</v>
      </c>
      <c r="T1499" s="9" t="s">
        <v>1593</v>
      </c>
      <c r="U1499" s="9" t="s">
        <v>17</v>
      </c>
    </row>
    <row r="1500" s="34" customFormat="true" ht="15" hidden="false" customHeight="false" outlineLevel="0" collapsed="false">
      <c r="A1500" s="6" t="s">
        <v>1624</v>
      </c>
      <c r="B1500" s="6" t="s">
        <v>56</v>
      </c>
      <c r="C1500" s="10" t="s">
        <v>59</v>
      </c>
      <c r="D1500" s="8" t="n">
        <v>0.0112</v>
      </c>
      <c r="E1500" s="8" t="n">
        <v>0.065158</v>
      </c>
      <c r="F1500" s="8" t="n">
        <v>0.029897</v>
      </c>
      <c r="G1500" s="8" t="n">
        <v>0.008099</v>
      </c>
      <c r="H1500" s="8" t="n">
        <v>0.041843</v>
      </c>
      <c r="I1500" s="8" t="n">
        <v>0.005812</v>
      </c>
      <c r="J1500" s="8" t="n">
        <v>0.359577</v>
      </c>
      <c r="K1500" s="8" t="n">
        <v>0.491202</v>
      </c>
      <c r="L1500" s="7" t="s">
        <v>15</v>
      </c>
      <c r="M1500" s="7" t="s">
        <v>15</v>
      </c>
      <c r="N1500" s="7" t="s">
        <v>60</v>
      </c>
      <c r="O1500" s="7" t="s">
        <v>15</v>
      </c>
      <c r="P1500" s="7" t="s">
        <v>15</v>
      </c>
      <c r="Q1500" s="7" t="s">
        <v>15</v>
      </c>
      <c r="R1500" s="7" t="s">
        <v>15</v>
      </c>
      <c r="S1500" s="7" t="s">
        <v>15</v>
      </c>
      <c r="T1500" s="9" t="s">
        <v>1593</v>
      </c>
      <c r="U1500" s="9" t="s">
        <v>17</v>
      </c>
    </row>
    <row r="1501" s="34" customFormat="true" ht="15" hidden="false" customHeight="false" outlineLevel="0" collapsed="false">
      <c r="A1501" s="6" t="s">
        <v>1625</v>
      </c>
      <c r="B1501" s="6" t="s">
        <v>220</v>
      </c>
      <c r="C1501" s="10" t="s">
        <v>60</v>
      </c>
      <c r="D1501" s="8" t="n">
        <v>0.01405</v>
      </c>
      <c r="E1501" s="8" t="n">
        <v>0.236278</v>
      </c>
      <c r="F1501" s="8" t="n">
        <v>0.029507</v>
      </c>
      <c r="G1501" s="8" t="n">
        <v>0.022442</v>
      </c>
      <c r="H1501" s="8" t="n">
        <v>0.136184</v>
      </c>
      <c r="I1501" s="8" t="n">
        <v>0.012302</v>
      </c>
      <c r="J1501" s="8" t="n">
        <v>0.5229</v>
      </c>
      <c r="K1501" s="8" t="n">
        <v>0.462601</v>
      </c>
      <c r="L1501" s="7" t="s">
        <v>15</v>
      </c>
      <c r="M1501" s="7" t="s">
        <v>60</v>
      </c>
      <c r="N1501" s="7" t="s">
        <v>15</v>
      </c>
      <c r="O1501" s="7" t="s">
        <v>60</v>
      </c>
      <c r="P1501" s="7" t="s">
        <v>15</v>
      </c>
      <c r="Q1501" s="7" t="s">
        <v>15</v>
      </c>
      <c r="R1501" s="7" t="s">
        <v>60</v>
      </c>
      <c r="S1501" s="7" t="s">
        <v>15</v>
      </c>
      <c r="T1501" s="9" t="s">
        <v>1593</v>
      </c>
      <c r="U1501" s="9" t="s">
        <v>17</v>
      </c>
    </row>
    <row r="1502" s="34" customFormat="true" ht="15" hidden="false" customHeight="false" outlineLevel="0" collapsed="false">
      <c r="A1502" s="6" t="s">
        <v>1626</v>
      </c>
      <c r="B1502" s="6" t="s">
        <v>220</v>
      </c>
      <c r="C1502" s="10" t="s">
        <v>60</v>
      </c>
      <c r="D1502" s="8" t="n">
        <v>0.01561</v>
      </c>
      <c r="E1502" s="8" t="n">
        <v>0.051289</v>
      </c>
      <c r="F1502" s="8" t="n">
        <v>0.029811</v>
      </c>
      <c r="G1502" s="8" t="n">
        <v>0.007027</v>
      </c>
      <c r="H1502" s="8" t="n">
        <v>0.051034</v>
      </c>
      <c r="I1502" s="8" t="n">
        <v>0.004887</v>
      </c>
      <c r="J1502" s="8" t="n">
        <v>0.338957</v>
      </c>
      <c r="K1502" s="8" t="n">
        <v>0.492925</v>
      </c>
      <c r="L1502" s="7" t="s">
        <v>15</v>
      </c>
      <c r="M1502" s="7" t="s">
        <v>15</v>
      </c>
      <c r="N1502" s="7" t="s">
        <v>15</v>
      </c>
      <c r="O1502" s="7" t="s">
        <v>15</v>
      </c>
      <c r="P1502" s="7" t="s">
        <v>15</v>
      </c>
      <c r="Q1502" s="7" t="s">
        <v>15</v>
      </c>
      <c r="R1502" s="7" t="s">
        <v>15</v>
      </c>
      <c r="S1502" s="7" t="s">
        <v>15</v>
      </c>
      <c r="T1502" s="9" t="s">
        <v>1593</v>
      </c>
      <c r="U1502" s="9" t="s">
        <v>17</v>
      </c>
    </row>
    <row r="1503" s="34" customFormat="true" ht="15" hidden="false" customHeight="false" outlineLevel="0" collapsed="false">
      <c r="A1503" s="6" t="s">
        <v>1627</v>
      </c>
      <c r="B1503" s="6" t="s">
        <v>56</v>
      </c>
      <c r="C1503" s="10" t="s">
        <v>60</v>
      </c>
      <c r="D1503" s="8" t="n">
        <v>0.125</v>
      </c>
      <c r="E1503" s="8" t="n">
        <v>0.089277</v>
      </c>
      <c r="F1503" s="8" t="n">
        <v>0.029889</v>
      </c>
      <c r="G1503" s="8" t="n">
        <v>0.036957</v>
      </c>
      <c r="H1503" s="8" t="n">
        <v>0.064688</v>
      </c>
      <c r="I1503" s="8" t="n">
        <v>0.019948</v>
      </c>
      <c r="J1503" s="8" t="n">
        <v>0.451556</v>
      </c>
      <c r="K1503" s="8" t="n">
        <v>0.446984</v>
      </c>
      <c r="L1503" s="7" t="s">
        <v>60</v>
      </c>
      <c r="M1503" s="7" t="s">
        <v>15</v>
      </c>
      <c r="N1503" s="7" t="s">
        <v>60</v>
      </c>
      <c r="O1503" s="7" t="s">
        <v>60</v>
      </c>
      <c r="P1503" s="7" t="s">
        <v>15</v>
      </c>
      <c r="Q1503" s="7" t="s">
        <v>60</v>
      </c>
      <c r="R1503" s="7" t="s">
        <v>15</v>
      </c>
      <c r="S1503" s="7" t="s">
        <v>15</v>
      </c>
      <c r="T1503" s="9" t="s">
        <v>1593</v>
      </c>
      <c r="U1503" s="9" t="s">
        <v>17</v>
      </c>
    </row>
    <row r="1504" s="34" customFormat="true" ht="15" hidden="false" customHeight="false" outlineLevel="0" collapsed="false">
      <c r="A1504" s="6" t="s">
        <v>1628</v>
      </c>
      <c r="B1504" s="6" t="s">
        <v>997</v>
      </c>
      <c r="C1504" s="10" t="s">
        <v>60</v>
      </c>
      <c r="D1504" s="8" t="n">
        <v>0.005946</v>
      </c>
      <c r="E1504" s="8" t="n">
        <v>0.055039</v>
      </c>
      <c r="F1504" s="8" t="n">
        <v>0.029849</v>
      </c>
      <c r="G1504" s="8" t="n">
        <v>0.009086</v>
      </c>
      <c r="H1504" s="8" t="n">
        <v>0.043304</v>
      </c>
      <c r="I1504" s="8" t="n">
        <v>0.004843</v>
      </c>
      <c r="J1504" s="8" t="n">
        <v>0.313096</v>
      </c>
      <c r="K1504" s="8" t="n">
        <v>0.486491</v>
      </c>
      <c r="L1504" s="7" t="s">
        <v>15</v>
      </c>
      <c r="M1504" s="7" t="s">
        <v>15</v>
      </c>
      <c r="N1504" s="7" t="s">
        <v>60</v>
      </c>
      <c r="O1504" s="7" t="s">
        <v>15</v>
      </c>
      <c r="P1504" s="7" t="s">
        <v>15</v>
      </c>
      <c r="Q1504" s="7" t="s">
        <v>15</v>
      </c>
      <c r="R1504" s="7" t="s">
        <v>15</v>
      </c>
      <c r="S1504" s="7" t="s">
        <v>15</v>
      </c>
      <c r="T1504" s="9" t="s">
        <v>1593</v>
      </c>
      <c r="U1504" s="9" t="s">
        <v>17</v>
      </c>
    </row>
    <row r="1505" s="34" customFormat="true" ht="15" hidden="false" customHeight="false" outlineLevel="0" collapsed="false">
      <c r="A1505" s="6" t="s">
        <v>1629</v>
      </c>
      <c r="B1505" s="6" t="s">
        <v>56</v>
      </c>
      <c r="C1505" s="10" t="s">
        <v>60</v>
      </c>
      <c r="D1505" s="8" t="n">
        <v>0.008152</v>
      </c>
      <c r="E1505" s="8" t="n">
        <v>0.064745</v>
      </c>
      <c r="F1505" s="8" t="n">
        <v>0.029815</v>
      </c>
      <c r="G1505" s="8" t="n">
        <v>0.009341</v>
      </c>
      <c r="H1505" s="8" t="n">
        <v>0.071592</v>
      </c>
      <c r="I1505" s="8" t="n">
        <v>0.004473</v>
      </c>
      <c r="J1505" s="8" t="n">
        <v>0.433712</v>
      </c>
      <c r="K1505" s="8" t="n">
        <v>0.477641</v>
      </c>
      <c r="L1505" s="7" t="s">
        <v>15</v>
      </c>
      <c r="M1505" s="7" t="s">
        <v>15</v>
      </c>
      <c r="N1505" s="7" t="s">
        <v>15</v>
      </c>
      <c r="O1505" s="7" t="s">
        <v>15</v>
      </c>
      <c r="P1505" s="7" t="s">
        <v>15</v>
      </c>
      <c r="Q1505" s="7" t="s">
        <v>15</v>
      </c>
      <c r="R1505" s="7" t="s">
        <v>15</v>
      </c>
      <c r="S1505" s="7" t="s">
        <v>15</v>
      </c>
      <c r="T1505" s="9" t="s">
        <v>1630</v>
      </c>
      <c r="U1505" s="9" t="s">
        <v>17</v>
      </c>
    </row>
    <row r="1506" s="34" customFormat="true" ht="15" hidden="false" customHeight="false" outlineLevel="0" collapsed="false">
      <c r="A1506" s="6" t="s">
        <v>1631</v>
      </c>
      <c r="B1506" s="6" t="s">
        <v>220</v>
      </c>
      <c r="C1506" s="10" t="s">
        <v>60</v>
      </c>
      <c r="D1506" s="8" t="n">
        <v>0.005324</v>
      </c>
      <c r="E1506" s="8" t="n">
        <v>0.071202</v>
      </c>
      <c r="F1506" s="8" t="n">
        <v>0.029853</v>
      </c>
      <c r="G1506" s="8" t="n">
        <v>0.008579</v>
      </c>
      <c r="H1506" s="8" t="n">
        <v>0.044359</v>
      </c>
      <c r="I1506" s="8" t="n">
        <v>0.004523</v>
      </c>
      <c r="J1506" s="8" t="n">
        <v>0.445389</v>
      </c>
      <c r="K1506" s="8" t="n">
        <v>0.489133</v>
      </c>
      <c r="L1506" s="7" t="s">
        <v>15</v>
      </c>
      <c r="M1506" s="7" t="s">
        <v>15</v>
      </c>
      <c r="N1506" s="7" t="s">
        <v>60</v>
      </c>
      <c r="O1506" s="7" t="s">
        <v>15</v>
      </c>
      <c r="P1506" s="7" t="s">
        <v>15</v>
      </c>
      <c r="Q1506" s="7" t="s">
        <v>15</v>
      </c>
      <c r="R1506" s="7" t="s">
        <v>15</v>
      </c>
      <c r="S1506" s="7" t="s">
        <v>15</v>
      </c>
      <c r="T1506" s="9" t="s">
        <v>1630</v>
      </c>
      <c r="U1506" s="9" t="s">
        <v>17</v>
      </c>
    </row>
    <row r="1507" s="34" customFormat="true" ht="15" hidden="false" customHeight="false" outlineLevel="0" collapsed="false">
      <c r="A1507" s="6" t="s">
        <v>1632</v>
      </c>
      <c r="B1507" s="6" t="s">
        <v>95</v>
      </c>
      <c r="C1507" s="10" t="s">
        <v>60</v>
      </c>
      <c r="D1507" s="8" t="n">
        <v>0</v>
      </c>
      <c r="E1507" s="8" t="n">
        <v>0.261777</v>
      </c>
      <c r="F1507" s="8" t="n">
        <v>0.029873</v>
      </c>
      <c r="G1507" s="8" t="n">
        <v>0.014137</v>
      </c>
      <c r="H1507" s="8" t="n">
        <v>0.137669</v>
      </c>
      <c r="I1507" s="8" t="n">
        <v>0.011068</v>
      </c>
      <c r="J1507" s="8" t="n">
        <v>0.556928</v>
      </c>
      <c r="K1507" s="8" t="n">
        <v>0.478057</v>
      </c>
      <c r="L1507" s="7" t="s">
        <v>15</v>
      </c>
      <c r="M1507" s="7" t="s">
        <v>60</v>
      </c>
      <c r="N1507" s="7" t="s">
        <v>60</v>
      </c>
      <c r="O1507" s="7" t="s">
        <v>15</v>
      </c>
      <c r="P1507" s="7" t="s">
        <v>15</v>
      </c>
      <c r="Q1507" s="7" t="s">
        <v>15</v>
      </c>
      <c r="R1507" s="7" t="s">
        <v>60</v>
      </c>
      <c r="S1507" s="7" t="s">
        <v>15</v>
      </c>
      <c r="T1507" s="9" t="s">
        <v>1630</v>
      </c>
      <c r="U1507" s="9" t="s">
        <v>17</v>
      </c>
    </row>
    <row r="1508" s="34" customFormat="true" ht="15" hidden="false" customHeight="false" outlineLevel="0" collapsed="false">
      <c r="A1508" s="6" t="s">
        <v>1633</v>
      </c>
      <c r="B1508" s="6" t="s">
        <v>220</v>
      </c>
      <c r="C1508" s="10" t="s">
        <v>59</v>
      </c>
      <c r="D1508" s="8" t="n">
        <v>0.009656</v>
      </c>
      <c r="E1508" s="8" t="n">
        <v>0.2044</v>
      </c>
      <c r="F1508" s="8" t="n">
        <v>0.02992</v>
      </c>
      <c r="G1508" s="8" t="n">
        <v>0.018798</v>
      </c>
      <c r="H1508" s="8" t="n">
        <v>0.191334</v>
      </c>
      <c r="I1508" s="8" t="n">
        <v>0.012763</v>
      </c>
      <c r="J1508" s="8" t="n">
        <v>0.593018</v>
      </c>
      <c r="K1508" s="8" t="n">
        <v>0.469985</v>
      </c>
      <c r="L1508" s="7" t="s">
        <v>15</v>
      </c>
      <c r="M1508" s="7" t="s">
        <v>15</v>
      </c>
      <c r="N1508" s="7" t="s">
        <v>60</v>
      </c>
      <c r="O1508" s="7" t="s">
        <v>15</v>
      </c>
      <c r="P1508" s="7" t="s">
        <v>60</v>
      </c>
      <c r="Q1508" s="7" t="s">
        <v>15</v>
      </c>
      <c r="R1508" s="7" t="s">
        <v>60</v>
      </c>
      <c r="S1508" s="7" t="s">
        <v>15</v>
      </c>
      <c r="T1508" s="9" t="s">
        <v>1630</v>
      </c>
      <c r="U1508" s="9" t="s">
        <v>17</v>
      </c>
    </row>
    <row r="1509" s="34" customFormat="true" ht="15" hidden="false" customHeight="false" outlineLevel="0" collapsed="false">
      <c r="A1509" s="6" t="s">
        <v>1634</v>
      </c>
      <c r="B1509" s="6" t="s">
        <v>95</v>
      </c>
      <c r="C1509" s="10" t="s">
        <v>59</v>
      </c>
      <c r="D1509" s="8" t="n">
        <v>0.0115</v>
      </c>
      <c r="E1509" s="8" t="n">
        <v>0.211048</v>
      </c>
      <c r="F1509" s="8" t="n">
        <v>0.029888</v>
      </c>
      <c r="G1509" s="8" t="n">
        <v>0.014696</v>
      </c>
      <c r="H1509" s="8" t="n">
        <v>0.125927</v>
      </c>
      <c r="I1509" s="8" t="n">
        <v>0.011381</v>
      </c>
      <c r="J1509" s="8" t="n">
        <v>0.533065</v>
      </c>
      <c r="K1509" s="8" t="n">
        <v>0.480411</v>
      </c>
      <c r="L1509" s="7" t="s">
        <v>15</v>
      </c>
      <c r="M1509" s="7" t="s">
        <v>15</v>
      </c>
      <c r="N1509" s="7" t="s">
        <v>60</v>
      </c>
      <c r="O1509" s="7" t="s">
        <v>15</v>
      </c>
      <c r="P1509" s="7" t="s">
        <v>15</v>
      </c>
      <c r="Q1509" s="7" t="s">
        <v>15</v>
      </c>
      <c r="R1509" s="7" t="s">
        <v>60</v>
      </c>
      <c r="S1509" s="7" t="s">
        <v>15</v>
      </c>
      <c r="T1509" s="9" t="s">
        <v>1630</v>
      </c>
      <c r="U1509" s="9" t="s">
        <v>17</v>
      </c>
    </row>
    <row r="1510" s="34" customFormat="true" ht="15" hidden="false" customHeight="false" outlineLevel="0" collapsed="false">
      <c r="A1510" s="6" t="s">
        <v>1635</v>
      </c>
      <c r="B1510" s="6" t="s">
        <v>56</v>
      </c>
      <c r="C1510" s="10" t="s">
        <v>59</v>
      </c>
      <c r="D1510" s="8" t="n">
        <v>0.01198</v>
      </c>
      <c r="E1510" s="8" t="n">
        <v>0.053423</v>
      </c>
      <c r="F1510" s="8" t="n">
        <v>0.029822</v>
      </c>
      <c r="G1510" s="8" t="n">
        <v>0.014948</v>
      </c>
      <c r="H1510" s="8" t="n">
        <v>0.042068</v>
      </c>
      <c r="I1510" s="8" t="n">
        <v>0.008864</v>
      </c>
      <c r="J1510" s="8" t="n">
        <v>0.42686</v>
      </c>
      <c r="K1510" s="8" t="n">
        <v>0.4711</v>
      </c>
      <c r="L1510" s="7" t="s">
        <v>15</v>
      </c>
      <c r="M1510" s="7" t="s">
        <v>15</v>
      </c>
      <c r="N1510" s="7" t="s">
        <v>15</v>
      </c>
      <c r="O1510" s="7" t="s">
        <v>15</v>
      </c>
      <c r="P1510" s="7" t="s">
        <v>15</v>
      </c>
      <c r="Q1510" s="7" t="s">
        <v>15</v>
      </c>
      <c r="R1510" s="7" t="s">
        <v>15</v>
      </c>
      <c r="S1510" s="7" t="s">
        <v>15</v>
      </c>
      <c r="T1510" s="9" t="s">
        <v>1630</v>
      </c>
      <c r="U1510" s="9" t="s">
        <v>17</v>
      </c>
    </row>
    <row r="1511" s="34" customFormat="true" ht="15" hidden="false" customHeight="false" outlineLevel="0" collapsed="false">
      <c r="A1511" s="6" t="s">
        <v>1636</v>
      </c>
      <c r="B1511" s="6" t="s">
        <v>56</v>
      </c>
      <c r="C1511" s="10" t="s">
        <v>59</v>
      </c>
      <c r="D1511" s="8" t="n">
        <v>0.01576</v>
      </c>
      <c r="E1511" s="8" t="n">
        <v>0.054027</v>
      </c>
      <c r="F1511" s="8" t="n">
        <v>0.029835</v>
      </c>
      <c r="G1511" s="8" t="n">
        <v>0.009605</v>
      </c>
      <c r="H1511" s="8" t="n">
        <v>0.034924</v>
      </c>
      <c r="I1511" s="8" t="n">
        <v>0.005197</v>
      </c>
      <c r="J1511" s="8" t="n">
        <v>0.408319</v>
      </c>
      <c r="K1511" s="8" t="n">
        <v>0.481906</v>
      </c>
      <c r="L1511" s="7" t="s">
        <v>15</v>
      </c>
      <c r="M1511" s="7" t="s">
        <v>15</v>
      </c>
      <c r="N1511" s="7" t="s">
        <v>15</v>
      </c>
      <c r="O1511" s="7" t="s">
        <v>15</v>
      </c>
      <c r="P1511" s="7" t="s">
        <v>15</v>
      </c>
      <c r="Q1511" s="7" t="s">
        <v>15</v>
      </c>
      <c r="R1511" s="7" t="s">
        <v>15</v>
      </c>
      <c r="S1511" s="7" t="s">
        <v>15</v>
      </c>
      <c r="T1511" s="9" t="s">
        <v>1630</v>
      </c>
      <c r="U1511" s="9" t="s">
        <v>17</v>
      </c>
    </row>
    <row r="1512" s="34" customFormat="true" ht="15" hidden="false" customHeight="false" outlineLevel="0" collapsed="false">
      <c r="A1512" s="6" t="s">
        <v>1637</v>
      </c>
      <c r="B1512" s="6" t="s">
        <v>56</v>
      </c>
      <c r="C1512" s="10" t="s">
        <v>59</v>
      </c>
      <c r="D1512" s="8" t="n">
        <v>0.01445</v>
      </c>
      <c r="E1512" s="8" t="n">
        <v>0.121403</v>
      </c>
      <c r="F1512" s="8" t="n">
        <v>0.029886</v>
      </c>
      <c r="G1512" s="8" t="n">
        <v>0.009583</v>
      </c>
      <c r="H1512" s="8" t="n">
        <v>0.07453</v>
      </c>
      <c r="I1512" s="8" t="n">
        <v>0.003951</v>
      </c>
      <c r="J1512" s="8" t="n">
        <v>0.474375</v>
      </c>
      <c r="K1512" s="8" t="n">
        <v>0.474697</v>
      </c>
      <c r="L1512" s="7" t="s">
        <v>15</v>
      </c>
      <c r="M1512" s="7" t="s">
        <v>15</v>
      </c>
      <c r="N1512" s="7" t="s">
        <v>60</v>
      </c>
      <c r="O1512" s="7" t="s">
        <v>15</v>
      </c>
      <c r="P1512" s="7" t="s">
        <v>15</v>
      </c>
      <c r="Q1512" s="7" t="s">
        <v>15</v>
      </c>
      <c r="R1512" s="7" t="s">
        <v>15</v>
      </c>
      <c r="S1512" s="7" t="s">
        <v>15</v>
      </c>
      <c r="T1512" s="9" t="s">
        <v>1630</v>
      </c>
      <c r="U1512" s="9" t="s">
        <v>17</v>
      </c>
    </row>
    <row r="1513" s="34" customFormat="true" ht="15" hidden="false" customHeight="false" outlineLevel="0" collapsed="false">
      <c r="A1513" s="6" t="s">
        <v>1638</v>
      </c>
      <c r="B1513" s="6" t="s">
        <v>56</v>
      </c>
      <c r="C1513" s="10" t="s">
        <v>59</v>
      </c>
      <c r="D1513" s="8" t="n">
        <v>0.009198</v>
      </c>
      <c r="E1513" s="8" t="n">
        <v>0.051722</v>
      </c>
      <c r="F1513" s="8" t="n">
        <v>0.029796</v>
      </c>
      <c r="G1513" s="8" t="n">
        <v>0.037315</v>
      </c>
      <c r="H1513" s="8" t="n">
        <v>0.02877</v>
      </c>
      <c r="I1513" s="8" t="n">
        <v>0.021272</v>
      </c>
      <c r="J1513" s="8" t="n">
        <v>0.335645</v>
      </c>
      <c r="K1513" s="8" t="n">
        <v>0.454654</v>
      </c>
      <c r="L1513" s="7" t="s">
        <v>15</v>
      </c>
      <c r="M1513" s="7" t="s">
        <v>15</v>
      </c>
      <c r="N1513" s="7" t="s">
        <v>15</v>
      </c>
      <c r="O1513" s="7" t="s">
        <v>60</v>
      </c>
      <c r="P1513" s="7" t="s">
        <v>15</v>
      </c>
      <c r="Q1513" s="7" t="s">
        <v>60</v>
      </c>
      <c r="R1513" s="7" t="s">
        <v>15</v>
      </c>
      <c r="S1513" s="7" t="s">
        <v>15</v>
      </c>
      <c r="T1513" s="9" t="s">
        <v>1630</v>
      </c>
      <c r="U1513" s="9" t="s">
        <v>17</v>
      </c>
    </row>
    <row r="1514" s="34" customFormat="true" ht="15" hidden="false" customHeight="false" outlineLevel="0" collapsed="false">
      <c r="A1514" s="6" t="s">
        <v>1639</v>
      </c>
      <c r="B1514" s="6" t="s">
        <v>220</v>
      </c>
      <c r="C1514" s="10" t="s">
        <v>59</v>
      </c>
      <c r="D1514" s="8" t="n">
        <v>0.01408</v>
      </c>
      <c r="E1514" s="8" t="n">
        <v>0.117346</v>
      </c>
      <c r="F1514" s="8" t="n">
        <v>0.029793</v>
      </c>
      <c r="G1514" s="8" t="n">
        <v>0.010841</v>
      </c>
      <c r="H1514" s="8" t="n">
        <v>0.115286</v>
      </c>
      <c r="I1514" s="8" t="n">
        <v>0.006569</v>
      </c>
      <c r="J1514" s="8" t="n">
        <v>0.494338</v>
      </c>
      <c r="K1514" s="8" t="n">
        <v>0.478392</v>
      </c>
      <c r="L1514" s="7" t="s">
        <v>15</v>
      </c>
      <c r="M1514" s="7" t="s">
        <v>15</v>
      </c>
      <c r="N1514" s="7" t="s">
        <v>15</v>
      </c>
      <c r="O1514" s="7" t="s">
        <v>15</v>
      </c>
      <c r="P1514" s="7" t="s">
        <v>15</v>
      </c>
      <c r="Q1514" s="7" t="s">
        <v>15</v>
      </c>
      <c r="R1514" s="7" t="s">
        <v>15</v>
      </c>
      <c r="S1514" s="7" t="s">
        <v>15</v>
      </c>
      <c r="T1514" s="9" t="s">
        <v>1630</v>
      </c>
      <c r="U1514" s="9" t="s">
        <v>17</v>
      </c>
    </row>
    <row r="1515" s="34" customFormat="true" ht="15" hidden="false" customHeight="false" outlineLevel="0" collapsed="false">
      <c r="A1515" s="6" t="s">
        <v>1640</v>
      </c>
      <c r="B1515" s="6" t="s">
        <v>220</v>
      </c>
      <c r="C1515" s="10" t="s">
        <v>60</v>
      </c>
      <c r="D1515" s="8" t="n">
        <v>0.01552</v>
      </c>
      <c r="E1515" s="8" t="n">
        <v>0.162856</v>
      </c>
      <c r="F1515" s="8" t="n">
        <v>0.029854</v>
      </c>
      <c r="G1515" s="8" t="n">
        <v>0.011465</v>
      </c>
      <c r="H1515" s="8" t="n">
        <v>0.088752</v>
      </c>
      <c r="I1515" s="8" t="n">
        <v>0.00749</v>
      </c>
      <c r="J1515" s="8" t="n">
        <v>0.512963</v>
      </c>
      <c r="K1515" s="8" t="n">
        <v>0.473129</v>
      </c>
      <c r="L1515" s="7" t="s">
        <v>15</v>
      </c>
      <c r="M1515" s="7" t="s">
        <v>15</v>
      </c>
      <c r="N1515" s="7" t="s">
        <v>60</v>
      </c>
      <c r="O1515" s="7" t="s">
        <v>15</v>
      </c>
      <c r="P1515" s="7" t="s">
        <v>15</v>
      </c>
      <c r="Q1515" s="7" t="s">
        <v>15</v>
      </c>
      <c r="R1515" s="7" t="s">
        <v>15</v>
      </c>
      <c r="S1515" s="7" t="s">
        <v>15</v>
      </c>
      <c r="T1515" s="9" t="s">
        <v>1630</v>
      </c>
      <c r="U1515" s="9" t="s">
        <v>17</v>
      </c>
    </row>
    <row r="1516" s="34" customFormat="true" ht="15" hidden="false" customHeight="false" outlineLevel="0" collapsed="false">
      <c r="A1516" s="6" t="s">
        <v>1641</v>
      </c>
      <c r="B1516" s="6" t="s">
        <v>220</v>
      </c>
      <c r="C1516" s="10" t="s">
        <v>60</v>
      </c>
      <c r="D1516" s="8" t="n">
        <v>0.06587</v>
      </c>
      <c r="E1516" s="8" t="n">
        <v>0.15465</v>
      </c>
      <c r="F1516" s="8" t="n">
        <v>0.029833</v>
      </c>
      <c r="G1516" s="8" t="n">
        <v>0.035311</v>
      </c>
      <c r="H1516" s="8" t="n">
        <v>0.136787</v>
      </c>
      <c r="I1516" s="8" t="n">
        <v>0.017251</v>
      </c>
      <c r="J1516" s="8" t="n">
        <v>0.551925</v>
      </c>
      <c r="K1516" s="8" t="n">
        <v>0.4397</v>
      </c>
      <c r="L1516" s="7" t="s">
        <v>60</v>
      </c>
      <c r="M1516" s="7" t="s">
        <v>15</v>
      </c>
      <c r="N1516" s="7" t="s">
        <v>15</v>
      </c>
      <c r="O1516" s="7" t="s">
        <v>60</v>
      </c>
      <c r="P1516" s="7" t="s">
        <v>15</v>
      </c>
      <c r="Q1516" s="7" t="s">
        <v>15</v>
      </c>
      <c r="R1516" s="7" t="s">
        <v>60</v>
      </c>
      <c r="S1516" s="7" t="s">
        <v>15</v>
      </c>
      <c r="T1516" s="9" t="s">
        <v>1642</v>
      </c>
      <c r="U1516" s="9" t="s">
        <v>17</v>
      </c>
    </row>
    <row r="1517" s="34" customFormat="true" ht="15" hidden="false" customHeight="false" outlineLevel="0" collapsed="false">
      <c r="A1517" s="6" t="s">
        <v>1643</v>
      </c>
      <c r="B1517" s="6" t="s">
        <v>220</v>
      </c>
      <c r="C1517" s="10" t="s">
        <v>60</v>
      </c>
      <c r="D1517" s="8" t="n">
        <v>0.006111</v>
      </c>
      <c r="E1517" s="8" t="n">
        <v>0.091502</v>
      </c>
      <c r="F1517" s="8" t="n">
        <v>0.029773</v>
      </c>
      <c r="G1517" s="8" t="n">
        <v>0.00804</v>
      </c>
      <c r="H1517" s="8" t="n">
        <v>0.085481</v>
      </c>
      <c r="I1517" s="8" t="n">
        <v>0.003479</v>
      </c>
      <c r="J1517" s="8" t="n">
        <v>0.297902</v>
      </c>
      <c r="K1517" s="8" t="n">
        <v>0.497969</v>
      </c>
      <c r="L1517" s="7" t="s">
        <v>15</v>
      </c>
      <c r="M1517" s="7" t="s">
        <v>15</v>
      </c>
      <c r="N1517" s="7" t="s">
        <v>15</v>
      </c>
      <c r="O1517" s="7" t="s">
        <v>15</v>
      </c>
      <c r="P1517" s="7" t="s">
        <v>15</v>
      </c>
      <c r="Q1517" s="7" t="s">
        <v>15</v>
      </c>
      <c r="R1517" s="7" t="s">
        <v>15</v>
      </c>
      <c r="S1517" s="7" t="s">
        <v>15</v>
      </c>
      <c r="T1517" s="9" t="s">
        <v>1642</v>
      </c>
      <c r="U1517" s="9" t="s">
        <v>17</v>
      </c>
    </row>
    <row r="1518" s="34" customFormat="true" ht="15" hidden="false" customHeight="false" outlineLevel="0" collapsed="false">
      <c r="A1518" s="6" t="s">
        <v>1644</v>
      </c>
      <c r="B1518" s="6" t="s">
        <v>220</v>
      </c>
      <c r="C1518" s="10" t="s">
        <v>60</v>
      </c>
      <c r="D1518" s="8" t="n">
        <v>0.2196</v>
      </c>
      <c r="E1518" s="8" t="n">
        <v>0.317317</v>
      </c>
      <c r="F1518" s="8" t="n">
        <v>0.02997</v>
      </c>
      <c r="G1518" s="8" t="n">
        <v>0.034432</v>
      </c>
      <c r="H1518" s="8" t="n">
        <v>0.257924</v>
      </c>
      <c r="I1518" s="8" t="n">
        <v>0.016076</v>
      </c>
      <c r="J1518" s="8" t="n">
        <v>0.745824</v>
      </c>
      <c r="K1518" s="8" t="n">
        <v>0.427643</v>
      </c>
      <c r="L1518" s="7" t="s">
        <v>60</v>
      </c>
      <c r="M1518" s="7" t="s">
        <v>60</v>
      </c>
      <c r="N1518" s="7" t="s">
        <v>60</v>
      </c>
      <c r="O1518" s="7" t="s">
        <v>60</v>
      </c>
      <c r="P1518" s="7" t="s">
        <v>60</v>
      </c>
      <c r="Q1518" s="7" t="s">
        <v>15</v>
      </c>
      <c r="R1518" s="7" t="s">
        <v>60</v>
      </c>
      <c r="S1518" s="7" t="s">
        <v>15</v>
      </c>
      <c r="T1518" s="9" t="s">
        <v>1645</v>
      </c>
      <c r="U1518" s="9" t="s">
        <v>17</v>
      </c>
    </row>
    <row r="1519" s="34" customFormat="true" ht="15" hidden="false" customHeight="false" outlineLevel="0" collapsed="false">
      <c r="A1519" s="6" t="s">
        <v>1646</v>
      </c>
      <c r="B1519" s="6" t="s">
        <v>220</v>
      </c>
      <c r="C1519" s="10" t="s">
        <v>60</v>
      </c>
      <c r="D1519" s="8" t="n">
        <v>0.03947</v>
      </c>
      <c r="E1519" s="8" t="n">
        <v>0.050872</v>
      </c>
      <c r="F1519" s="8" t="n">
        <v>0.02979</v>
      </c>
      <c r="G1519" s="8" t="n">
        <v>0.03081</v>
      </c>
      <c r="H1519" s="8" t="n">
        <v>0.026143</v>
      </c>
      <c r="I1519" s="8" t="n">
        <v>0.016614</v>
      </c>
      <c r="J1519" s="8" t="n">
        <v>0.389446</v>
      </c>
      <c r="K1519" s="8" t="n">
        <v>0.458259</v>
      </c>
      <c r="L1519" s="7" t="s">
        <v>60</v>
      </c>
      <c r="M1519" s="7" t="s">
        <v>15</v>
      </c>
      <c r="N1519" s="7" t="s">
        <v>15</v>
      </c>
      <c r="O1519" s="7" t="s">
        <v>60</v>
      </c>
      <c r="P1519" s="7" t="s">
        <v>15</v>
      </c>
      <c r="Q1519" s="7" t="s">
        <v>15</v>
      </c>
      <c r="R1519" s="7" t="s">
        <v>15</v>
      </c>
      <c r="S1519" s="7" t="s">
        <v>15</v>
      </c>
      <c r="T1519" s="9" t="s">
        <v>1645</v>
      </c>
      <c r="U1519" s="9" t="s">
        <v>17</v>
      </c>
    </row>
    <row r="1520" s="34" customFormat="true" ht="15" hidden="false" customHeight="false" outlineLevel="0" collapsed="false">
      <c r="A1520" s="6" t="s">
        <v>1647</v>
      </c>
      <c r="B1520" s="6" t="s">
        <v>220</v>
      </c>
      <c r="C1520" s="10" t="s">
        <v>59</v>
      </c>
      <c r="D1520" s="8" t="n">
        <v>0</v>
      </c>
      <c r="E1520" s="8" t="n">
        <v>0.099515</v>
      </c>
      <c r="F1520" s="8" t="n">
        <v>0.029851</v>
      </c>
      <c r="G1520" s="8" t="n">
        <v>0.010648</v>
      </c>
      <c r="H1520" s="8" t="n">
        <v>0.063307</v>
      </c>
      <c r="I1520" s="8" t="n">
        <v>0.004617</v>
      </c>
      <c r="J1520" s="8" t="n">
        <v>0.474927</v>
      </c>
      <c r="K1520" s="8" t="n">
        <v>0.473797</v>
      </c>
      <c r="L1520" s="7" t="s">
        <v>15</v>
      </c>
      <c r="M1520" s="7" t="s">
        <v>15</v>
      </c>
      <c r="N1520" s="7" t="s">
        <v>60</v>
      </c>
      <c r="O1520" s="7" t="s">
        <v>15</v>
      </c>
      <c r="P1520" s="7" t="s">
        <v>15</v>
      </c>
      <c r="Q1520" s="7" t="s">
        <v>15</v>
      </c>
      <c r="R1520" s="7" t="s">
        <v>15</v>
      </c>
      <c r="S1520" s="7" t="s">
        <v>15</v>
      </c>
      <c r="T1520" s="9" t="s">
        <v>1513</v>
      </c>
      <c r="U1520" s="9" t="s">
        <v>17</v>
      </c>
    </row>
    <row r="1521" s="34" customFormat="true" ht="15" hidden="false" customHeight="false" outlineLevel="0" collapsed="false">
      <c r="A1521" s="6" t="s">
        <v>1648</v>
      </c>
      <c r="B1521" s="6" t="s">
        <v>95</v>
      </c>
      <c r="C1521" s="10" t="s">
        <v>60</v>
      </c>
      <c r="D1521" s="8" t="n">
        <v>0.06029</v>
      </c>
      <c r="E1521" s="8" t="n">
        <v>0.128029</v>
      </c>
      <c r="F1521" s="8" t="n">
        <v>0.029935</v>
      </c>
      <c r="G1521" s="8" t="n">
        <v>0.023074</v>
      </c>
      <c r="H1521" s="8" t="n">
        <v>0.113592</v>
      </c>
      <c r="I1521" s="8" t="n">
        <v>0.012462</v>
      </c>
      <c r="J1521" s="8" t="n">
        <v>0.5005</v>
      </c>
      <c r="K1521" s="8" t="n">
        <v>0.457428</v>
      </c>
      <c r="L1521" s="7" t="s">
        <v>60</v>
      </c>
      <c r="M1521" s="7" t="s">
        <v>15</v>
      </c>
      <c r="N1521" s="7" t="s">
        <v>60</v>
      </c>
      <c r="O1521" s="7" t="s">
        <v>60</v>
      </c>
      <c r="P1521" s="7" t="s">
        <v>15</v>
      </c>
      <c r="Q1521" s="7" t="s">
        <v>15</v>
      </c>
      <c r="R1521" s="7" t="s">
        <v>15</v>
      </c>
      <c r="S1521" s="7" t="s">
        <v>15</v>
      </c>
      <c r="T1521" s="9" t="s">
        <v>1513</v>
      </c>
      <c r="U1521" s="9" t="s">
        <v>17</v>
      </c>
    </row>
    <row r="1522" s="34" customFormat="true" ht="15" hidden="false" customHeight="false" outlineLevel="0" collapsed="false">
      <c r="A1522" s="6" t="s">
        <v>1649</v>
      </c>
      <c r="B1522" s="6" t="s">
        <v>95</v>
      </c>
      <c r="C1522" s="10" t="s">
        <v>60</v>
      </c>
      <c r="D1522" s="8" t="n">
        <v>0.79</v>
      </c>
      <c r="E1522" s="8" t="n">
        <v>0.500926</v>
      </c>
      <c r="F1522" s="8" t="n">
        <v>0.029863</v>
      </c>
      <c r="G1522" s="8" t="n">
        <v>0.059151</v>
      </c>
      <c r="H1522" s="8" t="n">
        <v>0.389176</v>
      </c>
      <c r="I1522" s="8" t="n">
        <v>0.029313</v>
      </c>
      <c r="J1522" s="8" t="n">
        <v>0.929036</v>
      </c>
      <c r="K1522" s="8" t="n">
        <v>0.385984</v>
      </c>
      <c r="L1522" s="7" t="s">
        <v>60</v>
      </c>
      <c r="M1522" s="7" t="s">
        <v>60</v>
      </c>
      <c r="N1522" s="7" t="s">
        <v>60</v>
      </c>
      <c r="O1522" s="7" t="s">
        <v>60</v>
      </c>
      <c r="P1522" s="7" t="s">
        <v>60</v>
      </c>
      <c r="Q1522" s="7" t="s">
        <v>60</v>
      </c>
      <c r="R1522" s="7" t="s">
        <v>60</v>
      </c>
      <c r="S1522" s="7" t="s">
        <v>15</v>
      </c>
      <c r="T1522" s="9" t="s">
        <v>1513</v>
      </c>
      <c r="U1522" s="9" t="s">
        <v>17</v>
      </c>
    </row>
    <row r="1523" s="34" customFormat="true" ht="15" hidden="false" customHeight="false" outlineLevel="0" collapsed="false">
      <c r="A1523" s="6" t="s">
        <v>1650</v>
      </c>
      <c r="B1523" s="6" t="s">
        <v>220</v>
      </c>
      <c r="C1523" s="10" t="s">
        <v>60</v>
      </c>
      <c r="D1523" s="8" t="n">
        <v>0.555</v>
      </c>
      <c r="E1523" s="8" t="n">
        <v>0.54011</v>
      </c>
      <c r="F1523" s="8" t="n">
        <v>0.030036</v>
      </c>
      <c r="G1523" s="8" t="n">
        <v>0.062859</v>
      </c>
      <c r="H1523" s="8" t="n">
        <v>0.415901</v>
      </c>
      <c r="I1523" s="8" t="n">
        <v>0.028337</v>
      </c>
      <c r="J1523" s="8" t="n">
        <v>0.939324</v>
      </c>
      <c r="K1523" s="8" t="n">
        <v>0.378795</v>
      </c>
      <c r="L1523" s="7" t="s">
        <v>60</v>
      </c>
      <c r="M1523" s="7" t="s">
        <v>60</v>
      </c>
      <c r="N1523" s="7" t="s">
        <v>60</v>
      </c>
      <c r="O1523" s="7" t="s">
        <v>60</v>
      </c>
      <c r="P1523" s="7" t="s">
        <v>60</v>
      </c>
      <c r="Q1523" s="7" t="s">
        <v>60</v>
      </c>
      <c r="R1523" s="7" t="s">
        <v>60</v>
      </c>
      <c r="S1523" s="7" t="s">
        <v>15</v>
      </c>
      <c r="T1523" s="9" t="s">
        <v>1513</v>
      </c>
      <c r="U1523" s="9" t="s">
        <v>17</v>
      </c>
    </row>
    <row r="1524" s="34" customFormat="true" ht="15" hidden="false" customHeight="false" outlineLevel="0" collapsed="false">
      <c r="A1524" s="6" t="s">
        <v>1651</v>
      </c>
      <c r="B1524" s="6" t="s">
        <v>146</v>
      </c>
      <c r="C1524" s="10" t="s">
        <v>15</v>
      </c>
      <c r="D1524" s="8" t="n">
        <v>0.009497</v>
      </c>
      <c r="E1524" s="8" t="n">
        <v>0.13816</v>
      </c>
      <c r="F1524" s="8" t="n">
        <v>0.029845</v>
      </c>
      <c r="G1524" s="8" t="n">
        <v>0.014564</v>
      </c>
      <c r="H1524" s="8" t="n">
        <v>0.121838</v>
      </c>
      <c r="I1524" s="8" t="n">
        <v>0.006884</v>
      </c>
      <c r="J1524" s="8" t="n">
        <v>0.513405</v>
      </c>
      <c r="K1524" s="8" t="n">
        <v>0.470469</v>
      </c>
      <c r="L1524" s="7" t="s">
        <v>15</v>
      </c>
      <c r="M1524" s="7" t="s">
        <v>15</v>
      </c>
      <c r="N1524" s="7" t="s">
        <v>60</v>
      </c>
      <c r="O1524" s="7" t="s">
        <v>15</v>
      </c>
      <c r="P1524" s="7" t="s">
        <v>15</v>
      </c>
      <c r="Q1524" s="7" t="s">
        <v>15</v>
      </c>
      <c r="R1524" s="7" t="s">
        <v>15</v>
      </c>
      <c r="S1524" s="7" t="s">
        <v>15</v>
      </c>
      <c r="T1524" s="9" t="s">
        <v>1652</v>
      </c>
      <c r="U1524" s="9" t="s">
        <v>17</v>
      </c>
    </row>
    <row r="1525" s="34" customFormat="true" ht="15" hidden="false" customHeight="false" outlineLevel="0" collapsed="false">
      <c r="A1525" s="6" t="s">
        <v>1653</v>
      </c>
      <c r="B1525" s="6" t="s">
        <v>220</v>
      </c>
      <c r="C1525" s="10" t="s">
        <v>15</v>
      </c>
      <c r="D1525" s="8" t="n">
        <v>0.009914</v>
      </c>
      <c r="E1525" s="8" t="n">
        <v>0.042333</v>
      </c>
      <c r="F1525" s="8" t="n">
        <v>0.029707</v>
      </c>
      <c r="G1525" s="8" t="n">
        <v>0.009806</v>
      </c>
      <c r="H1525" s="8" t="n">
        <v>0.031951</v>
      </c>
      <c r="I1525" s="8" t="n">
        <v>0.00681</v>
      </c>
      <c r="J1525" s="8" t="n">
        <v>0.379428</v>
      </c>
      <c r="K1525" s="8" t="n">
        <v>0.49827</v>
      </c>
      <c r="L1525" s="7" t="s">
        <v>15</v>
      </c>
      <c r="M1525" s="7" t="s">
        <v>15</v>
      </c>
      <c r="N1525" s="7" t="s">
        <v>15</v>
      </c>
      <c r="O1525" s="7" t="s">
        <v>15</v>
      </c>
      <c r="P1525" s="7" t="s">
        <v>15</v>
      </c>
      <c r="Q1525" s="7" t="s">
        <v>15</v>
      </c>
      <c r="R1525" s="7" t="s">
        <v>15</v>
      </c>
      <c r="S1525" s="7" t="s">
        <v>15</v>
      </c>
      <c r="T1525" s="9" t="s">
        <v>1652</v>
      </c>
      <c r="U1525" s="9" t="s">
        <v>17</v>
      </c>
    </row>
    <row r="1526" s="34" customFormat="true" ht="15" hidden="false" customHeight="false" outlineLevel="0" collapsed="false">
      <c r="A1526" s="6" t="s">
        <v>1654</v>
      </c>
      <c r="B1526" s="6" t="s">
        <v>95</v>
      </c>
      <c r="C1526" s="10" t="s">
        <v>59</v>
      </c>
      <c r="D1526" s="8" t="n">
        <v>0.01635</v>
      </c>
      <c r="E1526" s="8" t="n">
        <v>0.062575</v>
      </c>
      <c r="F1526" s="8" t="n">
        <v>0.029777</v>
      </c>
      <c r="G1526" s="8" t="n">
        <v>0.010582</v>
      </c>
      <c r="H1526" s="8" t="n">
        <v>0.052616</v>
      </c>
      <c r="I1526" s="8" t="n">
        <v>0.006467</v>
      </c>
      <c r="J1526" s="8" t="n">
        <v>0.335058</v>
      </c>
      <c r="K1526" s="8" t="n">
        <v>0.501933</v>
      </c>
      <c r="L1526" s="7" t="s">
        <v>15</v>
      </c>
      <c r="M1526" s="7" t="s">
        <v>15</v>
      </c>
      <c r="N1526" s="7" t="s">
        <v>15</v>
      </c>
      <c r="O1526" s="7" t="s">
        <v>15</v>
      </c>
      <c r="P1526" s="7" t="s">
        <v>15</v>
      </c>
      <c r="Q1526" s="7" t="s">
        <v>15</v>
      </c>
      <c r="R1526" s="7" t="s">
        <v>15</v>
      </c>
      <c r="S1526" s="7" t="s">
        <v>60</v>
      </c>
      <c r="T1526" s="9" t="s">
        <v>1652</v>
      </c>
      <c r="U1526" s="9" t="s">
        <v>17</v>
      </c>
    </row>
    <row r="1527" s="34" customFormat="true" ht="15" hidden="false" customHeight="false" outlineLevel="0" collapsed="false">
      <c r="A1527" s="6" t="s">
        <v>1655</v>
      </c>
      <c r="B1527" s="6" t="s">
        <v>220</v>
      </c>
      <c r="C1527" s="10" t="s">
        <v>59</v>
      </c>
      <c r="D1527" s="8" t="n">
        <v>0.008789</v>
      </c>
      <c r="E1527" s="8" t="n">
        <v>0.094506</v>
      </c>
      <c r="F1527" s="8" t="n">
        <v>0.029721</v>
      </c>
      <c r="G1527" s="8" t="n">
        <v>0.013115</v>
      </c>
      <c r="H1527" s="8" t="n">
        <v>0.076637</v>
      </c>
      <c r="I1527" s="8" t="n">
        <v>0.006265</v>
      </c>
      <c r="J1527" s="8" t="n">
        <v>0.259458</v>
      </c>
      <c r="K1527" s="8" t="n">
        <v>0.50941</v>
      </c>
      <c r="L1527" s="7" t="s">
        <v>15</v>
      </c>
      <c r="M1527" s="7" t="s">
        <v>15</v>
      </c>
      <c r="N1527" s="7" t="s">
        <v>15</v>
      </c>
      <c r="O1527" s="7" t="s">
        <v>15</v>
      </c>
      <c r="P1527" s="7" t="s">
        <v>15</v>
      </c>
      <c r="Q1527" s="7" t="s">
        <v>15</v>
      </c>
      <c r="R1527" s="7" t="s">
        <v>15</v>
      </c>
      <c r="S1527" s="7" t="s">
        <v>60</v>
      </c>
      <c r="T1527" s="9" t="s">
        <v>1652</v>
      </c>
      <c r="U1527" s="9" t="s">
        <v>17</v>
      </c>
    </row>
    <row r="1528" s="34" customFormat="true" ht="15" hidden="false" customHeight="false" outlineLevel="0" collapsed="false">
      <c r="A1528" s="6" t="s">
        <v>1656</v>
      </c>
      <c r="B1528" s="6" t="s">
        <v>220</v>
      </c>
      <c r="C1528" s="10" t="s">
        <v>60</v>
      </c>
      <c r="D1528" s="8" t="n">
        <v>0.006222</v>
      </c>
      <c r="E1528" s="8" t="n">
        <v>0.112586</v>
      </c>
      <c r="F1528" s="8" t="n">
        <v>0.029888</v>
      </c>
      <c r="G1528" s="8" t="n">
        <v>0.020315</v>
      </c>
      <c r="H1528" s="8" t="n">
        <v>0.063264</v>
      </c>
      <c r="I1528" s="8" t="n">
        <v>0.010071</v>
      </c>
      <c r="J1528" s="8" t="n">
        <v>0.492568</v>
      </c>
      <c r="K1528" s="8" t="n">
        <v>0.463968</v>
      </c>
      <c r="L1528" s="7" t="s">
        <v>15</v>
      </c>
      <c r="M1528" s="7" t="s">
        <v>15</v>
      </c>
      <c r="N1528" s="7" t="s">
        <v>60</v>
      </c>
      <c r="O1528" s="7" t="s">
        <v>60</v>
      </c>
      <c r="P1528" s="7" t="s">
        <v>15</v>
      </c>
      <c r="Q1528" s="7" t="s">
        <v>15</v>
      </c>
      <c r="R1528" s="7" t="s">
        <v>15</v>
      </c>
      <c r="S1528" s="7" t="s">
        <v>15</v>
      </c>
      <c r="T1528" s="9" t="s">
        <v>1652</v>
      </c>
      <c r="U1528" s="9" t="s">
        <v>17</v>
      </c>
    </row>
    <row r="1529" s="34" customFormat="true" ht="15" hidden="false" customHeight="false" outlineLevel="0" collapsed="false">
      <c r="A1529" s="6" t="s">
        <v>1657</v>
      </c>
      <c r="B1529" s="6" t="s">
        <v>56</v>
      </c>
      <c r="C1529" s="10" t="s">
        <v>60</v>
      </c>
      <c r="D1529" s="8" t="n">
        <v>0.009378</v>
      </c>
      <c r="E1529" s="8" t="n">
        <v>0.043625</v>
      </c>
      <c r="F1529" s="8" t="n">
        <v>0.029809</v>
      </c>
      <c r="G1529" s="8" t="n">
        <v>0.012443</v>
      </c>
      <c r="H1529" s="8" t="n">
        <v>0.037392</v>
      </c>
      <c r="I1529" s="8" t="n">
        <v>0.011267</v>
      </c>
      <c r="J1529" s="8" t="n">
        <v>0.342031</v>
      </c>
      <c r="K1529" s="8" t="n">
        <v>0.500435</v>
      </c>
      <c r="L1529" s="7" t="s">
        <v>15</v>
      </c>
      <c r="M1529" s="7" t="s">
        <v>15</v>
      </c>
      <c r="N1529" s="7" t="s">
        <v>15</v>
      </c>
      <c r="O1529" s="7" t="s">
        <v>15</v>
      </c>
      <c r="P1529" s="7" t="s">
        <v>15</v>
      </c>
      <c r="Q1529" s="7" t="s">
        <v>15</v>
      </c>
      <c r="R1529" s="7" t="s">
        <v>15</v>
      </c>
      <c r="S1529" s="7" t="s">
        <v>60</v>
      </c>
      <c r="T1529" s="9" t="s">
        <v>1652</v>
      </c>
      <c r="U1529" s="9" t="s">
        <v>17</v>
      </c>
    </row>
    <row r="1530" s="34" customFormat="true" ht="15" hidden="false" customHeight="false" outlineLevel="0" collapsed="false">
      <c r="A1530" s="6" t="s">
        <v>1658</v>
      </c>
      <c r="B1530" s="6" t="s">
        <v>95</v>
      </c>
      <c r="C1530" s="10" t="s">
        <v>59</v>
      </c>
      <c r="D1530" s="8" t="n">
        <v>0.01058</v>
      </c>
      <c r="E1530" s="8" t="n">
        <v>0.184728</v>
      </c>
      <c r="F1530" s="8" t="n">
        <v>0.029847</v>
      </c>
      <c r="G1530" s="8" t="n">
        <v>0.015916</v>
      </c>
      <c r="H1530" s="8" t="n">
        <v>0.116289</v>
      </c>
      <c r="I1530" s="8" t="n">
        <v>0.01066</v>
      </c>
      <c r="J1530" s="8" t="n">
        <v>0.539641</v>
      </c>
      <c r="K1530" s="8" t="n">
        <v>0.480191</v>
      </c>
      <c r="L1530" s="7" t="s">
        <v>15</v>
      </c>
      <c r="M1530" s="7" t="s">
        <v>15</v>
      </c>
      <c r="N1530" s="7" t="s">
        <v>60</v>
      </c>
      <c r="O1530" s="7" t="s">
        <v>15</v>
      </c>
      <c r="P1530" s="7" t="s">
        <v>15</v>
      </c>
      <c r="Q1530" s="7" t="s">
        <v>15</v>
      </c>
      <c r="R1530" s="7" t="s">
        <v>60</v>
      </c>
      <c r="S1530" s="7" t="s">
        <v>15</v>
      </c>
      <c r="T1530" s="9" t="s">
        <v>1652</v>
      </c>
      <c r="U1530" s="9" t="s">
        <v>17</v>
      </c>
    </row>
    <row r="1531" s="34" customFormat="true" ht="15" hidden="false" customHeight="false" outlineLevel="0" collapsed="false">
      <c r="A1531" s="6" t="s">
        <v>1659</v>
      </c>
      <c r="B1531" s="6" t="s">
        <v>95</v>
      </c>
      <c r="C1531" s="10" t="s">
        <v>60</v>
      </c>
      <c r="D1531" s="8" t="n">
        <v>0.0119</v>
      </c>
      <c r="E1531" s="8" t="n">
        <v>0.151891</v>
      </c>
      <c r="F1531" s="8" t="n">
        <v>0.029769</v>
      </c>
      <c r="G1531" s="8" t="n">
        <v>0.013837</v>
      </c>
      <c r="H1531" s="8" t="n">
        <v>0.129747</v>
      </c>
      <c r="I1531" s="8" t="n">
        <v>0.009482</v>
      </c>
      <c r="J1531" s="8" t="n">
        <v>0.195154</v>
      </c>
      <c r="K1531" s="8" t="n">
        <v>0.509</v>
      </c>
      <c r="L1531" s="7" t="s">
        <v>15</v>
      </c>
      <c r="M1531" s="7" t="s">
        <v>15</v>
      </c>
      <c r="N1531" s="7" t="s">
        <v>15</v>
      </c>
      <c r="O1531" s="7" t="s">
        <v>15</v>
      </c>
      <c r="P1531" s="7" t="s">
        <v>15</v>
      </c>
      <c r="Q1531" s="7" t="s">
        <v>15</v>
      </c>
      <c r="R1531" s="7" t="s">
        <v>15</v>
      </c>
      <c r="S1531" s="7" t="s">
        <v>60</v>
      </c>
      <c r="T1531" s="9" t="s">
        <v>1652</v>
      </c>
      <c r="U1531" s="9" t="s">
        <v>17</v>
      </c>
    </row>
    <row r="1532" s="34" customFormat="true" ht="15" hidden="false" customHeight="false" outlineLevel="0" collapsed="false">
      <c r="A1532" s="6" t="s">
        <v>1660</v>
      </c>
      <c r="B1532" s="6" t="s">
        <v>95</v>
      </c>
      <c r="C1532" s="10" t="s">
        <v>60</v>
      </c>
      <c r="D1532" s="8" t="n">
        <v>0.01246</v>
      </c>
      <c r="E1532" s="8" t="n">
        <v>0.063381</v>
      </c>
      <c r="F1532" s="8" t="n">
        <v>0.029788</v>
      </c>
      <c r="G1532" s="8" t="n">
        <v>0.010459</v>
      </c>
      <c r="H1532" s="8" t="n">
        <v>0.041463</v>
      </c>
      <c r="I1532" s="8" t="n">
        <v>0.008034</v>
      </c>
      <c r="J1532" s="8" t="n">
        <v>0.419728</v>
      </c>
      <c r="K1532" s="8" t="n">
        <v>0.482662</v>
      </c>
      <c r="L1532" s="7" t="s">
        <v>15</v>
      </c>
      <c r="M1532" s="7" t="s">
        <v>15</v>
      </c>
      <c r="N1532" s="7" t="s">
        <v>15</v>
      </c>
      <c r="O1532" s="7" t="s">
        <v>15</v>
      </c>
      <c r="P1532" s="7" t="s">
        <v>15</v>
      </c>
      <c r="Q1532" s="7" t="s">
        <v>15</v>
      </c>
      <c r="R1532" s="7" t="s">
        <v>15</v>
      </c>
      <c r="S1532" s="7" t="s">
        <v>15</v>
      </c>
      <c r="T1532" s="9" t="s">
        <v>1652</v>
      </c>
      <c r="U1532" s="9" t="s">
        <v>17</v>
      </c>
    </row>
    <row r="1533" s="34" customFormat="true" ht="15" hidden="false" customHeight="false" outlineLevel="0" collapsed="false">
      <c r="A1533" s="6" t="s">
        <v>1661</v>
      </c>
      <c r="B1533" s="6" t="s">
        <v>95</v>
      </c>
      <c r="C1533" s="10" t="s">
        <v>60</v>
      </c>
      <c r="D1533" s="8" t="n">
        <v>0.01029</v>
      </c>
      <c r="E1533" s="8" t="n">
        <v>0.026976</v>
      </c>
      <c r="F1533" s="8" t="n">
        <v>0.029751</v>
      </c>
      <c r="G1533" s="8" t="n">
        <v>0.008185</v>
      </c>
      <c r="H1533" s="8" t="n">
        <v>0.009429</v>
      </c>
      <c r="I1533" s="8" t="n">
        <v>0.005459</v>
      </c>
      <c r="J1533" s="8" t="n">
        <v>0.392819</v>
      </c>
      <c r="K1533" s="8" t="n">
        <v>0.493287</v>
      </c>
      <c r="L1533" s="7" t="s">
        <v>15</v>
      </c>
      <c r="M1533" s="7" t="s">
        <v>15</v>
      </c>
      <c r="N1533" s="7" t="s">
        <v>15</v>
      </c>
      <c r="O1533" s="7" t="s">
        <v>15</v>
      </c>
      <c r="P1533" s="7" t="s">
        <v>15</v>
      </c>
      <c r="Q1533" s="7" t="s">
        <v>15</v>
      </c>
      <c r="R1533" s="7" t="s">
        <v>15</v>
      </c>
      <c r="S1533" s="7" t="s">
        <v>15</v>
      </c>
      <c r="T1533" s="9" t="s">
        <v>1652</v>
      </c>
      <c r="U1533" s="9" t="s">
        <v>17</v>
      </c>
    </row>
    <row r="1534" s="34" customFormat="true" ht="15" hidden="false" customHeight="false" outlineLevel="0" collapsed="false">
      <c r="A1534" s="6" t="s">
        <v>1662</v>
      </c>
      <c r="B1534" s="6" t="s">
        <v>146</v>
      </c>
      <c r="C1534" s="10" t="s">
        <v>60</v>
      </c>
      <c r="D1534" s="8" t="n">
        <v>0.006623</v>
      </c>
      <c r="E1534" s="8" t="n">
        <v>0.110342</v>
      </c>
      <c r="F1534" s="8" t="n">
        <v>0.029841</v>
      </c>
      <c r="G1534" s="8" t="n">
        <v>0.01308</v>
      </c>
      <c r="H1534" s="8" t="n">
        <v>0.076578</v>
      </c>
      <c r="I1534" s="8" t="n">
        <v>0.008413</v>
      </c>
      <c r="J1534" s="8" t="n">
        <v>0.47674</v>
      </c>
      <c r="K1534" s="8" t="n">
        <v>0.476437</v>
      </c>
      <c r="L1534" s="7" t="s">
        <v>15</v>
      </c>
      <c r="M1534" s="7" t="s">
        <v>15</v>
      </c>
      <c r="N1534" s="7" t="s">
        <v>15</v>
      </c>
      <c r="O1534" s="7" t="s">
        <v>15</v>
      </c>
      <c r="P1534" s="7" t="s">
        <v>15</v>
      </c>
      <c r="Q1534" s="7" t="s">
        <v>15</v>
      </c>
      <c r="R1534" s="7" t="s">
        <v>15</v>
      </c>
      <c r="S1534" s="7" t="s">
        <v>15</v>
      </c>
      <c r="T1534" s="9" t="s">
        <v>1652</v>
      </c>
      <c r="U1534" s="9" t="s">
        <v>17</v>
      </c>
    </row>
    <row r="1535" s="34" customFormat="true" ht="15" hidden="false" customHeight="false" outlineLevel="0" collapsed="false">
      <c r="A1535" s="6" t="s">
        <v>1663</v>
      </c>
      <c r="B1535" s="6" t="s">
        <v>56</v>
      </c>
      <c r="C1535" s="10" t="s">
        <v>60</v>
      </c>
      <c r="D1535" s="8" t="n">
        <v>0.005479</v>
      </c>
      <c r="E1535" s="8" t="n">
        <v>0.081851</v>
      </c>
      <c r="F1535" s="8" t="n">
        <v>0.029872</v>
      </c>
      <c r="G1535" s="8" t="n">
        <v>0.015064</v>
      </c>
      <c r="H1535" s="8" t="n">
        <v>0.052892</v>
      </c>
      <c r="I1535" s="8" t="n">
        <v>0.009353</v>
      </c>
      <c r="J1535" s="8" t="n">
        <v>0.44459</v>
      </c>
      <c r="K1535" s="8" t="n">
        <v>0.475413</v>
      </c>
      <c r="L1535" s="7" t="s">
        <v>15</v>
      </c>
      <c r="M1535" s="7" t="s">
        <v>15</v>
      </c>
      <c r="N1535" s="7" t="s">
        <v>60</v>
      </c>
      <c r="O1535" s="7" t="s">
        <v>15</v>
      </c>
      <c r="P1535" s="7" t="s">
        <v>15</v>
      </c>
      <c r="Q1535" s="7" t="s">
        <v>15</v>
      </c>
      <c r="R1535" s="7" t="s">
        <v>15</v>
      </c>
      <c r="S1535" s="7" t="s">
        <v>15</v>
      </c>
      <c r="T1535" s="9" t="s">
        <v>1652</v>
      </c>
      <c r="U1535" s="9" t="s">
        <v>17</v>
      </c>
    </row>
    <row r="1536" s="34" customFormat="true" ht="15" hidden="false" customHeight="false" outlineLevel="0" collapsed="false">
      <c r="A1536" s="6" t="s">
        <v>1664</v>
      </c>
      <c r="B1536" s="6" t="s">
        <v>56</v>
      </c>
      <c r="C1536" s="10" t="s">
        <v>60</v>
      </c>
      <c r="D1536" s="8" t="n">
        <v>0.007948</v>
      </c>
      <c r="E1536" s="8" t="n">
        <v>0.093196</v>
      </c>
      <c r="F1536" s="8" t="n">
        <v>0.029769</v>
      </c>
      <c r="G1536" s="8" t="n">
        <v>0.019414</v>
      </c>
      <c r="H1536" s="8" t="n">
        <v>0.062228</v>
      </c>
      <c r="I1536" s="8" t="n">
        <v>0.01146</v>
      </c>
      <c r="J1536" s="8" t="n">
        <v>0.44118</v>
      </c>
      <c r="K1536" s="8" t="n">
        <v>0.469943</v>
      </c>
      <c r="L1536" s="7" t="s">
        <v>15</v>
      </c>
      <c r="M1536" s="7" t="s">
        <v>15</v>
      </c>
      <c r="N1536" s="7" t="s">
        <v>15</v>
      </c>
      <c r="O1536" s="7" t="s">
        <v>15</v>
      </c>
      <c r="P1536" s="7" t="s">
        <v>15</v>
      </c>
      <c r="Q1536" s="7" t="s">
        <v>15</v>
      </c>
      <c r="R1536" s="7" t="s">
        <v>15</v>
      </c>
      <c r="S1536" s="7" t="s">
        <v>15</v>
      </c>
      <c r="T1536" s="9" t="s">
        <v>1665</v>
      </c>
      <c r="U1536" s="9" t="s">
        <v>17</v>
      </c>
    </row>
    <row r="1537" s="34" customFormat="true" ht="15" hidden="false" customHeight="false" outlineLevel="0" collapsed="false">
      <c r="A1537" s="6" t="s">
        <v>1666</v>
      </c>
      <c r="B1537" s="6" t="s">
        <v>146</v>
      </c>
      <c r="C1537" s="10" t="s">
        <v>15</v>
      </c>
      <c r="D1537" s="8" t="n">
        <v>0.01286</v>
      </c>
      <c r="E1537" s="8" t="n">
        <v>0.35217</v>
      </c>
      <c r="F1537" s="8" t="n">
        <v>0.029952</v>
      </c>
      <c r="G1537" s="8" t="n">
        <v>0.02726</v>
      </c>
      <c r="H1537" s="8" t="n">
        <v>0.280361</v>
      </c>
      <c r="I1537" s="8" t="n">
        <v>0.020007</v>
      </c>
      <c r="J1537" s="8" t="n">
        <v>0.762564</v>
      </c>
      <c r="K1537" s="8" t="n">
        <v>0.45046</v>
      </c>
      <c r="L1537" s="7" t="s">
        <v>15</v>
      </c>
      <c r="M1537" s="7" t="s">
        <v>60</v>
      </c>
      <c r="N1537" s="7" t="s">
        <v>60</v>
      </c>
      <c r="O1537" s="7" t="s">
        <v>60</v>
      </c>
      <c r="P1537" s="7" t="s">
        <v>60</v>
      </c>
      <c r="Q1537" s="7" t="s">
        <v>60</v>
      </c>
      <c r="R1537" s="7" t="s">
        <v>60</v>
      </c>
      <c r="S1537" s="7" t="s">
        <v>15</v>
      </c>
      <c r="T1537" s="9" t="s">
        <v>1667</v>
      </c>
      <c r="U1537" s="9" t="s">
        <v>17</v>
      </c>
    </row>
    <row r="1538" s="34" customFormat="true" ht="15" hidden="false" customHeight="false" outlineLevel="0" collapsed="false">
      <c r="A1538" s="6" t="s">
        <v>1668</v>
      </c>
      <c r="B1538" s="6" t="s">
        <v>220</v>
      </c>
      <c r="C1538" s="10" t="s">
        <v>59</v>
      </c>
      <c r="D1538" s="8" t="n">
        <v>0.006407</v>
      </c>
      <c r="E1538" s="8" t="n">
        <v>0.124631</v>
      </c>
      <c r="F1538" s="8" t="n">
        <v>0.029801</v>
      </c>
      <c r="G1538" s="8" t="n">
        <v>0.014364</v>
      </c>
      <c r="H1538" s="8" t="n">
        <v>0.112577</v>
      </c>
      <c r="I1538" s="8" t="n">
        <v>0.007766</v>
      </c>
      <c r="J1538" s="8" t="n">
        <v>0.515208</v>
      </c>
      <c r="K1538" s="8" t="n">
        <v>0.469609</v>
      </c>
      <c r="L1538" s="7" t="s">
        <v>15</v>
      </c>
      <c r="M1538" s="7" t="s">
        <v>15</v>
      </c>
      <c r="N1538" s="7" t="s">
        <v>15</v>
      </c>
      <c r="O1538" s="7" t="s">
        <v>15</v>
      </c>
      <c r="P1538" s="7" t="s">
        <v>15</v>
      </c>
      <c r="Q1538" s="7" t="s">
        <v>15</v>
      </c>
      <c r="R1538" s="7" t="s">
        <v>60</v>
      </c>
      <c r="S1538" s="7" t="s">
        <v>15</v>
      </c>
      <c r="T1538" s="9" t="s">
        <v>1667</v>
      </c>
      <c r="U1538" s="9" t="s">
        <v>17</v>
      </c>
    </row>
    <row r="1539" s="34" customFormat="true" ht="15" hidden="false" customHeight="false" outlineLevel="0" collapsed="false">
      <c r="A1539" s="6" t="s">
        <v>1669</v>
      </c>
      <c r="B1539" s="6" t="s">
        <v>220</v>
      </c>
      <c r="C1539" s="10" t="s">
        <v>60</v>
      </c>
      <c r="D1539" s="8" t="n">
        <v>0.0131</v>
      </c>
      <c r="E1539" s="8" t="n">
        <v>0.094574</v>
      </c>
      <c r="F1539" s="8" t="n">
        <v>0.029856</v>
      </c>
      <c r="G1539" s="8" t="n">
        <v>0.010139</v>
      </c>
      <c r="H1539" s="8" t="n">
        <v>0.07092</v>
      </c>
      <c r="I1539" s="8" t="n">
        <v>0.005854</v>
      </c>
      <c r="J1539" s="8" t="n">
        <v>0.480004</v>
      </c>
      <c r="K1539" s="8" t="n">
        <v>0.476458</v>
      </c>
      <c r="L1539" s="7" t="s">
        <v>15</v>
      </c>
      <c r="M1539" s="7" t="s">
        <v>15</v>
      </c>
      <c r="N1539" s="7" t="s">
        <v>60</v>
      </c>
      <c r="O1539" s="7" t="s">
        <v>15</v>
      </c>
      <c r="P1539" s="7" t="s">
        <v>15</v>
      </c>
      <c r="Q1539" s="7" t="s">
        <v>15</v>
      </c>
      <c r="R1539" s="7" t="s">
        <v>15</v>
      </c>
      <c r="S1539" s="7" t="s">
        <v>15</v>
      </c>
      <c r="T1539" s="9" t="s">
        <v>1670</v>
      </c>
      <c r="U1539" s="9" t="s">
        <v>17</v>
      </c>
    </row>
    <row r="1540" s="34" customFormat="true" ht="15" hidden="false" customHeight="false" outlineLevel="0" collapsed="false">
      <c r="A1540" s="6" t="s">
        <v>1671</v>
      </c>
      <c r="B1540" s="6" t="s">
        <v>1672</v>
      </c>
      <c r="C1540" s="10" t="s">
        <v>60</v>
      </c>
      <c r="D1540" s="8" t="n">
        <v>0.3244</v>
      </c>
      <c r="E1540" s="8" t="n">
        <v>0.55476</v>
      </c>
      <c r="F1540" s="8" t="n">
        <v>0.0301</v>
      </c>
      <c r="G1540" s="8" t="n">
        <v>0.056118</v>
      </c>
      <c r="H1540" s="8" t="n">
        <v>0.462342</v>
      </c>
      <c r="I1540" s="8" t="n">
        <v>0.026786</v>
      </c>
      <c r="J1540" s="8" t="n">
        <v>0.885333</v>
      </c>
      <c r="K1540" s="8" t="n">
        <v>0.385669</v>
      </c>
      <c r="L1540" s="7" t="s">
        <v>60</v>
      </c>
      <c r="M1540" s="7" t="s">
        <v>60</v>
      </c>
      <c r="N1540" s="7" t="s">
        <v>60</v>
      </c>
      <c r="O1540" s="7" t="s">
        <v>60</v>
      </c>
      <c r="P1540" s="7" t="s">
        <v>60</v>
      </c>
      <c r="Q1540" s="7" t="s">
        <v>60</v>
      </c>
      <c r="R1540" s="7" t="s">
        <v>60</v>
      </c>
      <c r="S1540" s="7" t="s">
        <v>15</v>
      </c>
      <c r="T1540" s="9" t="s">
        <v>1673</v>
      </c>
      <c r="U1540" s="9" t="s">
        <v>17</v>
      </c>
    </row>
    <row r="1541" s="34" customFormat="true" ht="15" hidden="false" customHeight="false" outlineLevel="0" collapsed="false">
      <c r="A1541" s="6" t="s">
        <v>1674</v>
      </c>
      <c r="B1541" s="6" t="s">
        <v>220</v>
      </c>
      <c r="C1541" s="10" t="s">
        <v>60</v>
      </c>
      <c r="D1541" s="8" t="n">
        <v>0.02051</v>
      </c>
      <c r="E1541" s="8" t="n">
        <v>0.226393</v>
      </c>
      <c r="F1541" s="8" t="n">
        <v>0.029869</v>
      </c>
      <c r="G1541" s="8" t="n">
        <v>0.015323</v>
      </c>
      <c r="H1541" s="8" t="n">
        <v>0.13107</v>
      </c>
      <c r="I1541" s="8" t="n">
        <v>0.00878</v>
      </c>
      <c r="J1541" s="8" t="n">
        <v>0.615527</v>
      </c>
      <c r="K1541" s="8" t="n">
        <v>0.464661</v>
      </c>
      <c r="L1541" s="7" t="s">
        <v>15</v>
      </c>
      <c r="M1541" s="7" t="s">
        <v>60</v>
      </c>
      <c r="N1541" s="7" t="s">
        <v>60</v>
      </c>
      <c r="O1541" s="7" t="s">
        <v>15</v>
      </c>
      <c r="P1541" s="7" t="s">
        <v>15</v>
      </c>
      <c r="Q1541" s="7" t="s">
        <v>15</v>
      </c>
      <c r="R1541" s="7" t="s">
        <v>60</v>
      </c>
      <c r="S1541" s="7" t="s">
        <v>15</v>
      </c>
      <c r="T1541" s="9" t="s">
        <v>1673</v>
      </c>
      <c r="U1541" s="9" t="s">
        <v>17</v>
      </c>
    </row>
    <row r="1542" s="34" customFormat="true" ht="15" hidden="false" customHeight="false" outlineLevel="0" collapsed="false">
      <c r="A1542" s="6" t="s">
        <v>1675</v>
      </c>
      <c r="B1542" s="6" t="s">
        <v>220</v>
      </c>
      <c r="C1542" s="10" t="s">
        <v>60</v>
      </c>
      <c r="D1542" s="8" t="n">
        <v>0.00973</v>
      </c>
      <c r="E1542" s="8" t="n">
        <v>0.22512</v>
      </c>
      <c r="F1542" s="8" t="n">
        <v>0.029924</v>
      </c>
      <c r="G1542" s="8" t="n">
        <v>0.015567</v>
      </c>
      <c r="H1542" s="8" t="n">
        <v>0.127983</v>
      </c>
      <c r="I1542" s="8" t="n">
        <v>0.008771</v>
      </c>
      <c r="J1542" s="8" t="n">
        <v>0.554528</v>
      </c>
      <c r="K1542" s="8" t="n">
        <v>0.487802</v>
      </c>
      <c r="L1542" s="7" t="s">
        <v>15</v>
      </c>
      <c r="M1542" s="7" t="s">
        <v>15</v>
      </c>
      <c r="N1542" s="7" t="s">
        <v>60</v>
      </c>
      <c r="O1542" s="7" t="s">
        <v>15</v>
      </c>
      <c r="P1542" s="7" t="s">
        <v>15</v>
      </c>
      <c r="Q1542" s="7" t="s">
        <v>15</v>
      </c>
      <c r="R1542" s="7" t="s">
        <v>60</v>
      </c>
      <c r="S1542" s="7" t="s">
        <v>15</v>
      </c>
      <c r="T1542" s="9" t="s">
        <v>1673</v>
      </c>
      <c r="U1542" s="9" t="s">
        <v>17</v>
      </c>
    </row>
    <row r="1543" s="34" customFormat="true" ht="15" hidden="false" customHeight="false" outlineLevel="0" collapsed="false">
      <c r="A1543" s="6" t="s">
        <v>1676</v>
      </c>
      <c r="B1543" s="6" t="s">
        <v>56</v>
      </c>
      <c r="C1543" s="10" t="s">
        <v>60</v>
      </c>
      <c r="D1543" s="8" t="n">
        <v>0.008763</v>
      </c>
      <c r="E1543" s="8" t="n">
        <v>0.155272</v>
      </c>
      <c r="F1543" s="8" t="n">
        <v>0.029824</v>
      </c>
      <c r="G1543" s="8" t="n">
        <v>0.014231</v>
      </c>
      <c r="H1543" s="8" t="n">
        <v>0.115543</v>
      </c>
      <c r="I1543" s="8" t="n">
        <v>0.007807</v>
      </c>
      <c r="J1543" s="8" t="n">
        <v>0.304204</v>
      </c>
      <c r="K1543" s="8" t="n">
        <v>0.480384</v>
      </c>
      <c r="L1543" s="7" t="s">
        <v>15</v>
      </c>
      <c r="M1543" s="7" t="s">
        <v>15</v>
      </c>
      <c r="N1543" s="7" t="s">
        <v>15</v>
      </c>
      <c r="O1543" s="7" t="s">
        <v>15</v>
      </c>
      <c r="P1543" s="7" t="s">
        <v>15</v>
      </c>
      <c r="Q1543" s="7" t="s">
        <v>15</v>
      </c>
      <c r="R1543" s="7" t="s">
        <v>15</v>
      </c>
      <c r="S1543" s="7" t="s">
        <v>15</v>
      </c>
      <c r="T1543" s="9" t="s">
        <v>1673</v>
      </c>
      <c r="U1543" s="9" t="s">
        <v>17</v>
      </c>
    </row>
    <row r="1544" s="34" customFormat="true" ht="15" hidden="false" customHeight="false" outlineLevel="0" collapsed="false">
      <c r="A1544" s="6" t="s">
        <v>1677</v>
      </c>
      <c r="B1544" s="6" t="s">
        <v>146</v>
      </c>
      <c r="C1544" s="10" t="s">
        <v>60</v>
      </c>
      <c r="D1544" s="8" t="n">
        <v>0.01008</v>
      </c>
      <c r="E1544" s="8" t="n">
        <v>0.128766</v>
      </c>
      <c r="F1544" s="8" t="n">
        <v>0.029859</v>
      </c>
      <c r="G1544" s="8" t="n">
        <v>0.023175</v>
      </c>
      <c r="H1544" s="8" t="n">
        <v>0.133303</v>
      </c>
      <c r="I1544" s="8" t="n">
        <v>0.010481</v>
      </c>
      <c r="J1544" s="8" t="n">
        <v>0.507599</v>
      </c>
      <c r="K1544" s="8" t="n">
        <v>0.455282</v>
      </c>
      <c r="L1544" s="7" t="s">
        <v>15</v>
      </c>
      <c r="M1544" s="7" t="s">
        <v>15</v>
      </c>
      <c r="N1544" s="7" t="s">
        <v>60</v>
      </c>
      <c r="O1544" s="7" t="s">
        <v>60</v>
      </c>
      <c r="P1544" s="7" t="s">
        <v>15</v>
      </c>
      <c r="Q1544" s="7" t="s">
        <v>15</v>
      </c>
      <c r="R1544" s="7" t="s">
        <v>15</v>
      </c>
      <c r="S1544" s="7" t="s">
        <v>15</v>
      </c>
      <c r="T1544" s="9" t="s">
        <v>1673</v>
      </c>
      <c r="U1544" s="9" t="s">
        <v>17</v>
      </c>
    </row>
    <row r="1545" s="34" customFormat="true" ht="15" hidden="false" customHeight="false" outlineLevel="0" collapsed="false">
      <c r="A1545" s="6" t="s">
        <v>1678</v>
      </c>
      <c r="B1545" s="6" t="s">
        <v>56</v>
      </c>
      <c r="C1545" s="10" t="s">
        <v>60</v>
      </c>
      <c r="D1545" s="8" t="n">
        <v>0.009508</v>
      </c>
      <c r="E1545" s="8" t="n">
        <v>0.095688</v>
      </c>
      <c r="F1545" s="8" t="n">
        <v>0.029822</v>
      </c>
      <c r="G1545" s="8" t="n">
        <v>0.027486</v>
      </c>
      <c r="H1545" s="8" t="n">
        <v>0.061825</v>
      </c>
      <c r="I1545" s="8" t="n">
        <v>0.015065</v>
      </c>
      <c r="J1545" s="8" t="n">
        <v>0.39863</v>
      </c>
      <c r="K1545" s="8" t="n">
        <v>0.458851</v>
      </c>
      <c r="L1545" s="7" t="s">
        <v>15</v>
      </c>
      <c r="M1545" s="7" t="s">
        <v>15</v>
      </c>
      <c r="N1545" s="7" t="s">
        <v>15</v>
      </c>
      <c r="O1545" s="7" t="s">
        <v>60</v>
      </c>
      <c r="P1545" s="7" t="s">
        <v>15</v>
      </c>
      <c r="Q1545" s="7" t="s">
        <v>15</v>
      </c>
      <c r="R1545" s="7" t="s">
        <v>15</v>
      </c>
      <c r="S1545" s="7" t="s">
        <v>15</v>
      </c>
      <c r="T1545" s="9" t="s">
        <v>1673</v>
      </c>
      <c r="U1545" s="9" t="s">
        <v>17</v>
      </c>
    </row>
    <row r="1546" s="34" customFormat="true" ht="15" hidden="false" customHeight="false" outlineLevel="0" collapsed="false">
      <c r="A1546" s="6" t="s">
        <v>1679</v>
      </c>
      <c r="B1546" s="6" t="s">
        <v>220</v>
      </c>
      <c r="C1546" s="10" t="s">
        <v>60</v>
      </c>
      <c r="D1546" s="8" t="n">
        <v>0.009769</v>
      </c>
      <c r="E1546" s="8" t="n">
        <v>0.033761</v>
      </c>
      <c r="F1546" s="8" t="n">
        <v>0.029787</v>
      </c>
      <c r="G1546" s="8" t="n">
        <v>0.006463</v>
      </c>
      <c r="H1546" s="8" t="n">
        <v>0.013859</v>
      </c>
      <c r="I1546" s="8" t="n">
        <v>0.001617</v>
      </c>
      <c r="J1546" s="8" t="n">
        <v>0.345548</v>
      </c>
      <c r="K1546" s="8" t="n">
        <v>0.485276</v>
      </c>
      <c r="L1546" s="7" t="s">
        <v>15</v>
      </c>
      <c r="M1546" s="7" t="s">
        <v>15</v>
      </c>
      <c r="N1546" s="7" t="s">
        <v>15</v>
      </c>
      <c r="O1546" s="7" t="s">
        <v>15</v>
      </c>
      <c r="P1546" s="7" t="s">
        <v>15</v>
      </c>
      <c r="Q1546" s="7" t="s">
        <v>15</v>
      </c>
      <c r="R1546" s="7" t="s">
        <v>15</v>
      </c>
      <c r="S1546" s="7" t="s">
        <v>15</v>
      </c>
      <c r="T1546" s="9" t="s">
        <v>1673</v>
      </c>
      <c r="U1546" s="9" t="s">
        <v>17</v>
      </c>
    </row>
    <row r="1547" s="34" customFormat="true" ht="15" hidden="false" customHeight="false" outlineLevel="0" collapsed="false">
      <c r="A1547" s="6" t="s">
        <v>1680</v>
      </c>
      <c r="B1547" s="6" t="s">
        <v>56</v>
      </c>
      <c r="C1547" s="10" t="s">
        <v>60</v>
      </c>
      <c r="D1547" s="8" t="n">
        <v>0.009965</v>
      </c>
      <c r="E1547" s="8" t="n">
        <v>0.057539</v>
      </c>
      <c r="F1547" s="8" t="n">
        <v>0.02981</v>
      </c>
      <c r="G1547" s="8" t="n">
        <v>0.011729</v>
      </c>
      <c r="H1547" s="8" t="n">
        <v>0.043086</v>
      </c>
      <c r="I1547" s="8" t="n">
        <v>0.004899</v>
      </c>
      <c r="J1547" s="8" t="n">
        <v>0.389572</v>
      </c>
      <c r="K1547" s="8" t="n">
        <v>0.476846</v>
      </c>
      <c r="L1547" s="7" t="s">
        <v>15</v>
      </c>
      <c r="M1547" s="7" t="s">
        <v>15</v>
      </c>
      <c r="N1547" s="7" t="s">
        <v>15</v>
      </c>
      <c r="O1547" s="7" t="s">
        <v>15</v>
      </c>
      <c r="P1547" s="7" t="s">
        <v>15</v>
      </c>
      <c r="Q1547" s="7" t="s">
        <v>15</v>
      </c>
      <c r="R1547" s="7" t="s">
        <v>15</v>
      </c>
      <c r="S1547" s="7" t="s">
        <v>15</v>
      </c>
      <c r="T1547" s="9" t="s">
        <v>1673</v>
      </c>
      <c r="U1547" s="9" t="s">
        <v>17</v>
      </c>
    </row>
    <row r="1548" s="34" customFormat="true" ht="15" hidden="false" customHeight="false" outlineLevel="0" collapsed="false">
      <c r="A1548" s="6" t="s">
        <v>1681</v>
      </c>
      <c r="B1548" s="6" t="s">
        <v>56</v>
      </c>
      <c r="C1548" s="10" t="s">
        <v>60</v>
      </c>
      <c r="D1548" s="8" t="n">
        <v>0.009723</v>
      </c>
      <c r="E1548" s="8" t="n">
        <v>0.116264</v>
      </c>
      <c r="F1548" s="8" t="n">
        <v>0.029765</v>
      </c>
      <c r="G1548" s="8" t="n">
        <v>0.012486</v>
      </c>
      <c r="H1548" s="8" t="n">
        <v>0.089127</v>
      </c>
      <c r="I1548" s="8" t="n">
        <v>0.005719</v>
      </c>
      <c r="J1548" s="8" t="n">
        <v>0.370286</v>
      </c>
      <c r="K1548" s="8" t="n">
        <v>0.474288</v>
      </c>
      <c r="L1548" s="7" t="s">
        <v>15</v>
      </c>
      <c r="M1548" s="7" t="s">
        <v>15</v>
      </c>
      <c r="N1548" s="7" t="s">
        <v>15</v>
      </c>
      <c r="O1548" s="7" t="s">
        <v>15</v>
      </c>
      <c r="P1548" s="7" t="s">
        <v>15</v>
      </c>
      <c r="Q1548" s="7" t="s">
        <v>15</v>
      </c>
      <c r="R1548" s="7" t="s">
        <v>15</v>
      </c>
      <c r="S1548" s="7" t="s">
        <v>15</v>
      </c>
      <c r="T1548" s="9" t="s">
        <v>1673</v>
      </c>
      <c r="U1548" s="9" t="s">
        <v>17</v>
      </c>
    </row>
    <row r="1549" s="34" customFormat="true" ht="15" hidden="false" customHeight="false" outlineLevel="0" collapsed="false">
      <c r="A1549" s="6" t="s">
        <v>1682</v>
      </c>
      <c r="B1549" s="6" t="s">
        <v>95</v>
      </c>
      <c r="C1549" s="10" t="s">
        <v>60</v>
      </c>
      <c r="D1549" s="8" t="n">
        <v>0.01423</v>
      </c>
      <c r="E1549" s="8" t="n">
        <v>0.158268</v>
      </c>
      <c r="F1549" s="8" t="n">
        <v>0.029712</v>
      </c>
      <c r="G1549" s="8" t="n">
        <v>0.046017</v>
      </c>
      <c r="H1549" s="8" t="n">
        <v>0.108739</v>
      </c>
      <c r="I1549" s="8" t="n">
        <v>0.027763</v>
      </c>
      <c r="J1549" s="8" t="n">
        <v>0.354773</v>
      </c>
      <c r="K1549" s="8" t="n">
        <v>0.448558</v>
      </c>
      <c r="L1549" s="7" t="s">
        <v>15</v>
      </c>
      <c r="M1549" s="7" t="s">
        <v>15</v>
      </c>
      <c r="N1549" s="7" t="s">
        <v>15</v>
      </c>
      <c r="O1549" s="7" t="s">
        <v>60</v>
      </c>
      <c r="P1549" s="7" t="s">
        <v>15</v>
      </c>
      <c r="Q1549" s="7" t="s">
        <v>60</v>
      </c>
      <c r="R1549" s="7" t="s">
        <v>15</v>
      </c>
      <c r="S1549" s="7" t="s">
        <v>15</v>
      </c>
      <c r="T1549" s="9" t="s">
        <v>1673</v>
      </c>
      <c r="U1549" s="9" t="s">
        <v>17</v>
      </c>
    </row>
    <row r="1550" s="34" customFormat="true" ht="15" hidden="false" customHeight="false" outlineLevel="0" collapsed="false">
      <c r="A1550" s="6" t="s">
        <v>1683</v>
      </c>
      <c r="B1550" s="6" t="s">
        <v>56</v>
      </c>
      <c r="C1550" s="10" t="s">
        <v>60</v>
      </c>
      <c r="D1550" s="8" t="n">
        <v>0.007145</v>
      </c>
      <c r="E1550" s="8" t="n">
        <v>0.188069</v>
      </c>
      <c r="F1550" s="8" t="n">
        <v>0.029755</v>
      </c>
      <c r="G1550" s="8" t="n">
        <v>0.017814</v>
      </c>
      <c r="H1550" s="8" t="n">
        <v>0.160409</v>
      </c>
      <c r="I1550" s="8" t="n">
        <v>0.011896</v>
      </c>
      <c r="J1550" s="8" t="n">
        <v>0.162002</v>
      </c>
      <c r="K1550" s="8" t="n">
        <v>0.516688</v>
      </c>
      <c r="L1550" s="7" t="s">
        <v>15</v>
      </c>
      <c r="M1550" s="7" t="s">
        <v>15</v>
      </c>
      <c r="N1550" s="7" t="s">
        <v>15</v>
      </c>
      <c r="O1550" s="7" t="s">
        <v>15</v>
      </c>
      <c r="P1550" s="7" t="s">
        <v>15</v>
      </c>
      <c r="Q1550" s="7" t="s">
        <v>15</v>
      </c>
      <c r="R1550" s="7" t="s">
        <v>15</v>
      </c>
      <c r="S1550" s="7" t="s">
        <v>60</v>
      </c>
      <c r="T1550" s="9" t="s">
        <v>1673</v>
      </c>
      <c r="U1550" s="9" t="s">
        <v>17</v>
      </c>
    </row>
    <row r="1551" s="34" customFormat="true" ht="15" hidden="false" customHeight="false" outlineLevel="0" collapsed="false">
      <c r="A1551" s="6" t="s">
        <v>1684</v>
      </c>
      <c r="B1551" s="6" t="s">
        <v>146</v>
      </c>
      <c r="C1551" s="10" t="s">
        <v>59</v>
      </c>
      <c r="D1551" s="8" t="n">
        <v>0.01261</v>
      </c>
      <c r="E1551" s="8" t="n">
        <v>0.16125</v>
      </c>
      <c r="F1551" s="8" t="n">
        <v>0.029767</v>
      </c>
      <c r="G1551" s="8" t="n">
        <v>0.015977</v>
      </c>
      <c r="H1551" s="8" t="n">
        <v>0.124959</v>
      </c>
      <c r="I1551" s="8" t="n">
        <v>0.011455</v>
      </c>
      <c r="J1551" s="8" t="n">
        <v>0.226806</v>
      </c>
      <c r="K1551" s="8" t="n">
        <v>0.493882</v>
      </c>
      <c r="L1551" s="7" t="s">
        <v>15</v>
      </c>
      <c r="M1551" s="7" t="s">
        <v>15</v>
      </c>
      <c r="N1551" s="7" t="s">
        <v>15</v>
      </c>
      <c r="O1551" s="7" t="s">
        <v>15</v>
      </c>
      <c r="P1551" s="7" t="s">
        <v>15</v>
      </c>
      <c r="Q1551" s="7" t="s">
        <v>15</v>
      </c>
      <c r="R1551" s="7" t="s">
        <v>15</v>
      </c>
      <c r="S1551" s="7" t="s">
        <v>15</v>
      </c>
      <c r="T1551" s="9" t="s">
        <v>1673</v>
      </c>
      <c r="U1551" s="9" t="s">
        <v>17</v>
      </c>
    </row>
    <row r="1552" s="34" customFormat="true" ht="15" hidden="false" customHeight="false" outlineLevel="0" collapsed="false">
      <c r="A1552" s="6" t="s">
        <v>1685</v>
      </c>
      <c r="B1552" s="6" t="s">
        <v>95</v>
      </c>
      <c r="C1552" s="10" t="s">
        <v>59</v>
      </c>
      <c r="D1552" s="8" t="n">
        <v>0.00713</v>
      </c>
      <c r="E1552" s="8" t="n">
        <v>0.095363</v>
      </c>
      <c r="F1552" s="8" t="n">
        <v>0.029821</v>
      </c>
      <c r="G1552" s="8" t="n">
        <v>0.016512</v>
      </c>
      <c r="H1552" s="8" t="n">
        <v>0.089384</v>
      </c>
      <c r="I1552" s="8" t="n">
        <v>0.007756</v>
      </c>
      <c r="J1552" s="8" t="n">
        <v>0.29675</v>
      </c>
      <c r="K1552" s="8" t="n">
        <v>0.515879</v>
      </c>
      <c r="L1552" s="7" t="s">
        <v>15</v>
      </c>
      <c r="M1552" s="7" t="s">
        <v>15</v>
      </c>
      <c r="N1552" s="7" t="s">
        <v>15</v>
      </c>
      <c r="O1552" s="7" t="s">
        <v>15</v>
      </c>
      <c r="P1552" s="7" t="s">
        <v>15</v>
      </c>
      <c r="Q1552" s="7" t="s">
        <v>15</v>
      </c>
      <c r="R1552" s="7" t="s">
        <v>15</v>
      </c>
      <c r="S1552" s="7" t="s">
        <v>60</v>
      </c>
      <c r="T1552" s="9" t="s">
        <v>1673</v>
      </c>
      <c r="U1552" s="9" t="s">
        <v>17</v>
      </c>
    </row>
  </sheetData>
  <autoFilter ref="A1:AB1552"/>
  <conditionalFormatting sqref="A1:A353">
    <cfRule type="duplicateValues" priority="2" aboveAverage="0" equalAverage="0" bottom="0" percent="0" rank="0" text="" dxfId="3"/>
  </conditionalFormatting>
  <conditionalFormatting sqref="A1:A407 A409:A411 A413:A415 A417:A418 A420:A427 A429:A433 A435:A436">
    <cfRule type="duplicateValues" priority="3" aboveAverage="0" equalAverage="0" bottom="0" percent="0" rank="0" text="" dxfId="4"/>
    <cfRule type="duplicateValues" priority="4" aboveAverage="0" equalAverage="0" bottom="0" percent="0" rank="0" text="" dxfId="5"/>
    <cfRule type="duplicateValues" priority="5" aboveAverage="0" equalAverage="0" bottom="0" percent="0" rank="0" text="" dxfId="6"/>
    <cfRule type="duplicateValues" priority="6" aboveAverage="0" equalAverage="0" bottom="0" percent="0" rank="0" text="" dxfId="7"/>
  </conditionalFormatting>
  <conditionalFormatting sqref="A1:A495">
    <cfRule type="duplicateValues" priority="7" aboveAverage="0" equalAverage="0" bottom="0" percent="0" rank="0" text="" dxfId="8"/>
  </conditionalFormatting>
  <conditionalFormatting sqref="A1:A1552">
    <cfRule type="duplicateValues" priority="8" aboveAverage="0" equalAverage="0" bottom="0" percent="0" rank="0" text="" dxfId="9"/>
    <cfRule type="duplicateValues" priority="9" aboveAverage="0" equalAverage="0" bottom="0" percent="0" rank="0" text="" dxfId="10"/>
    <cfRule type="duplicateValues" priority="10" aboveAverage="0" equalAverage="0" bottom="0" percent="0" rank="0" text="" dxfId="11"/>
    <cfRule type="duplicateValues" priority="11" aboveAverage="0" equalAverage="0" bottom="0" percent="0" rank="0" text="" dxfId="12"/>
    <cfRule type="duplicateValues" priority="12" aboveAverage="0" equalAverage="0" bottom="0" percent="0" rank="0" text="" dxfId="13"/>
    <cfRule type="duplicateValues" priority="13" aboveAverage="0" equalAverage="0" bottom="0" percent="0" rank="0" text="" dxfId="14"/>
    <cfRule type="duplicateValues" priority="14" aboveAverage="0" equalAverage="0" bottom="0" percent="0" rank="0" text="" dxfId="15"/>
    <cfRule type="duplicateValues" priority="15" aboveAverage="0" equalAverage="0" bottom="0" percent="0" rank="0" text="" dxfId="16"/>
    <cfRule type="duplicateValues" priority="16" aboveAverage="0" equalAverage="0" bottom="0" percent="0" rank="0" text="" dxfId="17"/>
    <cfRule type="duplicateValues" priority="17" aboveAverage="0" equalAverage="0" bottom="0" percent="0" rank="0" text="" dxfId="18"/>
    <cfRule type="duplicateValues" priority="18" aboveAverage="0" equalAverage="0" bottom="0" percent="0" rank="0" text="" dxfId="19"/>
    <cfRule type="duplicateValues" priority="19" aboveAverage="0" equalAverage="0" bottom="0" percent="0" rank="0" text="" dxfId="20"/>
    <cfRule type="duplicateValues" priority="20" aboveAverage="0" equalAverage="0" bottom="0" percent="0" rank="0" text="" dxfId="21"/>
    <cfRule type="duplicateValues" priority="21" aboveAverage="0" equalAverage="0" bottom="0" percent="0" rank="0" text="" dxfId="22"/>
    <cfRule type="duplicateValues" priority="22" aboveAverage="0" equalAverage="0" bottom="0" percent="0" rank="0" text="" dxfId="23"/>
    <cfRule type="duplicateValues" priority="23" aboveAverage="0" equalAverage="0" bottom="0" percent="0" rank="0" text="" dxfId="24"/>
    <cfRule type="duplicateValues" priority="24" aboveAverage="0" equalAverage="0" bottom="0" percent="0" rank="0" text="" dxfId="25"/>
    <cfRule type="duplicateValues" priority="25" aboveAverage="0" equalAverage="0" bottom="0" percent="0" rank="0" text="" dxfId="26"/>
    <cfRule type="duplicateValues" priority="26" aboveAverage="0" equalAverage="0" bottom="0" percent="0" rank="0" text="" dxfId="27"/>
    <cfRule type="duplicateValues" priority="27" aboveAverage="0" equalAverage="0" bottom="0" percent="0" rank="0" text="" dxfId="28"/>
    <cfRule type="duplicateValues" priority="28" aboveAverage="0" equalAverage="0" bottom="0" percent="0" rank="0" text="" dxfId="29"/>
  </conditionalFormatting>
  <conditionalFormatting sqref="A29:A35">
    <cfRule type="duplicateValues" priority="29" aboveAverage="0" equalAverage="0" bottom="0" percent="0" rank="0" text="" dxfId="30"/>
    <cfRule type="duplicateValues" priority="30" aboveAverage="0" equalAverage="0" bottom="0" percent="0" rank="0" text="" dxfId="31"/>
    <cfRule type="duplicateValues" priority="31" aboveAverage="0" equalAverage="0" bottom="0" percent="0" rank="0" text="" dxfId="32"/>
    <cfRule type="duplicateValues" priority="32" aboveAverage="0" equalAverage="0" bottom="0" percent="0" rank="0" text="" dxfId="33"/>
    <cfRule type="duplicateValues" priority="33" aboveAverage="0" equalAverage="0" bottom="0" percent="0" rank="0" text="" dxfId="34"/>
    <cfRule type="duplicateValues" priority="34" aboveAverage="0" equalAverage="0" bottom="0" percent="0" rank="0" text="" dxfId="35"/>
  </conditionalFormatting>
  <conditionalFormatting sqref="A29:A44">
    <cfRule type="duplicateValues" priority="35" aboveAverage="0" equalAverage="0" bottom="0" percent="0" rank="0" text="" dxfId="36"/>
    <cfRule type="duplicateValues" priority="36" aboveAverage="0" equalAverage="0" bottom="0" percent="0" rank="0" text="" dxfId="37"/>
  </conditionalFormatting>
  <conditionalFormatting sqref="A36:A44">
    <cfRule type="duplicateValues" priority="37" aboveAverage="0" equalAverage="0" bottom="0" percent="0" rank="0" text="" dxfId="38"/>
  </conditionalFormatting>
  <conditionalFormatting sqref="A38">
    <cfRule type="duplicateValues" priority="38" aboveAverage="0" equalAverage="0" bottom="0" percent="0" rank="0" text="" dxfId="39"/>
  </conditionalFormatting>
  <conditionalFormatting sqref="A42:A43 A36:A38">
    <cfRule type="duplicateValues" priority="39" aboveAverage="0" equalAverage="0" bottom="0" percent="0" rank="0" text="" dxfId="40"/>
    <cfRule type="duplicateValues" priority="40" aboveAverage="0" equalAverage="0" bottom="0" percent="0" rank="0" text="" dxfId="41"/>
    <cfRule type="duplicateValues" priority="41" aboveAverage="0" equalAverage="0" bottom="0" percent="0" rank="0" text="" dxfId="42"/>
    <cfRule type="duplicateValues" priority="42" aboveAverage="0" equalAverage="0" bottom="0" percent="0" rank="0" text="" dxfId="43"/>
    <cfRule type="duplicateValues" priority="43" aboveAverage="0" equalAverage="0" bottom="0" percent="0" rank="0" text="" dxfId="44"/>
  </conditionalFormatting>
  <conditionalFormatting sqref="A68:A136 A141:A179 A1:A28 A280:A292">
    <cfRule type="duplicateValues" priority="44" aboveAverage="0" equalAverage="0" bottom="0" percent="0" rank="0" text="" dxfId="45"/>
  </conditionalFormatting>
  <conditionalFormatting sqref="A68:A179 A1:A28 A280:A292">
    <cfRule type="duplicateValues" priority="45" aboveAverage="0" equalAverage="0" bottom="0" percent="0" rank="0" text="" dxfId="46"/>
  </conditionalFormatting>
  <conditionalFormatting sqref="A127">
    <cfRule type="duplicateValues" priority="46" aboveAverage="0" equalAverage="0" bottom="0" percent="0" rank="0" text="" dxfId="47"/>
  </conditionalFormatting>
  <conditionalFormatting sqref="A180:A182 A45:A67">
    <cfRule type="duplicateValues" priority="47" aboveAverage="0" equalAverage="0" bottom="0" percent="0" rank="0" text="" dxfId="48"/>
    <cfRule type="duplicateValues" priority="48" aboveAverage="0" equalAverage="0" bottom="0" percent="0" rank="0" text="" dxfId="49"/>
    <cfRule type="duplicateValues" priority="49" aboveAverage="0" equalAverage="0" bottom="0" percent="0" rank="0" text="" dxfId="50"/>
  </conditionalFormatting>
  <conditionalFormatting sqref="A180:A246 A29:A67">
    <cfRule type="duplicateValues" priority="50" aboveAverage="0" equalAverage="0" bottom="0" percent="0" rank="0" text="" dxfId="51"/>
    <cfRule type="duplicateValues" priority="51" aboveAverage="0" equalAverage="0" bottom="0" percent="0" rank="0" text="" dxfId="52"/>
  </conditionalFormatting>
  <conditionalFormatting sqref="A180:A279 A29:A67">
    <cfRule type="duplicateValues" priority="52" aboveAverage="0" equalAverage="0" bottom="0" percent="0" rank="0" text="" dxfId="53"/>
    <cfRule type="duplicateValues" priority="53" aboveAverage="0" equalAverage="0" bottom="0" percent="0" rank="0" text="" dxfId="54"/>
    <cfRule type="duplicateValues" priority="54" aboveAverage="0" equalAverage="0" bottom="0" percent="0" rank="0" text="" dxfId="55"/>
    <cfRule type="duplicateValues" priority="55" aboveAverage="0" equalAverage="0" bottom="0" percent="0" rank="0" text="" dxfId="56"/>
    <cfRule type="duplicateValues" priority="56" aboveAverage="0" equalAverage="0" bottom="0" percent="0" rank="0" text="" dxfId="57"/>
    <cfRule type="duplicateValues" priority="57" aboveAverage="0" equalAverage="0" bottom="0" percent="0" rank="0" text="" dxfId="58"/>
  </conditionalFormatting>
  <conditionalFormatting sqref="A183:A186">
    <cfRule type="duplicateValues" priority="58" aboveAverage="0" equalAverage="0" bottom="0" percent="0" rank="0" text="" dxfId="59"/>
    <cfRule type="duplicateValues" priority="59" aboveAverage="0" equalAverage="0" bottom="0" percent="0" rank="0" text="" dxfId="60"/>
    <cfRule type="duplicateValues" priority="60" aboveAverage="0" equalAverage="0" bottom="0" percent="0" rank="0" text="" dxfId="61"/>
  </conditionalFormatting>
  <conditionalFormatting sqref="A187:A188">
    <cfRule type="duplicateValues" priority="61" aboveAverage="0" equalAverage="0" bottom="0" percent="0" rank="0" text="" dxfId="62"/>
    <cfRule type="duplicateValues" priority="62" aboveAverage="0" equalAverage="0" bottom="0" percent="0" rank="0" text="" dxfId="63"/>
    <cfRule type="duplicateValues" priority="63" aboveAverage="0" equalAverage="0" bottom="0" percent="0" rank="0" text="" dxfId="64"/>
  </conditionalFormatting>
  <conditionalFormatting sqref="A199">
    <cfRule type="duplicateValues" priority="64" aboveAverage="0" equalAverage="0" bottom="0" percent="0" rank="0" text="" dxfId="65"/>
    <cfRule type="duplicateValues" priority="65" aboveAverage="0" equalAverage="0" bottom="0" percent="0" rank="0" text="" dxfId="66"/>
    <cfRule type="duplicateValues" priority="66" aboveAverage="0" equalAverage="0" bottom="0" percent="0" rank="0" text="" dxfId="67"/>
  </conditionalFormatting>
  <conditionalFormatting sqref="A200:A201">
    <cfRule type="duplicateValues" priority="67" aboveAverage="0" equalAverage="0" bottom="0" percent="0" rank="0" text="" dxfId="68"/>
    <cfRule type="duplicateValues" priority="68" aboveAverage="0" equalAverage="0" bottom="0" percent="0" rank="0" text="" dxfId="69"/>
    <cfRule type="duplicateValues" priority="69" aboveAverage="0" equalAverage="0" bottom="0" percent="0" rank="0" text="" dxfId="70"/>
  </conditionalFormatting>
  <conditionalFormatting sqref="A202:A208">
    <cfRule type="duplicateValues" priority="70" aboveAverage="0" equalAverage="0" bottom="0" percent="0" rank="0" text="" dxfId="71"/>
    <cfRule type="duplicateValues" priority="71" aboveAverage="0" equalAverage="0" bottom="0" percent="0" rank="0" text="" dxfId="72"/>
    <cfRule type="duplicateValues" priority="72" aboveAverage="0" equalAverage="0" bottom="0" percent="0" rank="0" text="" dxfId="73"/>
  </conditionalFormatting>
  <conditionalFormatting sqref="A209:A214">
    <cfRule type="duplicateValues" priority="73" aboveAverage="0" equalAverage="0" bottom="0" percent="0" rank="0" text="" dxfId="74"/>
    <cfRule type="duplicateValues" priority="74" aboveAverage="0" equalAverage="0" bottom="0" percent="0" rank="0" text="" dxfId="75"/>
    <cfRule type="duplicateValues" priority="75" aboveAverage="0" equalAverage="0" bottom="0" percent="0" rank="0" text="" dxfId="76"/>
  </conditionalFormatting>
  <conditionalFormatting sqref="A215:A229">
    <cfRule type="duplicateValues" priority="76" aboveAverage="0" equalAverage="0" bottom="0" percent="0" rank="0" text="" dxfId="77"/>
    <cfRule type="duplicateValues" priority="77" aboveAverage="0" equalAverage="0" bottom="0" percent="0" rank="0" text="" dxfId="78"/>
    <cfRule type="duplicateValues" priority="78" aboveAverage="0" equalAverage="0" bottom="0" percent="0" rank="0" text="" dxfId="79"/>
  </conditionalFormatting>
  <conditionalFormatting sqref="A230:A241">
    <cfRule type="duplicateValues" priority="79" aboveAverage="0" equalAverage="0" bottom="0" percent="0" rank="0" text="" dxfId="80"/>
    <cfRule type="duplicateValues" priority="80" aboveAverage="0" equalAverage="0" bottom="0" percent="0" rank="0" text="" dxfId="81"/>
    <cfRule type="duplicateValues" priority="81" aboveAverage="0" equalAverage="0" bottom="0" percent="0" rank="0" text="" dxfId="82"/>
  </conditionalFormatting>
  <conditionalFormatting sqref="A230:A246">
    <cfRule type="duplicateValues" priority="82" aboveAverage="0" equalAverage="0" bottom="0" percent="0" rank="0" text="" dxfId="83"/>
  </conditionalFormatting>
  <conditionalFormatting sqref="A242:A243">
    <cfRule type="duplicateValues" priority="83" aboveAverage="0" equalAverage="0" bottom="0" percent="0" rank="0" text="" dxfId="84"/>
    <cfRule type="duplicateValues" priority="84" aboveAverage="0" equalAverage="0" bottom="0" percent="0" rank="0" text="" dxfId="85"/>
    <cfRule type="duplicateValues" priority="85" aboveAverage="0" equalAverage="0" bottom="0" percent="0" rank="0" text="" dxfId="86"/>
    <cfRule type="duplicateValues" priority="86" aboveAverage="0" equalAverage="0" bottom="0" percent="0" rank="0" text="" dxfId="87"/>
    <cfRule type="duplicateValues" priority="87" aboveAverage="0" equalAverage="0" bottom="0" percent="0" rank="0" text="" dxfId="88"/>
  </conditionalFormatting>
  <conditionalFormatting sqref="A242:A244">
    <cfRule type="duplicateValues" priority="88" aboveAverage="0" equalAverage="0" bottom="0" percent="0" rank="0" text="" dxfId="89"/>
    <cfRule type="duplicateValues" priority="89" aboveAverage="0" equalAverage="0" bottom="0" percent="0" rank="0" text="" dxfId="90"/>
    <cfRule type="duplicateValues" priority="90" aboveAverage="0" equalAverage="0" bottom="0" percent="0" rank="0" text="" dxfId="91"/>
  </conditionalFormatting>
  <conditionalFormatting sqref="A245:A246">
    <cfRule type="duplicateValues" priority="91" aboveAverage="0" equalAverage="0" bottom="0" percent="0" rank="0" text="" dxfId="92"/>
    <cfRule type="duplicateValues" priority="92" aboveAverage="0" equalAverage="0" bottom="0" percent="0" rank="0" text="" dxfId="93"/>
    <cfRule type="duplicateValues" priority="93" aboveAverage="0" equalAverage="0" bottom="0" percent="0" rank="0" text="" dxfId="94"/>
  </conditionalFormatting>
  <conditionalFormatting sqref="A247:A274 A276:A279">
    <cfRule type="duplicateValues" priority="94" aboveAverage="0" equalAverage="0" bottom="0" percent="0" rank="0" text="" dxfId="95"/>
    <cfRule type="duplicateValues" priority="95" aboveAverage="0" equalAverage="0" bottom="0" percent="0" rank="0" text="" dxfId="96"/>
  </conditionalFormatting>
  <conditionalFormatting sqref="A256:A274 A276:A279">
    <cfRule type="duplicateValues" priority="96" aboveAverage="0" equalAverage="0" bottom="0" percent="0" rank="0" text="" dxfId="97"/>
    <cfRule type="duplicateValues" priority="97" aboveAverage="0" equalAverage="0" bottom="0" percent="0" rank="0" text="" dxfId="98"/>
  </conditionalFormatting>
  <conditionalFormatting sqref="A265:A271">
    <cfRule type="duplicateValues" priority="98" aboveAverage="0" equalAverage="0" bottom="0" percent="0" rank="0" text="" dxfId="99"/>
  </conditionalFormatting>
  <conditionalFormatting sqref="A272:A274">
    <cfRule type="duplicateValues" priority="99" aboveAverage="0" equalAverage="0" bottom="0" percent="0" rank="0" text="" dxfId="100"/>
  </conditionalFormatting>
  <conditionalFormatting sqref="A276">
    <cfRule type="duplicateValues" priority="100" aboveAverage="0" equalAverage="0" bottom="0" percent="0" rank="0" text="" dxfId="101"/>
    <cfRule type="duplicateValues" priority="101" aboveAverage="0" equalAverage="0" bottom="0" percent="0" rank="0" text="" dxfId="102"/>
    <cfRule type="duplicateValues" priority="102" aboveAverage="0" equalAverage="0" bottom="0" percent="0" rank="0" text="" dxfId="103"/>
    <cfRule type="duplicateValues" priority="103" aboveAverage="0" equalAverage="0" bottom="0" percent="0" rank="0" text="" dxfId="104"/>
    <cfRule type="duplicateValues" priority="104" aboveAverage="0" equalAverage="0" bottom="0" percent="0" rank="0" text="" dxfId="105"/>
    <cfRule type="duplicateValues" priority="105" aboveAverage="0" equalAverage="0" bottom="0" percent="0" rank="0" text="" dxfId="106"/>
    <cfRule type="duplicateValues" priority="106" aboveAverage="0" equalAverage="0" bottom="0" percent="0" rank="0" text="" dxfId="107"/>
  </conditionalFormatting>
  <conditionalFormatting sqref="A277:A279">
    <cfRule type="duplicateValues" priority="107" aboveAverage="0" equalAverage="0" bottom="0" percent="0" rank="0" text="" dxfId="108"/>
  </conditionalFormatting>
  <conditionalFormatting sqref="A293:A298">
    <cfRule type="duplicateValues" priority="108" aboveAverage="0" equalAverage="0" bottom="0" percent="0" rank="0" text="" dxfId="109"/>
    <cfRule type="duplicateValues" priority="109" aboveAverage="0" equalAverage="0" bottom="0" percent="0" rank="0" text="" dxfId="110"/>
    <cfRule type="duplicateValues" priority="110" aboveAverage="0" equalAverage="0" bottom="0" percent="0" rank="0" text="" dxfId="111"/>
    <cfRule type="duplicateValues" priority="111" aboveAverage="0" equalAverage="0" bottom="0" percent="0" rank="0" text="" dxfId="112"/>
    <cfRule type="duplicateValues" priority="112" aboveAverage="0" equalAverage="0" bottom="0" percent="0" rank="0" text="" dxfId="113"/>
    <cfRule type="duplicateValues" priority="113" aboveAverage="0" equalAverage="0" bottom="0" percent="0" rank="0" text="" dxfId="114"/>
    <cfRule type="duplicateValues" priority="114" aboveAverage="0" equalAverage="0" bottom="0" percent="0" rank="0" text="" dxfId="115"/>
    <cfRule type="duplicateValues" priority="115" aboveAverage="0" equalAverage="0" bottom="0" percent="0" rank="0" text="" dxfId="116"/>
  </conditionalFormatting>
  <conditionalFormatting sqref="A299:A353">
    <cfRule type="duplicateValues" priority="116" aboveAverage="0" equalAverage="0" bottom="0" percent="0" rank="0" text="" dxfId="117"/>
    <cfRule type="duplicateValues" priority="117" aboveAverage="0" equalAverage="0" bottom="0" percent="0" rank="0" text="" dxfId="118"/>
  </conditionalFormatting>
  <conditionalFormatting sqref="A354:A401">
    <cfRule type="duplicateValues" priority="118" aboveAverage="0" equalAverage="0" bottom="0" percent="0" rank="0" text="" dxfId="119"/>
    <cfRule type="duplicateValues" priority="119" aboveAverage="0" equalAverage="0" bottom="0" percent="0" rank="0" text="" dxfId="120"/>
  </conditionalFormatting>
  <conditionalFormatting sqref="A402:A407 A409:A411 A413:A415">
    <cfRule type="duplicateValues" priority="120" aboveAverage="0" equalAverage="0" bottom="0" percent="0" rank="0" text="" dxfId="121"/>
    <cfRule type="duplicateValues" priority="121" aboveAverage="0" equalAverage="0" bottom="0" percent="0" rank="0" text="" dxfId="122"/>
    <cfRule type="duplicateValues" priority="122" aboveAverage="0" equalAverage="0" bottom="0" percent="0" rank="0" text="" dxfId="123"/>
    <cfRule type="duplicateValues" priority="123" aboveAverage="0" equalAverage="0" bottom="0" percent="0" rank="0" text="" dxfId="124"/>
  </conditionalFormatting>
  <conditionalFormatting sqref="A417:A418 A420:A427 A429:A433 A435:A436">
    <cfRule type="duplicateValues" priority="124" aboveAverage="0" equalAverage="0" bottom="0" percent="0" rank="0" text="" dxfId="125"/>
    <cfRule type="duplicateValues" priority="125" aboveAverage="0" equalAverage="0" bottom="0" percent="0" rank="0" text="" dxfId="126"/>
    <cfRule type="duplicateValues" priority="126" aboveAverage="0" equalAverage="0" bottom="0" percent="0" rank="0" text="" dxfId="127"/>
    <cfRule type="duplicateValues" priority="127" aboveAverage="0" equalAverage="0" bottom="0" percent="0" rank="0" text="" dxfId="128"/>
    <cfRule type="duplicateValues" priority="128" aboveAverage="0" equalAverage="0" bottom="0" percent="0" rank="0" text="" dxfId="129"/>
    <cfRule type="duplicateValues" priority="129" aboveAverage="0" equalAverage="0" bottom="0" percent="0" rank="0" text="" dxfId="130"/>
    <cfRule type="duplicateValues" priority="130" aboveAverage="0" equalAverage="0" bottom="0" percent="0" rank="0" text="" dxfId="131"/>
    <cfRule type="duplicateValues" priority="131" aboveAverage="0" equalAverage="0" bottom="0" percent="0" rank="0" text="" dxfId="132"/>
    <cfRule type="duplicateValues" priority="132" aboveAverage="0" equalAverage="0" bottom="0" percent="0" rank="0" text="" dxfId="133"/>
    <cfRule type="duplicateValues" priority="133" aboveAverage="0" equalAverage="0" bottom="0" percent="0" rank="0" text="" dxfId="134"/>
    <cfRule type="duplicateValues" priority="134" aboveAverage="0" equalAverage="0" bottom="0" percent="0" rank="0" text="" dxfId="135"/>
    <cfRule type="duplicateValues" priority="135" aboveAverage="0" equalAverage="0" bottom="0" percent="0" rank="0" text="" dxfId="136"/>
  </conditionalFormatting>
  <conditionalFormatting sqref="A434 A412 A419 A428 A416 A408 A437:A495">
    <cfRule type="duplicateValues" priority="136" aboveAverage="0" equalAverage="0" bottom="0" percent="0" rank="0" text="" dxfId="137"/>
  </conditionalFormatting>
  <conditionalFormatting sqref="A450:A453 A456:A495">
    <cfRule type="duplicateValues" priority="137" aboveAverage="0" equalAverage="0" bottom="0" percent="0" rank="0" text="" dxfId="138"/>
    <cfRule type="duplicateValues" priority="138" aboveAverage="0" equalAverage="0" bottom="0" percent="0" rank="0" text="" dxfId="139"/>
    <cfRule type="duplicateValues" priority="139" aboveAverage="0" equalAverage="0" bottom="0" percent="0" rank="0" text="" dxfId="140"/>
    <cfRule type="duplicateValues" priority="140" aboveAverage="0" equalAverage="0" bottom="0" percent="0" rank="0" text="" dxfId="141"/>
    <cfRule type="duplicateValues" priority="141" aboveAverage="0" equalAverage="0" bottom="0" percent="0" rank="0" text="" dxfId="142"/>
    <cfRule type="duplicateValues" priority="142" aboveAverage="0" equalAverage="0" bottom="0" percent="0" rank="0" text="" dxfId="143"/>
    <cfRule type="duplicateValues" priority="143" aboveAverage="0" equalAverage="0" bottom="0" percent="0" rank="0" text="" dxfId="144"/>
    <cfRule type="duplicateValues" priority="144" aboveAverage="0" equalAverage="0" bottom="0" percent="0" rank="0" text="" dxfId="145"/>
    <cfRule type="duplicateValues" priority="145" aboveAverage="0" equalAverage="0" bottom="0" percent="0" rank="0" text="" dxfId="146"/>
  </conditionalFormatting>
  <conditionalFormatting sqref="A454:A455 A437:A449 A434 A412 A419 A428 A416 A408">
    <cfRule type="duplicateValues" priority="146" aboveAverage="0" equalAverage="0" bottom="0" percent="0" rank="0" text="" dxfId="147"/>
    <cfRule type="duplicateValues" priority="147" aboveAverage="0" equalAverage="0" bottom="0" percent="0" rank="0" text="" dxfId="148"/>
    <cfRule type="duplicateValues" priority="148" aboveAverage="0" equalAverage="0" bottom="0" percent="0" rank="0" text="" dxfId="149"/>
  </conditionalFormatting>
  <conditionalFormatting sqref="A454:A455">
    <cfRule type="duplicateValues" priority="149" aboveAverage="0" equalAverage="0" bottom="0" percent="0" rank="0" text="" dxfId="150"/>
  </conditionalFormatting>
  <conditionalFormatting sqref="A456 A450:A453 A459:A495">
    <cfRule type="duplicateValues" priority="150" aboveAverage="0" equalAverage="0" bottom="0" percent="0" rank="0" text="" dxfId="151"/>
    <cfRule type="duplicateValues" priority="151" aboveAverage="0" equalAverage="0" bottom="0" percent="0" rank="0" text="" dxfId="152"/>
    <cfRule type="duplicateValues" priority="152" aboveAverage="0" equalAverage="0" bottom="0" percent="0" rank="0" text="" dxfId="153"/>
    <cfRule type="duplicateValues" priority="153" aboveAverage="0" equalAverage="0" bottom="0" percent="0" rank="0" text="" dxfId="154"/>
  </conditionalFormatting>
  <conditionalFormatting sqref="A457:A458">
    <cfRule type="duplicateValues" priority="154" aboveAverage="0" equalAverage="0" bottom="0" percent="0" rank="0" text="" dxfId="155"/>
    <cfRule type="duplicateValues" priority="155" aboveAverage="0" equalAverage="0" bottom="0" percent="0" rank="0" text="" dxfId="156"/>
    <cfRule type="duplicateValues" priority="156" aboveAverage="0" equalAverage="0" bottom="0" percent="0" rank="0" text="" dxfId="157"/>
  </conditionalFormatting>
  <conditionalFormatting sqref="A496:A1552">
    <cfRule type="duplicateValues" priority="157" aboveAverage="0" equalAverage="0" bottom="0" percent="0" rank="0" text="" dxfId="158"/>
    <cfRule type="duplicateValues" priority="158" aboveAverage="0" equalAverage="0" bottom="0" percent="0" rank="0" text="" dxfId="159"/>
    <cfRule type="duplicateValues" priority="159" aboveAverage="0" equalAverage="0" bottom="0" percent="0" rank="0" text="" dxfId="160"/>
    <cfRule type="duplicateValues" priority="160" aboveAverage="0" equalAverage="0" bottom="0" percent="0" rank="0" text="" dxfId="161"/>
    <cfRule type="duplicateValues" priority="161" aboveAverage="0" equalAverage="0" bottom="0" percent="0" rank="0" text="" dxfId="162"/>
    <cfRule type="duplicateValues" priority="162" aboveAverage="0" equalAverage="0" bottom="0" percent="0" rank="0" text="" dxfId="163"/>
    <cfRule type="duplicateValues" priority="163" aboveAverage="0" equalAverage="0" bottom="0" percent="0" rank="0" text="" dxfId="164"/>
    <cfRule type="duplicateValues" priority="164" aboveAverage="0" equalAverage="0" bottom="0" percent="0" rank="0" text="" dxfId="165"/>
    <cfRule type="duplicateValues" priority="165" aboveAverage="0" equalAverage="0" bottom="0" percent="0" rank="0" text="" dxfId="166"/>
    <cfRule type="duplicateValues" priority="166" aboveAverage="0" equalAverage="0" bottom="0" percent="0" rank="0" text="" dxfId="167"/>
    <cfRule type="duplicateValues" priority="167" aboveAverage="0" equalAverage="0" bottom="0" percent="0" rank="0" text="" dxfId="168"/>
    <cfRule type="duplicateValues" priority="168" aboveAverage="0" equalAverage="0" bottom="0" percent="0" rank="0" text="" dxfId="169"/>
  </conditionalFormatting>
  <conditionalFormatting sqref="A523:A529">
    <cfRule type="duplicateValues" priority="169" aboveAverage="0" equalAverage="0" bottom="0" percent="0" rank="0" text="" dxfId="170"/>
    <cfRule type="duplicateValues" priority="170" aboveAverage="0" equalAverage="0" bottom="0" percent="0" rank="0" text="" dxfId="171"/>
    <cfRule type="duplicateValues" priority="171" aboveAverage="0" equalAverage="0" bottom="0" percent="0" rank="0" text="" dxfId="172"/>
    <cfRule type="duplicateValues" priority="172" aboveAverage="0" equalAverage="0" bottom="0" percent="0" rank="0" text="" dxfId="173"/>
    <cfRule type="duplicateValues" priority="173" aboveAverage="0" equalAverage="0" bottom="0" percent="0" rank="0" text="" dxfId="174"/>
    <cfRule type="duplicateValues" priority="174" aboveAverage="0" equalAverage="0" bottom="0" percent="0" rank="0" text="" dxfId="175"/>
    <cfRule type="duplicateValues" priority="175" aboveAverage="0" equalAverage="0" bottom="0" percent="0" rank="0" text="" dxfId="176"/>
    <cfRule type="duplicateValues" priority="176" aboveAverage="0" equalAverage="0" bottom="0" percent="0" rank="0" text="" dxfId="177"/>
  </conditionalFormatting>
  <conditionalFormatting sqref="A538 A523:A532">
    <cfRule type="duplicateValues" priority="177" aboveAverage="0" equalAverage="0" bottom="0" percent="0" rank="0" text="" dxfId="178"/>
    <cfRule type="duplicateValues" priority="178" aboveAverage="0" equalAverage="0" bottom="0" percent="0" rank="0" text="" dxfId="179"/>
  </conditionalFormatting>
  <conditionalFormatting sqref="A538 A530:A532">
    <cfRule type="duplicateValues" priority="179" aboveAverage="0" equalAverage="0" bottom="0" percent="0" rank="0" text="" dxfId="180"/>
    <cfRule type="duplicateValues" priority="180" aboveAverage="0" equalAverage="0" bottom="0" percent="0" rank="0" text="" dxfId="181"/>
    <cfRule type="duplicateValues" priority="181" aboveAverage="0" equalAverage="0" bottom="0" percent="0" rank="0" text="" dxfId="182"/>
  </conditionalFormatting>
  <conditionalFormatting sqref="A538:A542 A523:A532">
    <cfRule type="duplicateValues" priority="182" aboveAverage="0" equalAverage="0" bottom="0" percent="0" rank="0" text="" dxfId="183"/>
    <cfRule type="duplicateValues" priority="183" aboveAverage="0" equalAverage="0" bottom="0" percent="0" rank="0" text="" dxfId="184"/>
    <cfRule type="duplicateValues" priority="184" aboveAverage="0" equalAverage="0" bottom="0" percent="0" rank="0" text="" dxfId="185"/>
    <cfRule type="duplicateValues" priority="185" aboveAverage="0" equalAverage="0" bottom="0" percent="0" rank="0" text="" dxfId="186"/>
    <cfRule type="duplicateValues" priority="186" aboveAverage="0" equalAverage="0" bottom="0" percent="0" rank="0" text="" dxfId="187"/>
    <cfRule type="duplicateValues" priority="187" aboveAverage="0" equalAverage="0" bottom="0" percent="0" rank="0" text="" dxfId="188"/>
  </conditionalFormatting>
  <conditionalFormatting sqref="A539:A542">
    <cfRule type="duplicateValues" priority="188" aboveAverage="0" equalAverage="0" bottom="0" percent="0" rank="0" text="" dxfId="189"/>
    <cfRule type="duplicateValues" priority="189" aboveAverage="0" equalAverage="0" bottom="0" percent="0" rank="0" text="" dxfId="190"/>
  </conditionalFormatting>
  <conditionalFormatting sqref="A543 A533:A537 A496:A522">
    <cfRule type="duplicateValues" priority="190" aboveAverage="0" equalAverage="0" bottom="0" percent="0" rank="0" text="" dxfId="191"/>
    <cfRule type="duplicateValues" priority="191" aboveAverage="0" equalAverage="0" bottom="0" percent="0" rank="0" text="" dxfId="192"/>
  </conditionalFormatting>
  <conditionalFormatting sqref="A544:A545">
    <cfRule type="duplicateValues" priority="192" aboveAverage="0" equalAverage="0" bottom="0" percent="0" rank="0" text="" dxfId="193"/>
    <cfRule type="duplicateValues" priority="193" aboveAverage="0" equalAverage="0" bottom="0" percent="0" rank="0" text="" dxfId="194"/>
    <cfRule type="duplicateValues" priority="194" aboveAverage="0" equalAverage="0" bottom="0" percent="0" rank="0" text="" dxfId="195"/>
    <cfRule type="duplicateValues" priority="195" aboveAverage="0" equalAverage="0" bottom="0" percent="0" rank="0" text="" dxfId="196"/>
    <cfRule type="duplicateValues" priority="196" aboveAverage="0" equalAverage="0" bottom="0" percent="0" rank="0" text="" dxfId="197"/>
    <cfRule type="duplicateValues" priority="197" aboveAverage="0" equalAverage="0" bottom="0" percent="0" rank="0" text="" dxfId="198"/>
    <cfRule type="duplicateValues" priority="198" aboveAverage="0" equalAverage="0" bottom="0" percent="0" rank="0" text="" dxfId="199"/>
    <cfRule type="duplicateValues" priority="199" aboveAverage="0" equalAverage="0" bottom="0" percent="0" rank="0" text="" dxfId="200"/>
  </conditionalFormatting>
  <conditionalFormatting sqref="A546:A1552">
    <cfRule type="duplicateValues" priority="200" aboveAverage="0" equalAverage="0" bottom="0" percent="0" rank="0" text="" dxfId="201"/>
    <cfRule type="duplicateValues" priority="201" aboveAverage="0" equalAverage="0" bottom="0" percent="0" rank="0" text="" dxfId="202"/>
  </conditionalFormatting>
  <conditionalFormatting sqref="D2:D1552">
    <cfRule type="cellIs" priority="202" operator="greaterThanOrEqual" aboveAverage="0" equalAverage="0" bottom="0" percent="0" rank="0" text="" dxfId="203">
      <formula>0.05</formula>
    </cfRule>
  </conditionalFormatting>
  <conditionalFormatting sqref="E2:E1552 F1013:F1014">
    <cfRule type="cellIs" priority="203" operator="greaterThan" aboveAverage="0" equalAverage="0" bottom="0" percent="0" rank="0" text="" dxfId="204">
      <formula>0.225328046522131</formula>
    </cfRule>
  </conditionalFormatting>
  <conditionalFormatting sqref="E496:E1552 F1013:F1014">
    <cfRule type="cellIs" priority="204" operator="greaterThan" aboveAverage="0" equalAverage="0" bottom="0" percent="0" rank="0" text="" dxfId="205">
      <formula>0.254899880629452</formula>
    </cfRule>
  </conditionalFormatting>
  <conditionalFormatting sqref="F2:F1012 F1015 F1018 F1021:F1022 F1024:F1027 F1029:F1034 F1036:F1041 F1044:F1071 F1073 F1075:F1095 F1097:F1157 F1159:F1174 F1177:F1552">
    <cfRule type="cellIs" priority="205" operator="greaterThan" aboveAverage="0" equalAverage="0" bottom="0" percent="0" rank="0" text="" dxfId="206">
      <formula>0.0298415379837414</formula>
    </cfRule>
  </conditionalFormatting>
  <conditionalFormatting sqref="F1016:F1017">
    <cfRule type="cellIs" priority="206" operator="greaterThan" aboveAverage="0" equalAverage="0" bottom="0" percent="0" rank="0" text="" dxfId="207">
      <formula>0.254899880629452</formula>
    </cfRule>
    <cfRule type="cellIs" priority="207" operator="greaterThan" aboveAverage="0" equalAverage="0" bottom="0" percent="0" rank="0" text="" dxfId="208">
      <formula>0.225328046522131</formula>
    </cfRule>
  </conditionalFormatting>
  <conditionalFormatting sqref="F1019:F1020">
    <cfRule type="cellIs" priority="208" operator="greaterThan" aboveAverage="0" equalAverage="0" bottom="0" percent="0" rank="0" text="" dxfId="209">
      <formula>0.254899880629452</formula>
    </cfRule>
    <cfRule type="cellIs" priority="209" operator="greaterThan" aboveAverage="0" equalAverage="0" bottom="0" percent="0" rank="0" text="" dxfId="210">
      <formula>0.225328046522131</formula>
    </cfRule>
  </conditionalFormatting>
  <conditionalFormatting sqref="F1023">
    <cfRule type="cellIs" priority="210" operator="greaterThan" aboveAverage="0" equalAverage="0" bottom="0" percent="0" rank="0" text="" dxfId="211">
      <formula>0.254899880629452</formula>
    </cfRule>
    <cfRule type="cellIs" priority="211" operator="greaterThan" aboveAverage="0" equalAverage="0" bottom="0" percent="0" rank="0" text="" dxfId="212">
      <formula>0.225328046522131</formula>
    </cfRule>
  </conditionalFormatting>
  <conditionalFormatting sqref="F1028">
    <cfRule type="cellIs" priority="212" operator="greaterThan" aboveAverage="0" equalAverage="0" bottom="0" percent="0" rank="0" text="" dxfId="213">
      <formula>0.254899880629452</formula>
    </cfRule>
    <cfRule type="cellIs" priority="213" operator="greaterThan" aboveAverage="0" equalAverage="0" bottom="0" percent="0" rank="0" text="" dxfId="214">
      <formula>0.225328046522131</formula>
    </cfRule>
  </conditionalFormatting>
  <conditionalFormatting sqref="F1035">
    <cfRule type="cellIs" priority="214" operator="greaterThan" aboveAverage="0" equalAverage="0" bottom="0" percent="0" rank="0" text="" dxfId="215">
      <formula>0.254899880629452</formula>
    </cfRule>
    <cfRule type="cellIs" priority="215" operator="greaterThan" aboveAverage="0" equalAverage="0" bottom="0" percent="0" rank="0" text="" dxfId="216">
      <formula>0.225328046522131</formula>
    </cfRule>
  </conditionalFormatting>
  <conditionalFormatting sqref="F1042:F1043">
    <cfRule type="cellIs" priority="216" operator="greaterThan" aboveAverage="0" equalAverage="0" bottom="0" percent="0" rank="0" text="" dxfId="217">
      <formula>0.254899880629452</formula>
    </cfRule>
    <cfRule type="cellIs" priority="217" operator="greaterThan" aboveAverage="0" equalAverage="0" bottom="0" percent="0" rank="0" text="" dxfId="218">
      <formula>0.225328046522131</formula>
    </cfRule>
  </conditionalFormatting>
  <conditionalFormatting sqref="F1072">
    <cfRule type="cellIs" priority="218" operator="greaterThan" aboveAverage="0" equalAverage="0" bottom="0" percent="0" rank="0" text="" dxfId="219">
      <formula>0.254899880629452</formula>
    </cfRule>
    <cfRule type="cellIs" priority="219" operator="greaterThan" aboveAverage="0" equalAverage="0" bottom="0" percent="0" rank="0" text="" dxfId="220">
      <formula>0.225328046522131</formula>
    </cfRule>
  </conditionalFormatting>
  <conditionalFormatting sqref="F1074">
    <cfRule type="cellIs" priority="220" operator="greaterThan" aboveAverage="0" equalAverage="0" bottom="0" percent="0" rank="0" text="" dxfId="221">
      <formula>0.254899880629452</formula>
    </cfRule>
    <cfRule type="cellIs" priority="221" operator="greaterThan" aboveAverage="0" equalAverage="0" bottom="0" percent="0" rank="0" text="" dxfId="222">
      <formula>0.225328046522131</formula>
    </cfRule>
  </conditionalFormatting>
  <conditionalFormatting sqref="F1096">
    <cfRule type="cellIs" priority="222" operator="greaterThan" aboveAverage="0" equalAverage="0" bottom="0" percent="0" rank="0" text="" dxfId="223">
      <formula>0.254899880629452</formula>
    </cfRule>
    <cfRule type="cellIs" priority="223" operator="greaterThan" aboveAverage="0" equalAverage="0" bottom="0" percent="0" rank="0" text="" dxfId="224">
      <formula>0.225328046522131</formula>
    </cfRule>
  </conditionalFormatting>
  <conditionalFormatting sqref="F1158">
    <cfRule type="cellIs" priority="224" operator="greaterThan" aboveAverage="0" equalAverage="0" bottom="0" percent="0" rank="0" text="" dxfId="225">
      <formula>0.254899880629452</formula>
    </cfRule>
    <cfRule type="cellIs" priority="225" operator="greaterThan" aboveAverage="0" equalAverage="0" bottom="0" percent="0" rank="0" text="" dxfId="226">
      <formula>0.225328046522131</formula>
    </cfRule>
  </conditionalFormatting>
  <conditionalFormatting sqref="F1175:F1176">
    <cfRule type="cellIs" priority="226" operator="greaterThan" aboveAverage="0" equalAverage="0" bottom="0" percent="0" rank="0" text="" dxfId="227">
      <formula>0.254899880629452</formula>
    </cfRule>
    <cfRule type="cellIs" priority="227" operator="greaterThan" aboveAverage="0" equalAverage="0" bottom="0" percent="0" rank="0" text="" dxfId="228">
      <formula>0.225328046522131</formula>
    </cfRule>
  </conditionalFormatting>
  <conditionalFormatting sqref="G2:G1552">
    <cfRule type="cellIs" priority="228" operator="greaterThan" aboveAverage="0" equalAverage="0" bottom="0" percent="0" rank="0" text="" dxfId="229">
      <formula>0.0198360625283829</formula>
    </cfRule>
  </conditionalFormatting>
  <conditionalFormatting sqref="H2:H1552">
    <cfRule type="cellIs" priority="229" operator="greaterThan" aboveAverage="0" equalAverage="0" bottom="0" percent="0" rank="0" text="" dxfId="230">
      <formula>0.178966308109698</formula>
    </cfRule>
  </conditionalFormatting>
  <conditionalFormatting sqref="I2:I1552">
    <cfRule type="cellIs" priority="230" operator="greaterThan" aboveAverage="0" equalAverage="0" bottom="0" percent="0" rank="0" text="" dxfId="231">
      <formula>0.0194469342183998</formula>
    </cfRule>
  </conditionalFormatting>
  <conditionalFormatting sqref="J2:J1552">
    <cfRule type="cellIs" priority="231" operator="greaterThan" aboveAverage="0" equalAverage="0" bottom="0" percent="0" rank="0" text="" dxfId="232">
      <formula>0.513449977212334</formula>
    </cfRule>
  </conditionalFormatting>
  <conditionalFormatting sqref="K2:K1552">
    <cfRule type="cellIs" priority="232" operator="greaterThan" aboveAverage="0" equalAverage="0" bottom="0" percent="0" rank="0" text="" dxfId="233">
      <formula>0.498811191579516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33" operator="containsText" id="{124F74FA-AF91-4F9D-924B-5B36FE218DD7}">
            <xm:f>NOT(ISERROR(SEARCH("+",C524)))</xm:f>
            <xm:f>"+"</xm:f>
            <x14:dxf>
              <font>
                <b val="1"/>
                <i val="0"/>
                <color rgb="FFFF0000"/>
              </font>
              <fill>
                <patternFill>
                  <bgColor rgb="00FFFFFF"/>
                </patternFill>
              </fill>
            </x14:dxf>
          </x14:cfRule>
          <xm:sqref>C524:C532 C538:C541</xm:sqref>
        </x14:conditionalFormatting>
        <x14:conditionalFormatting xmlns:xm="http://schemas.microsoft.com/office/excel/2006/main">
          <x14:cfRule type="containsText" priority="234" operator="containsText" id="{6F943030-8CA9-4EA4-9EA7-ACA088FAD0C3}">
            <xm:f>NOT(ISERROR(SEARCH("+",L512)))</xm:f>
            <xm:f>"+"</xm:f>
            <x14:dxf>
              <font>
                <b val="1"/>
                <i val="0"/>
                <color rgb="FFFF0000"/>
              </font>
            </x14:dxf>
          </x14:cfRule>
          <xm:sqref>L512:M598</xm:sqref>
        </x14:conditionalFormatting>
        <x14:conditionalFormatting xmlns:xm="http://schemas.microsoft.com/office/excel/2006/main">
          <x14:cfRule type="containsText" priority="235" operator="containsText" id="{C239E41F-E54C-4184-96AD-F0276E62F889}">
            <xm:f>NOT(ISERROR(SEARCH("+",L501)))</xm:f>
            <xm:f>"+"</xm:f>
            <x14:dxf>
              <font>
                <b val="1"/>
                <i val="0"/>
                <color rgb="FFFF0000"/>
              </font>
            </x14:dxf>
          </x14:cfRule>
          <xm:sqref>L501:Q507 L508:N511</xm:sqref>
        </x14:conditionalFormatting>
        <x14:conditionalFormatting xmlns:xm="http://schemas.microsoft.com/office/excel/2006/main">
          <x14:cfRule type="containsText" priority="236" operator="containsText" id="{E269D8D5-4FB2-4F1F-8F89-F557D0B7A51D}">
            <xm:f>NOT(ISERROR(SEARCH("+",M39)))</xm:f>
            <xm:f>"+"</xm:f>
            <x14:dxf>
              <font>
                <b val="1"/>
                <i val="0"/>
                <color rgb="FFFF0000"/>
              </font>
            </x14:dxf>
          </x14:cfRule>
          <xm:sqref>M39:M40 M42:M45 M47:M57 M195:M210 M216:M252 M254:M270 M272:M282 M284:M297 M307:M329 M331:M332 M334:M353</xm:sqref>
        </x14:conditionalFormatting>
        <x14:conditionalFormatting xmlns:xm="http://schemas.microsoft.com/office/excel/2006/main">
          <x14:cfRule type="containsText" priority="237" operator="containsText" id="{10CCFBB7-3EFD-4E1E-A293-32CA377BC355}">
            <xm:f>NOT(ISERROR(SEARCH("+",M72)))</xm:f>
            <xm:f>"+"</xm:f>
            <x14:dxf>
              <font>
                <b val="1"/>
                <i val="0"/>
                <color rgb="FFFF0000"/>
              </font>
              <fill>
                <patternFill>
                  <bgColor rgb="00FFFFFF"/>
                </patternFill>
              </fill>
            </x14:dxf>
          </x14:cfRule>
          <xm:sqref>M72 M81 M85 M110:M111 M117 M120 M151 M166:M167</xm:sqref>
        </x14:conditionalFormatting>
        <x14:conditionalFormatting xmlns:xm="http://schemas.microsoft.com/office/excel/2006/main">
          <x14:cfRule type="containsText" priority="238" operator="containsText" id="{2F34CAEA-8240-4E5C-9E44-E3747D1C13A3}">
            <xm:f>NOT(ISERROR(SEARCH("+",C2)))</xm:f>
            <xm:f>"+"</xm:f>
            <x14:dxf>
              <font>
                <b val="1"/>
                <i val="0"/>
                <color rgb="FFFF0000"/>
              </font>
            </x14:dxf>
          </x14:cfRule>
          <xm:sqref>M2:O500 P2:R503 L2:L851 C2:C1552 U95:U107 O504:R1552 M505:N851 L852:N1552</xm:sqref>
        </x14:conditionalFormatting>
        <x14:conditionalFormatting xmlns:xm="http://schemas.microsoft.com/office/excel/2006/main">
          <x14:cfRule type="containsText" priority="239" operator="containsText" id="{D27FF47F-D130-4610-8439-F5A0F929C2EB}">
            <xm:f>NOT(ISERROR(SEARCH("+",C30)))</xm:f>
            <xm:f>"+"</xm:f>
            <x14:dxf>
              <font>
                <b val="1"/>
                <i val="0"/>
                <color rgb="FFFF0000"/>
              </font>
              <fill>
                <patternFill>
                  <bgColor rgb="00FFFFFF"/>
                </patternFill>
              </fill>
            </x14:dxf>
          </x14:cfRule>
          <xm:sqref>M29:S67 C30:C67 O72:R72 O81:R81 M87:R87 M105:R107 P146:R146 M154:R155 M158:R158 M160:R160 M175:R175 M180:S353 C181:C182 C189 C191 C195:C206 C218:C219 C227:C228 C230:C231 C235 C238:C239 C241 C243 C246:C249 C256:C257 C261 C263 C267 C284:C353 N402:R436 S417:S431 M450:S453 M456:S495 L472:L478 L480:L495 M523:M1552 C543:C1552 R622:R1552</xm:sqref>
        </x14:conditionalFormatting>
        <x14:conditionalFormatting xmlns:xm="http://schemas.microsoft.com/office/excel/2006/main">
          <x14:cfRule type="containsText" priority="240" operator="containsText" id="{489060EE-ED6E-4610-918B-654AB3D2E79F}">
            <xm:f>NOT(ISERROR(SEARCH("+",M11)))</xm:f>
            <xm:f>"+"</xm:f>
            <x14:dxf>
              <font>
                <b val="1"/>
                <i val="0"/>
                <color rgb="FFFF0000"/>
              </font>
            </x14:dxf>
          </x14:cfRule>
          <xm:sqref>N11:N35 M11:M37 O12:O55 N59:N70 M59:M71 N176:N185 M176:M192 O176:R212</xm:sqref>
        </x14:conditionalFormatting>
        <x14:conditionalFormatting xmlns:xm="http://schemas.microsoft.com/office/excel/2006/main">
          <x14:cfRule type="containsText" priority="241" operator="containsText" id="{4034984C-CD33-4485-B6B4-ED7E5F296F4F}">
            <xm:f>NOT(ISERROR(SEARCH("+",M212)))</xm:f>
            <xm:f>"+"</xm:f>
            <x14:dxf>
              <font>
                <b val="1"/>
                <i val="0"/>
                <color rgb="FFFF0000"/>
              </font>
            </x14:dxf>
          </x14:cfRule>
          <xm:sqref>N37:N45 N47:N54 N56 N188:N192 N195:N199 N201:N205 N207:N210 M212:N212 N217 N219:N221 N223:N245 N247:N252 N255:N266 N268:N270 N273:N277 N279:N280 N282 N284:N296 M299:N302 M304:N305 N307:N311 N313:N328 N331 N334:N335 N337:N353</xm:sqref>
        </x14:conditionalFormatting>
        <x14:conditionalFormatting xmlns:xm="http://schemas.microsoft.com/office/excel/2006/main">
          <x14:cfRule type="containsText" priority="242" operator="containsText" id="{13B5EDA2-8020-4966-9FC2-949164384066}">
            <xm:f>NOT(ISERROR(SEARCH("+",M92)))</xm:f>
            <xm:f>"+"</xm:f>
            <x14:dxf>
              <font>
                <b val="1"/>
                <i val="0"/>
                <color rgb="FFFF0000"/>
              </font>
              <fill>
                <patternFill>
                  <bgColor rgb="00FFFFFF"/>
                </patternFill>
              </fill>
            </x14:dxf>
          </x14:cfRule>
          <xm:sqref>N71:N72 N74 N81:N82 M92:N92 N103 N110 N112:N113 N115:N117 N120:N121 N129:N130 N133 M136:N136 M146:N146 N166:N168</xm:sqref>
        </x14:conditionalFormatting>
        <x14:conditionalFormatting xmlns:xm="http://schemas.microsoft.com/office/excel/2006/main">
          <x14:cfRule type="containsText" priority="243" operator="containsText" id="{E5E873A5-DBF8-4192-AFAD-E19DA0784B9B}">
            <xm:f>NOT(ISERROR(SEARCH("+",N150)))</xm:f>
            <xm:f>"+"</xm:f>
            <x14:dxf>
              <font>
                <b val="1"/>
                <i val="0"/>
                <color rgb="FFFF0000"/>
              </font>
              <fill>
                <patternFill>
                  <bgColor rgb="00FFFFFF"/>
                </patternFill>
              </fill>
            </x14:dxf>
          </x14:cfRule>
          <xm:sqref>O102:Q102 O121:Q121 O128:Q130 O140:Q140 O146:Q148 N150:Q151 O166:Q167</xm:sqref>
        </x14:conditionalFormatting>
        <x14:conditionalFormatting xmlns:xm="http://schemas.microsoft.com/office/excel/2006/main">
          <x14:cfRule type="containsText" priority="244" operator="containsText" id="{C360C830-3F38-41FE-9077-F162B5438368}">
            <xm:f>NOT(ISERROR(SEARCH("+",O57)))</xm:f>
            <xm:f>"+"</xm:f>
            <x14:dxf>
              <font>
                <b val="1"/>
                <i val="0"/>
                <color rgb="FFFF0000"/>
              </font>
            </x14:dxf>
          </x14:cfRule>
          <xm:sqref>O57:R57 O59:R66 O215:R252 O254:R284 O286:R296 O299:R353</xm:sqref>
        </x14:conditionalFormatting>
        <x14:conditionalFormatting xmlns:xm="http://schemas.microsoft.com/office/excel/2006/main">
          <x14:cfRule type="containsText" priority="245" operator="containsText" id="{30CA6B71-B2D4-445A-9720-8ECCF191A05D}">
            <xm:f>NOT(ISERROR(SEARCH("+",O84)))</xm:f>
            <xm:f>"+"</xm:f>
            <x14:dxf>
              <font>
                <b val="1"/>
                <i val="0"/>
                <color rgb="FFFF0000"/>
              </font>
              <fill>
                <patternFill>
                  <bgColor rgb="00FFFFFF"/>
                </patternFill>
              </fill>
            </x14:dxf>
          </x14:cfRule>
          <xm:sqref>O84:R84 O102:R103 O137:R137 O153:R155</xm:sqref>
        </x14:conditionalFormatting>
        <x14:conditionalFormatting xmlns:xm="http://schemas.microsoft.com/office/excel/2006/main">
          <x14:cfRule type="containsText" priority="246" operator="containsText" id="{B9FC4767-9FCB-40D3-B830-21B4C214B76E}">
            <xm:f>NOT(ISERROR(SEARCH("+",O467)))</xm:f>
            <xm:f>"+"</xm:f>
            <x14:dxf>
              <font>
                <b val="1"/>
                <i val="0"/>
                <color rgb="FFFF0000"/>
              </font>
            </x14:dxf>
          </x14:cfRule>
          <xm:sqref>O467:R467</xm:sqref>
        </x14:conditionalFormatting>
        <x14:conditionalFormatting xmlns:xm="http://schemas.microsoft.com/office/excel/2006/main">
          <x14:cfRule type="containsText" priority="247" operator="containsText" id="{C1502F86-8B69-4CB4-AA45-C0ABB8DE5543}">
            <xm:f>NOT(ISERROR(SEARCH("+",P7)))</xm:f>
            <xm:f>"+"</xm:f>
            <x14:dxf>
              <font>
                <b val="1"/>
                <i val="0"/>
                <color rgb="FFFF0000"/>
              </font>
            </x14:dxf>
          </x14:cfRule>
          <xm:sqref>P7:Q57 P181:Q192 P195:Q210 P212:Q212 P216:Q252 P254:Q259 P261:Q270 P272:Q282 P284:Q294 P296:Q297 P299:Q305 P307:Q329 P331:Q353</xm:sqref>
        </x14:conditionalFormatting>
        <x14:conditionalFormatting xmlns:xm="http://schemas.microsoft.com/office/excel/2006/main">
          <x14:cfRule type="containsText" priority="248" operator="containsText" id="{84E838DD-1FE0-46F8-877E-B9253CB73887}">
            <xm:f>NOT(ISERROR(SEARCH("+",M162)))</xm:f>
            <xm:f>"+"</xm:f>
            <x14:dxf>
              <font>
                <b val="1"/>
                <i val="0"/>
                <color rgb="FFFF0000"/>
              </font>
              <fill>
                <patternFill>
                  <bgColor rgb="00FFFFFF"/>
                </patternFill>
              </fill>
            </x14:dxf>
          </x14:cfRule>
          <xm:sqref>P110:Q111 O117:Q117 O136:Q137 P148:Q148 M162:Q162 P166:Q166</xm:sqref>
        </x14:conditionalFormatting>
        <x14:conditionalFormatting xmlns:xm="http://schemas.microsoft.com/office/excel/2006/main">
          <x14:cfRule type="containsText" priority="249" operator="containsText" id="{B0D4BF62-14A8-485D-96FC-728C463D5E68}">
            <xm:f>NOT(ISERROR(SEARCH("+",P523)))</xm:f>
            <xm:f>"+"</xm:f>
            <x14:dxf>
              <font>
                <b val="1"/>
                <i val="0"/>
                <color rgb="FFFF0000"/>
              </font>
              <fill>
                <patternFill>
                  <bgColor rgb="00FFFFFF"/>
                </patternFill>
              </fill>
            </x14:dxf>
          </x14:cfRule>
          <xm:sqref>P523:Q532 S525:S527 S529:S531 P538:Q579 S544 S547 S552</xm:sqref>
        </x14:conditionalFormatting>
        <x14:conditionalFormatting xmlns:xm="http://schemas.microsoft.com/office/excel/2006/main">
          <x14:cfRule type="containsText" priority="250" operator="containsText" id="{AAB0ACF2-8776-4900-85D3-83137EE2838A}">
            <xm:f>NOT(ISERROR(SEARCH("+",Q46)))</xm:f>
            <xm:f>"+"</xm:f>
            <x14:dxf>
              <font>
                <b val="1"/>
                <i val="0"/>
                <color rgb="FFFF0000"/>
              </font>
            </x14:dxf>
          </x14:cfRule>
          <xm:sqref>Q46:Q57 Q176:Q353</xm:sqref>
        </x14:conditionalFormatting>
        <x14:conditionalFormatting xmlns:xm="http://schemas.microsoft.com/office/excel/2006/main">
          <x14:cfRule type="containsText" priority="251" operator="containsText" id="{66C9C18A-3EDC-4078-9252-8C5959696999}">
            <xm:f>NOT(ISERROR(SEARCH("+",Q529)))</xm:f>
            <xm:f>"+"</xm:f>
            <x14:dxf>
              <font>
                <b val="1"/>
                <i val="0"/>
                <color rgb="FFFF0000"/>
              </font>
            </x14:dxf>
          </x14:cfRule>
          <xm:sqref>Q529 Q532:Q542 Q544:Q549</xm:sqref>
        </x14:conditionalFormatting>
        <x14:conditionalFormatting xmlns:xm="http://schemas.microsoft.com/office/excel/2006/main">
          <x14:cfRule type="containsText" priority="252" operator="containsText" id="{79FBB8C0-52AB-4A2C-8720-DDCC9F528590}">
            <xm:f>NOT(ISERROR(SEARCH("+",Q556)))</xm:f>
            <xm:f>"+"</xm:f>
            <x14:dxf>
              <font>
                <b val="1"/>
                <i val="0"/>
                <color rgb="FFFF0000"/>
              </font>
            </x14:dxf>
          </x14:cfRule>
          <xm:sqref>Q556</xm:sqref>
        </x14:conditionalFormatting>
        <x14:conditionalFormatting xmlns:xm="http://schemas.microsoft.com/office/excel/2006/main">
          <x14:cfRule type="containsText" priority="253" operator="containsText" id="{8CF063DA-2A80-41B0-BE36-352C834BC2FF}">
            <xm:f>NOT(ISERROR(SEARCH("+",R6)))</xm:f>
            <xm:f>"+"</xm:f>
            <x14:dxf>
              <font>
                <b val="1"/>
                <i val="0"/>
                <color rgb="FFFF0000"/>
              </font>
            </x14:dxf>
          </x14:cfRule>
          <xm:sqref>R6:R175 R207:R353</xm:sqref>
        </x14:conditionalFormatting>
        <x14:conditionalFormatting xmlns:xm="http://schemas.microsoft.com/office/excel/2006/main">
          <x14:cfRule type="containsText" priority="254" operator="containsText" id="{AA8C8EFE-E0D0-409F-8B3F-AFC1C3A2E347}">
            <xm:f>NOT(ISERROR(SEARCH("+",N84)))</xm:f>
            <xm:f>"+"</xm:f>
            <x14:dxf>
              <font>
                <b val="1"/>
                <i val="0"/>
                <color rgb="FFFF0000"/>
              </font>
              <fill>
                <patternFill>
                  <bgColor rgb="00FFFFFF"/>
                </patternFill>
              </fill>
            </x14:dxf>
          </x14:cfRule>
          <xm:sqref>R71:R72 R74 R76 N84:R85 R90 O92:R93 R104:R107 O109:R112 R115:R117 R120:R121 R126 R128:R129 R133 R136 R141:R142 R144 R149 R151 R162:R163 R166:R168 R172 O177:R177</xm:sqref>
        </x14:conditionalFormatting>
        <x14:conditionalFormatting xmlns:xm="http://schemas.microsoft.com/office/excel/2006/main">
          <x14:cfRule type="containsText" priority="255" operator="containsText" id="{C966DFB1-70FB-494A-A066-651C8FC33ED5}">
            <xm:f>NOT(ISERROR(SEARCH("+",R181)))</xm:f>
            <xm:f>"+"</xm:f>
            <x14:dxf>
              <font>
                <b val="1"/>
                <i val="0"/>
                <color rgb="FFFF0000"/>
              </font>
            </x14:dxf>
          </x14:cfRule>
          <xm:sqref>R181:R185 R187:R188 R190:R192 R195 R198:R199 R201:R204</xm:sqref>
        </x14:conditionalFormatting>
        <x14:conditionalFormatting xmlns:xm="http://schemas.microsoft.com/office/excel/2006/main">
          <x14:cfRule type="containsText" priority="256" operator="containsText" id="{1D10ABB4-5929-4958-A756-F2803CF854BF}">
            <xm:f>NOT(ISERROR(SEARCH("+",S2)))</xm:f>
            <xm:f>"+"</xm:f>
            <x14:dxf>
              <font>
                <b val="1"/>
                <i val="0"/>
                <color rgb="FFFF0000"/>
              </font>
            </x14:dxf>
          </x14:cfRule>
          <xm:sqref>S2:S1552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2024-08-31T05:17:19Z</dcterms:created>
  <dc:creator>NGUYEN THI TU</dc:creator>
  <dc:description/>
  <dc:language>en-US</dc:language>
  <cp:lastModifiedBy/>
  <dcterms:modified xsi:type="dcterms:W3CDTF">2024-09-14T17:28:10Z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