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ulieu\"/>
    </mc:Choice>
  </mc:AlternateContent>
  <bookViews>
    <workbookView xWindow="-105" yWindow="-105" windowWidth="23250" windowHeight="13170"/>
  </bookViews>
  <sheets>
    <sheet name="all" sheetId="4" r:id="rId1"/>
    <sheet name="Mẫu A" sheetId="1" r:id="rId2"/>
    <sheet name="Mẫu B" sheetId="2" r:id="rId3"/>
    <sheet name="Mẫu C" sheetId="3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4" l="1"/>
  <c r="B19" i="4"/>
  <c r="B24" i="4"/>
  <c r="B66" i="4"/>
  <c r="B73" i="4"/>
  <c r="B82" i="4"/>
  <c r="H2" i="4" l="1"/>
  <c r="I2" i="4" s="1"/>
  <c r="H3" i="4"/>
  <c r="J3" i="4" s="1"/>
  <c r="H4" i="4"/>
  <c r="J4" i="4" s="1"/>
  <c r="H5" i="4"/>
  <c r="J5" i="4" s="1"/>
  <c r="H6" i="4"/>
  <c r="I6" i="4" s="1"/>
  <c r="H7" i="4"/>
  <c r="I7" i="4" s="1"/>
  <c r="H8" i="4"/>
  <c r="J8" i="4" s="1"/>
  <c r="H9" i="4"/>
  <c r="I9" i="4" s="1"/>
  <c r="H11" i="4"/>
  <c r="J11" i="4" s="1"/>
  <c r="H12" i="4"/>
  <c r="J12" i="4" s="1"/>
  <c r="H13" i="4"/>
  <c r="J13" i="4" s="1"/>
  <c r="H14" i="4"/>
  <c r="I14" i="4" s="1"/>
  <c r="H15" i="4"/>
  <c r="I15" i="4" s="1"/>
  <c r="H16" i="4"/>
  <c r="I16" i="4" s="1"/>
  <c r="H17" i="4"/>
  <c r="I17" i="4" s="1"/>
  <c r="H18" i="4"/>
  <c r="I18" i="4" s="1"/>
  <c r="H20" i="4"/>
  <c r="J20" i="4" s="1"/>
  <c r="H21" i="4"/>
  <c r="J21" i="4" s="1"/>
  <c r="H22" i="4"/>
  <c r="I22" i="4" s="1"/>
  <c r="H23" i="4"/>
  <c r="I23" i="4" s="1"/>
  <c r="H25" i="4"/>
  <c r="I25" i="4" s="1"/>
  <c r="H26" i="4"/>
  <c r="I26" i="4" s="1"/>
  <c r="H27" i="4"/>
  <c r="J27" i="4" s="1"/>
  <c r="H28" i="4"/>
  <c r="J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J34" i="4" s="1"/>
  <c r="H35" i="4"/>
  <c r="J35" i="4" s="1"/>
  <c r="H36" i="4"/>
  <c r="J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J42" i="4" s="1"/>
  <c r="H43" i="4"/>
  <c r="J43" i="4" s="1"/>
  <c r="H44" i="4"/>
  <c r="J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J50" i="4" s="1"/>
  <c r="H51" i="4"/>
  <c r="J51" i="4" s="1"/>
  <c r="H52" i="4"/>
  <c r="J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J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J64" i="4" s="1"/>
  <c r="H65" i="4"/>
  <c r="J65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J72" i="4" s="1"/>
  <c r="H74" i="4"/>
  <c r="J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J80" i="4" s="1"/>
  <c r="H81" i="4"/>
  <c r="J81" i="4" s="1"/>
  <c r="H10" i="4"/>
  <c r="I10" i="4" s="1"/>
  <c r="H24" i="4"/>
  <c r="I24" i="4" s="1"/>
  <c r="H19" i="4"/>
  <c r="J19" i="4" s="1"/>
  <c r="H82" i="4"/>
  <c r="J82" i="4" s="1"/>
  <c r="H73" i="4"/>
  <c r="J73" i="4" s="1"/>
  <c r="H66" i="4"/>
  <c r="J66" i="4" s="1"/>
  <c r="C10" i="3"/>
  <c r="C26" i="3"/>
  <c r="C17" i="3"/>
  <c r="C33" i="3"/>
  <c r="B34" i="1"/>
  <c r="B27" i="1"/>
  <c r="B25" i="1"/>
  <c r="B24" i="1"/>
  <c r="I8" i="4" l="1"/>
  <c r="I82" i="4"/>
  <c r="I74" i="4"/>
  <c r="I66" i="4"/>
  <c r="I58" i="4"/>
  <c r="I52" i="4"/>
  <c r="I44" i="4"/>
  <c r="I36" i="4"/>
  <c r="I28" i="4"/>
  <c r="I21" i="4"/>
  <c r="I13" i="4"/>
  <c r="I5" i="4"/>
  <c r="J79" i="4"/>
  <c r="J71" i="4"/>
  <c r="J63" i="4"/>
  <c r="J57" i="4"/>
  <c r="J49" i="4"/>
  <c r="J41" i="4"/>
  <c r="J33" i="4"/>
  <c r="J26" i="4"/>
  <c r="J18" i="4"/>
  <c r="J10" i="4"/>
  <c r="I81" i="4"/>
  <c r="I73" i="4"/>
  <c r="I65" i="4"/>
  <c r="I51" i="4"/>
  <c r="I43" i="4"/>
  <c r="I35" i="4"/>
  <c r="I20" i="4"/>
  <c r="I12" i="4"/>
  <c r="I4" i="4"/>
  <c r="J78" i="4"/>
  <c r="J70" i="4"/>
  <c r="J62" i="4"/>
  <c r="J56" i="4"/>
  <c r="J48" i="4"/>
  <c r="J40" i="4"/>
  <c r="J32" i="4"/>
  <c r="J25" i="4"/>
  <c r="J17" i="4"/>
  <c r="J9" i="4"/>
  <c r="I80" i="4"/>
  <c r="I72" i="4"/>
  <c r="I64" i="4"/>
  <c r="I50" i="4"/>
  <c r="I42" i="4"/>
  <c r="I34" i="4"/>
  <c r="I27" i="4"/>
  <c r="I19" i="4"/>
  <c r="I11" i="4"/>
  <c r="I3" i="4"/>
  <c r="J77" i="4"/>
  <c r="J69" i="4"/>
  <c r="J61" i="4"/>
  <c r="J55" i="4"/>
  <c r="J47" i="4"/>
  <c r="J39" i="4"/>
  <c r="J31" i="4"/>
  <c r="J24" i="4"/>
  <c r="J16" i="4"/>
  <c r="J2" i="4"/>
  <c r="J76" i="4"/>
  <c r="J68" i="4"/>
  <c r="J60" i="4"/>
  <c r="J54" i="4"/>
  <c r="J46" i="4"/>
  <c r="J38" i="4"/>
  <c r="J30" i="4"/>
  <c r="J23" i="4"/>
  <c r="J15" i="4"/>
  <c r="J7" i="4"/>
  <c r="J75" i="4"/>
  <c r="J67" i="4"/>
  <c r="J59" i="4"/>
  <c r="J53" i="4"/>
  <c r="J45" i="4"/>
  <c r="J37" i="4"/>
  <c r="J29" i="4"/>
  <c r="J22" i="4"/>
  <c r="J14" i="4"/>
  <c r="J6" i="4"/>
</calcChain>
</file>

<file path=xl/sharedStrings.xml><?xml version="1.0" encoding="utf-8"?>
<sst xmlns="http://schemas.openxmlformats.org/spreadsheetml/2006/main" count="251" uniqueCount="162">
  <si>
    <t>Mẫu</t>
  </si>
  <si>
    <t>V NaOH</t>
  </si>
  <si>
    <t>A38</t>
  </si>
  <si>
    <t>m NaOH</t>
  </si>
  <si>
    <t>A39</t>
  </si>
  <si>
    <t>A19</t>
  </si>
  <si>
    <t>A17</t>
  </si>
  <si>
    <t>A8</t>
  </si>
  <si>
    <t>A3</t>
  </si>
  <si>
    <t>A5</t>
  </si>
  <si>
    <t>A18</t>
  </si>
  <si>
    <t>A1</t>
  </si>
  <si>
    <t>A2</t>
  </si>
  <si>
    <t>A49</t>
  </si>
  <si>
    <t>A37</t>
  </si>
  <si>
    <t>A42</t>
  </si>
  <si>
    <t>A16</t>
  </si>
  <si>
    <t>A28</t>
  </si>
  <si>
    <t>A35</t>
  </si>
  <si>
    <t>A44</t>
  </si>
  <si>
    <t>A14</t>
  </si>
  <si>
    <t>A15</t>
  </si>
  <si>
    <t>A41</t>
  </si>
  <si>
    <t>C50</t>
  </si>
  <si>
    <t>A36</t>
  </si>
  <si>
    <t>A20</t>
  </si>
  <si>
    <t>A32</t>
  </si>
  <si>
    <t>A27</t>
  </si>
  <si>
    <t>A46</t>
  </si>
  <si>
    <t>A43</t>
  </si>
  <si>
    <t>A47</t>
  </si>
  <si>
    <t>A40</t>
  </si>
  <si>
    <t>A24</t>
  </si>
  <si>
    <t>A31</t>
  </si>
  <si>
    <t>A10</t>
  </si>
  <si>
    <t>A29</t>
  </si>
  <si>
    <t>A13</t>
  </si>
  <si>
    <t>A30</t>
  </si>
  <si>
    <t>A11</t>
  </si>
  <si>
    <t xml:space="preserve"> A9</t>
  </si>
  <si>
    <t>A48</t>
  </si>
  <si>
    <t>A25</t>
  </si>
  <si>
    <t>A21</t>
  </si>
  <si>
    <t>A34</t>
  </si>
  <si>
    <t>A26</t>
  </si>
  <si>
    <t>A45</t>
  </si>
  <si>
    <t>A4</t>
  </si>
  <si>
    <t xml:space="preserve"> </t>
  </si>
  <si>
    <t>A7</t>
  </si>
  <si>
    <t>Độ đường</t>
  </si>
  <si>
    <t>C1</t>
  </si>
  <si>
    <t>C2</t>
  </si>
  <si>
    <t>C3</t>
  </si>
  <si>
    <t>C4</t>
  </si>
  <si>
    <t>C5</t>
  </si>
  <si>
    <t>C6</t>
  </si>
  <si>
    <t>C8</t>
  </si>
  <si>
    <t>C9</t>
  </si>
  <si>
    <t>C10</t>
  </si>
  <si>
    <t>C11</t>
  </si>
  <si>
    <t>C12</t>
  </si>
  <si>
    <t>C14</t>
  </si>
  <si>
    <t>C15</t>
  </si>
  <si>
    <t>C16</t>
  </si>
  <si>
    <t>C17</t>
  </si>
  <si>
    <t>C19</t>
  </si>
  <si>
    <t>C20</t>
  </si>
  <si>
    <t>C21</t>
  </si>
  <si>
    <t>C22</t>
  </si>
  <si>
    <t>C23</t>
  </si>
  <si>
    <t>C24</t>
  </si>
  <si>
    <t>C25</t>
  </si>
  <si>
    <t>C26</t>
  </si>
  <si>
    <t>C28</t>
  </si>
  <si>
    <t>C29</t>
  </si>
  <si>
    <t>C31</t>
  </si>
  <si>
    <t>C32</t>
  </si>
  <si>
    <t>C33</t>
  </si>
  <si>
    <t>C34</t>
  </si>
  <si>
    <t>C35</t>
  </si>
  <si>
    <t>C36</t>
  </si>
  <si>
    <t>C37</t>
  </si>
  <si>
    <t>C39</t>
  </si>
  <si>
    <t>C40</t>
  </si>
  <si>
    <t>C41</t>
  </si>
  <si>
    <t>C44</t>
  </si>
  <si>
    <t>C45</t>
  </si>
  <si>
    <t>C46</t>
  </si>
  <si>
    <t>C47</t>
  </si>
  <si>
    <t>C49</t>
  </si>
  <si>
    <t>C51</t>
  </si>
  <si>
    <t>C52</t>
  </si>
  <si>
    <t>C53</t>
  </si>
  <si>
    <t>C54</t>
  </si>
  <si>
    <t>C55</t>
  </si>
  <si>
    <t>C56</t>
  </si>
  <si>
    <t>C57</t>
  </si>
  <si>
    <t>C58</t>
  </si>
  <si>
    <t>C60</t>
  </si>
  <si>
    <t>Mean</t>
  </si>
  <si>
    <t>STT</t>
  </si>
  <si>
    <t>Khối lượng(g)</t>
  </si>
  <si>
    <t>Đường kính ngang(mm)</t>
  </si>
  <si>
    <t>Đường kính dọc(mm)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</si>
  <si>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</si>
  <si>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</si>
  <si>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</si>
  <si>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</si>
  <si>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</si>
  <si>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</si>
  <si>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</si>
  <si>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</si>
  <si>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</si>
  <si>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</si>
  <si>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</si>
  <si>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</si>
  <si>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</si>
  <si>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</si>
  <si>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</si>
  <si>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</si>
  <si>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</si>
  <si>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</si>
  <si>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</si>
  <si>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</si>
  <si>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</si>
  <si>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</si>
  <si>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</si>
  <si>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</si>
  <si>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</si>
  <si>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</si>
  <si>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</si>
  <si>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</si>
  <si>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</si>
  <si>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</si>
  <si>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</si>
  <si>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</si>
  <si>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</si>
  <si>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</si>
  <si>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</si>
  <si>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</si>
  <si>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</si>
  <si>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</si>
  <si>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</si>
  <si>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</si>
  <si>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</si>
  <si>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</si>
  <si>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</si>
  <si>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</si>
  <si>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</si>
  <si>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</si>
  <si>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</si>
  <si>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</si>
  <si>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</si>
  <si>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</si>
  <si>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C NaOH</t>
  </si>
  <si>
    <t>TA (%)</t>
  </si>
  <si>
    <t>A9</t>
  </si>
  <si>
    <t>Name</t>
  </si>
  <si>
    <t>Brix:TA</t>
  </si>
  <si>
    <t>BrmTA</t>
  </si>
  <si>
    <t>p</t>
  </si>
  <si>
    <t>Độ đường (Brix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</si>
</sst>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.m"/>
    <numFmt numFmtId="165" formatCode="#,##0.0000"/>
    <numFmt numFmtId="166" formatCode="0.00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&quot;Times New Roman&quot;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0" borderId="0" xfId="0" applyFont="1"/>
    <xf numFmtId="0" fontId="3" fillId="0" borderId="0" xfId="1"/>
    <xf numFmtId="0" fontId="4" fillId="0" borderId="0" xfId="1" applyFont="1" applyAlignment="1">
      <alignment horizontal="center"/>
    </xf>
    <xf numFmtId="165" fontId="3" fillId="0" borderId="0" xfId="1" applyNumberFormat="1"/>
    <xf numFmtId="164" fontId="3" fillId="0" borderId="0" xfId="1" applyNumberFormat="1"/>
    <xf numFmtId="0" fontId="5" fillId="0" borderId="0" xfId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abSelected="1" workbookViewId="0">
      <selection activeCell="G1" sqref="G1"/>
    </sheetView>
  </sheetViews>
  <sheetFormatPr defaultColWidth="15.140625" defaultRowHeight="15"/>
  <cols>
    <col min="1" max="1" width="15.140625" style="7"/>
    <col min="2" max="2" width="15.140625" style="8"/>
    <col min="3" max="6" width="15.140625" style="7"/>
    <col min="7" max="7" width="18.42578125" style="7" customWidth="1"/>
    <col min="8" max="16384" width="15.140625" style="7"/>
  </cols>
  <sheetData>
    <row r="1" spans="1:10" ht="28.5">
      <c r="A1" s="9" t="s">
        <v>157</v>
      </c>
      <c r="B1" s="10" t="s">
        <v>160</v>
      </c>
      <c r="C1" s="9" t="s">
        <v>154</v>
      </c>
      <c r="D1" s="11" t="s">
        <v>101</v>
      </c>
      <c r="E1" s="11" t="s">
        <v>102</v>
      </c>
      <c r="F1" s="11" t="s">
        <v>103</v>
      </c>
      <c r="G1" s="11" t="s">
        <v>161</v>
      </c>
      <c r="H1" s="9" t="s">
        <v>155</v>
      </c>
      <c r="I1" s="9" t="s">
        <v>158</v>
      </c>
      <c r="J1" s="9" t="s">
        <v>159</v>
      </c>
    </row>
    <row r="2" spans="1:10">
      <c r="A2" s="9" t="s">
        <v>11</v>
      </c>
      <c r="B2" s="9">
        <v>1.9</v>
      </c>
      <c r="C2" s="9">
        <v>0.4</v>
      </c>
      <c r="D2" s="11">
        <v>255</v>
      </c>
      <c r="E2" s="11">
        <v>257</v>
      </c>
      <c r="F2" s="11">
        <v>262</v>
      </c>
      <c r="G2" s="11">
        <v>10.9</v>
      </c>
      <c r="H2" s="12">
        <f>B2*C2*192.124/30</f>
        <v>4.8671413333333335</v>
      </c>
      <c r="I2" s="13">
        <f>G2/H2</f>
        <v>2.2395075987109201</v>
      </c>
      <c r="J2" s="12">
        <f>G2-H2</f>
        <v>6.0328586666666668</v>
      </c>
    </row>
    <row r="3" spans="1:10">
      <c r="A3" s="9" t="s">
        <v>12</v>
      </c>
      <c r="B3" s="9">
        <v>1.2</v>
      </c>
      <c r="C3" s="9">
        <v>0.4</v>
      </c>
      <c r="D3" s="11">
        <v>325</v>
      </c>
      <c r="E3" s="11">
        <v>288</v>
      </c>
      <c r="F3" s="11">
        <v>278</v>
      </c>
      <c r="G3" s="11">
        <v>9.8000000000000007</v>
      </c>
      <c r="H3" s="12">
        <f>B3*C3*192.124/30</f>
        <v>3.0739839999999998</v>
      </c>
      <c r="I3" s="13">
        <f t="shared" ref="I3:I48" si="0">G3/H3</f>
        <v>3.1880452207949035</v>
      </c>
      <c r="J3" s="12">
        <f t="shared" ref="J3:J48" si="1">G3-H3</f>
        <v>6.7260160000000013</v>
      </c>
    </row>
    <row r="4" spans="1:10">
      <c r="A4" s="9" t="s">
        <v>8</v>
      </c>
      <c r="B4" s="9">
        <v>2.2999999999999998</v>
      </c>
      <c r="C4" s="9">
        <v>0.4</v>
      </c>
      <c r="D4" s="11">
        <v>185</v>
      </c>
      <c r="E4" s="11">
        <v>235</v>
      </c>
      <c r="F4" s="11">
        <v>237</v>
      </c>
      <c r="G4" s="11">
        <v>11</v>
      </c>
      <c r="H4" s="12">
        <f>B4*C4*192.124/30</f>
        <v>5.8918026666666661</v>
      </c>
      <c r="I4" s="13">
        <f t="shared" si="0"/>
        <v>1.8670007504211503</v>
      </c>
      <c r="J4" s="12">
        <f t="shared" si="1"/>
        <v>5.1081973333333339</v>
      </c>
    </row>
    <row r="5" spans="1:10">
      <c r="A5" s="9" t="s">
        <v>46</v>
      </c>
      <c r="B5" s="9">
        <v>1.4</v>
      </c>
      <c r="C5" s="9">
        <v>0.4128</v>
      </c>
      <c r="D5" s="11">
        <v>203</v>
      </c>
      <c r="E5" s="11">
        <v>245</v>
      </c>
      <c r="F5" s="11">
        <v>245</v>
      </c>
      <c r="G5" s="11">
        <v>9</v>
      </c>
      <c r="H5" s="12">
        <f>B5*C5*192.124/30</f>
        <v>3.7010767359999996</v>
      </c>
      <c r="I5" s="13">
        <f t="shared" si="0"/>
        <v>2.4317247768623407</v>
      </c>
      <c r="J5" s="12">
        <f t="shared" si="1"/>
        <v>5.2989232640000008</v>
      </c>
    </row>
    <row r="6" spans="1:10">
      <c r="A6" s="9" t="s">
        <v>9</v>
      </c>
      <c r="B6" s="9">
        <v>1.2</v>
      </c>
      <c r="C6" s="9">
        <v>0.4</v>
      </c>
      <c r="D6" s="11">
        <v>229</v>
      </c>
      <c r="E6" s="11">
        <v>253</v>
      </c>
      <c r="F6" s="11">
        <v>249</v>
      </c>
      <c r="G6" s="11">
        <v>10.9</v>
      </c>
      <c r="H6" s="12">
        <f>B6*C6*192.124/30</f>
        <v>3.0739839999999998</v>
      </c>
      <c r="I6" s="13">
        <f t="shared" si="0"/>
        <v>3.5458870312922905</v>
      </c>
      <c r="J6" s="12">
        <f t="shared" si="1"/>
        <v>7.826016000000001</v>
      </c>
    </row>
    <row r="7" spans="1:10">
      <c r="A7" s="9" t="s">
        <v>48</v>
      </c>
      <c r="B7" s="9">
        <v>1.3</v>
      </c>
      <c r="C7" s="9">
        <v>0.4128</v>
      </c>
      <c r="D7" s="11">
        <v>357</v>
      </c>
      <c r="E7" s="11">
        <v>305</v>
      </c>
      <c r="F7" s="11">
        <v>290</v>
      </c>
      <c r="G7" s="11">
        <v>10.7</v>
      </c>
      <c r="H7" s="12">
        <f>B7*C7*192.124/30</f>
        <v>3.4367141119999998</v>
      </c>
      <c r="I7" s="13">
        <f t="shared" si="0"/>
        <v>3.1134390732818686</v>
      </c>
      <c r="J7" s="12">
        <f t="shared" si="1"/>
        <v>7.2632858879999995</v>
      </c>
    </row>
    <row r="8" spans="1:10">
      <c r="A8" s="9" t="s">
        <v>7</v>
      </c>
      <c r="B8" s="9">
        <v>2</v>
      </c>
      <c r="C8" s="9">
        <v>0.4</v>
      </c>
      <c r="D8" s="11">
        <v>309</v>
      </c>
      <c r="E8" s="11">
        <v>275</v>
      </c>
      <c r="F8" s="11">
        <v>285</v>
      </c>
      <c r="G8" s="11">
        <v>11.2</v>
      </c>
      <c r="H8" s="12">
        <f>B8*C8*192.124/30</f>
        <v>5.1233066666666671</v>
      </c>
      <c r="I8" s="13">
        <f t="shared" si="0"/>
        <v>2.186088151402219</v>
      </c>
      <c r="J8" s="12">
        <f t="shared" si="1"/>
        <v>6.0766933333333322</v>
      </c>
    </row>
    <row r="9" spans="1:10">
      <c r="A9" s="9" t="s">
        <v>156</v>
      </c>
      <c r="B9" s="9">
        <v>1.9</v>
      </c>
      <c r="C9" s="9">
        <v>0.4128</v>
      </c>
      <c r="D9" s="11">
        <v>321</v>
      </c>
      <c r="E9" s="11">
        <v>285</v>
      </c>
      <c r="F9" s="11">
        <v>280</v>
      </c>
      <c r="G9" s="11">
        <v>9.1999999999999993</v>
      </c>
      <c r="H9" s="12">
        <f>B9*C9*192.124/30</f>
        <v>5.0228898559999999</v>
      </c>
      <c r="I9" s="13">
        <f t="shared" si="0"/>
        <v>1.8316149196483593</v>
      </c>
      <c r="J9" s="12">
        <f t="shared" si="1"/>
        <v>4.1771101439999994</v>
      </c>
    </row>
    <row r="10" spans="1:10">
      <c r="A10" s="9" t="s">
        <v>34</v>
      </c>
      <c r="B10" s="9">
        <f>9.1-7.65</f>
        <v>1.4499999999999993</v>
      </c>
      <c r="C10" s="9">
        <v>0.40820000000000001</v>
      </c>
      <c r="D10" s="11">
        <v>245</v>
      </c>
      <c r="E10" s="11">
        <v>255</v>
      </c>
      <c r="F10" s="11">
        <v>259</v>
      </c>
      <c r="G10" s="11">
        <v>9.5</v>
      </c>
      <c r="H10" s="12">
        <f>B10*C10*192.124/30</f>
        <v>3.7905424786666648</v>
      </c>
      <c r="I10" s="13">
        <f t="shared" si="0"/>
        <v>2.5062375777257229</v>
      </c>
      <c r="J10" s="12">
        <f t="shared" si="1"/>
        <v>5.7094575213333352</v>
      </c>
    </row>
    <row r="11" spans="1:10">
      <c r="A11" s="9" t="s">
        <v>38</v>
      </c>
      <c r="B11" s="9">
        <v>2</v>
      </c>
      <c r="C11" s="9">
        <v>0.4128</v>
      </c>
      <c r="D11" s="11">
        <v>275</v>
      </c>
      <c r="E11" s="11">
        <v>267</v>
      </c>
      <c r="F11" s="11">
        <v>270</v>
      </c>
      <c r="G11" s="11">
        <v>10.5</v>
      </c>
      <c r="H11" s="12">
        <f>B11*C11*192.124/30</f>
        <v>5.2872524800000003</v>
      </c>
      <c r="I11" s="13">
        <f t="shared" si="0"/>
        <v>1.9859085677709114</v>
      </c>
      <c r="J11" s="12">
        <f t="shared" si="1"/>
        <v>5.2127475199999997</v>
      </c>
    </row>
    <row r="12" spans="1:10">
      <c r="A12" s="9" t="s">
        <v>36</v>
      </c>
      <c r="B12" s="9">
        <v>1.6</v>
      </c>
      <c r="C12" s="9">
        <v>0.4128</v>
      </c>
      <c r="D12" s="11">
        <v>293</v>
      </c>
      <c r="E12" s="11">
        <v>268</v>
      </c>
      <c r="F12" s="11">
        <v>276</v>
      </c>
      <c r="G12" s="11">
        <v>11.3</v>
      </c>
      <c r="H12" s="12">
        <f>B12*C12*192.124/30</f>
        <v>4.2298019840000007</v>
      </c>
      <c r="I12" s="13">
        <f t="shared" si="0"/>
        <v>2.6715198590251545</v>
      </c>
      <c r="J12" s="12">
        <f t="shared" si="1"/>
        <v>7.070198016</v>
      </c>
    </row>
    <row r="13" spans="1:10">
      <c r="A13" s="9" t="s">
        <v>20</v>
      </c>
      <c r="B13" s="9">
        <v>2</v>
      </c>
      <c r="C13" s="9">
        <v>0.4</v>
      </c>
      <c r="D13" s="11">
        <v>294</v>
      </c>
      <c r="E13" s="11">
        <v>280</v>
      </c>
      <c r="F13" s="11">
        <v>280</v>
      </c>
      <c r="G13" s="11">
        <v>9.1999999999999993</v>
      </c>
      <c r="H13" s="12">
        <f>B13*C13*192.124/30</f>
        <v>5.1233066666666671</v>
      </c>
      <c r="I13" s="13">
        <f t="shared" si="0"/>
        <v>1.7957152672232513</v>
      </c>
      <c r="J13" s="12">
        <f t="shared" si="1"/>
        <v>4.0766933333333322</v>
      </c>
    </row>
    <row r="14" spans="1:10">
      <c r="A14" s="9" t="s">
        <v>21</v>
      </c>
      <c r="B14" s="9">
        <v>1.2</v>
      </c>
      <c r="C14" s="9">
        <v>0.4</v>
      </c>
      <c r="D14" s="11">
        <v>272</v>
      </c>
      <c r="E14" s="11">
        <v>270</v>
      </c>
      <c r="F14" s="11">
        <v>269</v>
      </c>
      <c r="G14" s="11">
        <v>10.4</v>
      </c>
      <c r="H14" s="12">
        <f>B14*C14*192.124/30</f>
        <v>3.0739839999999998</v>
      </c>
      <c r="I14" s="13">
        <f t="shared" si="0"/>
        <v>3.3832316628843873</v>
      </c>
      <c r="J14" s="12">
        <f t="shared" si="1"/>
        <v>7.326016000000001</v>
      </c>
    </row>
    <row r="15" spans="1:10">
      <c r="A15" s="9" t="s">
        <v>16</v>
      </c>
      <c r="B15" s="9">
        <v>1.7</v>
      </c>
      <c r="C15" s="9">
        <v>0.4</v>
      </c>
      <c r="D15" s="11">
        <v>274</v>
      </c>
      <c r="E15" s="11">
        <v>270</v>
      </c>
      <c r="F15" s="11">
        <v>271</v>
      </c>
      <c r="G15" s="11">
        <v>8.5</v>
      </c>
      <c r="H15" s="12">
        <f>B15*C15*192.124/30</f>
        <v>4.3548106666666664</v>
      </c>
      <c r="I15" s="13">
        <f t="shared" si="0"/>
        <v>1.9518644208948388</v>
      </c>
      <c r="J15" s="12">
        <f t="shared" si="1"/>
        <v>4.1451893333333336</v>
      </c>
    </row>
    <row r="16" spans="1:10">
      <c r="A16" s="9" t="s">
        <v>6</v>
      </c>
      <c r="B16" s="9">
        <v>1.7</v>
      </c>
      <c r="C16" s="9">
        <v>0.4012</v>
      </c>
      <c r="D16" s="11">
        <v>255</v>
      </c>
      <c r="E16" s="11">
        <v>265</v>
      </c>
      <c r="F16" s="11">
        <v>255</v>
      </c>
      <c r="G16" s="11">
        <v>11.7</v>
      </c>
      <c r="H16" s="12">
        <f>B16*C16*192.124/30</f>
        <v>4.3678750986666666</v>
      </c>
      <c r="I16" s="13">
        <f t="shared" si="0"/>
        <v>2.6786480235141181</v>
      </c>
      <c r="J16" s="12">
        <f t="shared" si="1"/>
        <v>7.3321249013333327</v>
      </c>
    </row>
    <row r="17" spans="1:10">
      <c r="A17" s="9" t="s">
        <v>10</v>
      </c>
      <c r="B17" s="9">
        <v>1.6</v>
      </c>
      <c r="C17" s="9">
        <v>0.4</v>
      </c>
      <c r="D17" s="11">
        <v>254</v>
      </c>
      <c r="E17" s="11">
        <v>260</v>
      </c>
      <c r="F17" s="11">
        <v>265</v>
      </c>
      <c r="G17" s="11">
        <v>10.199999999999999</v>
      </c>
      <c r="H17" s="12">
        <f>B17*C17*192.124/30</f>
        <v>4.0986453333333337</v>
      </c>
      <c r="I17" s="13">
        <f t="shared" si="0"/>
        <v>2.4886271366409192</v>
      </c>
      <c r="J17" s="12">
        <f t="shared" si="1"/>
        <v>6.1013546666666656</v>
      </c>
    </row>
    <row r="18" spans="1:10">
      <c r="A18" s="9" t="s">
        <v>5</v>
      </c>
      <c r="B18" s="9">
        <v>1.5</v>
      </c>
      <c r="C18" s="9">
        <v>0.4</v>
      </c>
      <c r="D18" s="11">
        <v>231</v>
      </c>
      <c r="E18" s="11">
        <v>245</v>
      </c>
      <c r="F18" s="11">
        <v>247</v>
      </c>
      <c r="G18" s="11">
        <v>12</v>
      </c>
      <c r="H18" s="12">
        <f>B18*C18*192.124/30</f>
        <v>3.8424800000000006</v>
      </c>
      <c r="I18" s="13">
        <f t="shared" si="0"/>
        <v>3.1229830734317416</v>
      </c>
      <c r="J18" s="12">
        <f t="shared" si="1"/>
        <v>8.1575199999999999</v>
      </c>
    </row>
    <row r="19" spans="1:10">
      <c r="A19" s="9" t="s">
        <v>25</v>
      </c>
      <c r="B19" s="9">
        <f>10.95-9.65</f>
        <v>1.2999999999999989</v>
      </c>
      <c r="C19" s="9">
        <v>0.40820000000000001</v>
      </c>
      <c r="D19" s="11">
        <v>237</v>
      </c>
      <c r="E19" s="11">
        <v>255</v>
      </c>
      <c r="F19" s="11">
        <v>259</v>
      </c>
      <c r="G19" s="11">
        <v>9.5</v>
      </c>
      <c r="H19" s="12">
        <f>B19*C19*192.124/30</f>
        <v>3.398417394666664</v>
      </c>
      <c r="I19" s="13">
        <f t="shared" si="0"/>
        <v>2.7954188366940764</v>
      </c>
      <c r="J19" s="12">
        <f t="shared" si="1"/>
        <v>6.101582605333336</v>
      </c>
    </row>
    <row r="20" spans="1:10">
      <c r="A20" s="9" t="s">
        <v>42</v>
      </c>
      <c r="B20" s="9">
        <v>2</v>
      </c>
      <c r="C20" s="9">
        <v>0.4128</v>
      </c>
      <c r="D20" s="11">
        <v>256</v>
      </c>
      <c r="E20" s="11">
        <v>263</v>
      </c>
      <c r="F20" s="11">
        <v>260</v>
      </c>
      <c r="G20" s="11">
        <v>11.4</v>
      </c>
      <c r="H20" s="12">
        <f>B20*C20*192.124/30</f>
        <v>5.2872524800000003</v>
      </c>
      <c r="I20" s="13">
        <f t="shared" si="0"/>
        <v>2.1561293021512755</v>
      </c>
      <c r="J20" s="12">
        <f t="shared" si="1"/>
        <v>6.1127475200000001</v>
      </c>
    </row>
    <row r="21" spans="1:10">
      <c r="A21" s="9" t="s">
        <v>32</v>
      </c>
      <c r="B21" s="9">
        <v>1.55</v>
      </c>
      <c r="C21" s="9">
        <v>0.40820000000000001</v>
      </c>
      <c r="D21" s="11">
        <v>247</v>
      </c>
      <c r="E21" s="11">
        <v>255</v>
      </c>
      <c r="F21" s="11">
        <v>255</v>
      </c>
      <c r="G21" s="11">
        <v>8.4</v>
      </c>
      <c r="H21" s="12">
        <f>B21*C21*192.124/30</f>
        <v>4.0519592013333332</v>
      </c>
      <c r="I21" s="13">
        <f t="shared" si="0"/>
        <v>2.0730712187911235</v>
      </c>
      <c r="J21" s="12">
        <f t="shared" si="1"/>
        <v>4.3480407986666672</v>
      </c>
    </row>
    <row r="22" spans="1:10">
      <c r="A22" s="9" t="s">
        <v>41</v>
      </c>
      <c r="B22" s="9">
        <v>1.4</v>
      </c>
      <c r="C22" s="9">
        <v>0.4128</v>
      </c>
      <c r="D22" s="11">
        <v>318</v>
      </c>
      <c r="E22" s="11">
        <v>280</v>
      </c>
      <c r="F22" s="11">
        <v>282</v>
      </c>
      <c r="G22" s="11">
        <v>10.1</v>
      </c>
      <c r="H22" s="12">
        <f>B22*C22*192.124/30</f>
        <v>3.7010767359999996</v>
      </c>
      <c r="I22" s="13">
        <f t="shared" si="0"/>
        <v>2.7289355829232935</v>
      </c>
      <c r="J22" s="12">
        <f t="shared" si="1"/>
        <v>6.3989232640000004</v>
      </c>
    </row>
    <row r="23" spans="1:10">
      <c r="A23" s="9" t="s">
        <v>44</v>
      </c>
      <c r="B23" s="9">
        <v>1.6</v>
      </c>
      <c r="C23" s="9">
        <v>0.4128</v>
      </c>
      <c r="D23" s="11">
        <v>230</v>
      </c>
      <c r="E23" s="11">
        <v>255</v>
      </c>
      <c r="F23" s="11">
        <v>249</v>
      </c>
      <c r="G23" s="11">
        <v>11</v>
      </c>
      <c r="H23" s="12">
        <f>B23*C23*192.124/30</f>
        <v>4.2298019840000007</v>
      </c>
      <c r="I23" s="13">
        <f t="shared" si="0"/>
        <v>2.6005945530333361</v>
      </c>
      <c r="J23" s="12">
        <f t="shared" si="1"/>
        <v>6.7701980159999993</v>
      </c>
    </row>
    <row r="24" spans="1:10">
      <c r="A24" s="9" t="s">
        <v>27</v>
      </c>
      <c r="B24" s="9">
        <f>4.15-2.75</f>
        <v>1.4000000000000004</v>
      </c>
      <c r="C24" s="9">
        <v>0.40820000000000001</v>
      </c>
      <c r="D24" s="11">
        <v>244</v>
      </c>
      <c r="E24" s="11">
        <v>260</v>
      </c>
      <c r="F24" s="11">
        <v>259</v>
      </c>
      <c r="G24" s="11">
        <v>10.5</v>
      </c>
      <c r="H24" s="12">
        <f>B24*C24*192.124/30</f>
        <v>3.6598341173333346</v>
      </c>
      <c r="I24" s="13">
        <f t="shared" si="0"/>
        <v>2.8689824902912857</v>
      </c>
      <c r="J24" s="12">
        <f t="shared" si="1"/>
        <v>6.8401658826666658</v>
      </c>
    </row>
    <row r="25" spans="1:10">
      <c r="A25" s="9" t="s">
        <v>17</v>
      </c>
      <c r="B25" s="9">
        <v>1.6</v>
      </c>
      <c r="C25" s="9">
        <v>0.4</v>
      </c>
      <c r="D25" s="11">
        <v>310</v>
      </c>
      <c r="E25" s="11">
        <v>280</v>
      </c>
      <c r="F25" s="11">
        <v>281</v>
      </c>
      <c r="G25" s="11">
        <v>11.1</v>
      </c>
      <c r="H25" s="12">
        <f>B25*C25*192.124/30</f>
        <v>4.0986453333333337</v>
      </c>
      <c r="I25" s="13">
        <f t="shared" si="0"/>
        <v>2.7082118839915883</v>
      </c>
      <c r="J25" s="12">
        <f t="shared" si="1"/>
        <v>7.0013546666666659</v>
      </c>
    </row>
    <row r="26" spans="1:10">
      <c r="A26" s="9" t="s">
        <v>35</v>
      </c>
      <c r="B26" s="9">
        <v>1.35</v>
      </c>
      <c r="C26" s="9">
        <v>0.40820000000000001</v>
      </c>
      <c r="D26" s="11">
        <v>265</v>
      </c>
      <c r="E26" s="11">
        <v>268</v>
      </c>
      <c r="F26" s="11">
        <v>278</v>
      </c>
      <c r="G26" s="11">
        <v>8.6</v>
      </c>
      <c r="H26" s="12">
        <f>B26*C26*192.124/30</f>
        <v>3.529125756</v>
      </c>
      <c r="I26" s="13">
        <f t="shared" si="0"/>
        <v>2.436864139901735</v>
      </c>
      <c r="J26" s="12">
        <f t="shared" si="1"/>
        <v>5.0708742439999996</v>
      </c>
    </row>
    <row r="27" spans="1:10">
      <c r="A27" s="9" t="s">
        <v>37</v>
      </c>
      <c r="B27" s="9">
        <v>1.4</v>
      </c>
      <c r="C27" s="9">
        <v>0.4128</v>
      </c>
      <c r="D27" s="11">
        <v>260</v>
      </c>
      <c r="E27" s="11">
        <v>272</v>
      </c>
      <c r="F27" s="11">
        <v>260</v>
      </c>
      <c r="G27" s="11">
        <v>8.8000000000000007</v>
      </c>
      <c r="H27" s="12">
        <f>B27*C27*192.124/30</f>
        <v>3.7010767359999996</v>
      </c>
      <c r="I27" s="13">
        <f t="shared" si="0"/>
        <v>2.3776864484876223</v>
      </c>
      <c r="J27" s="12">
        <f t="shared" si="1"/>
        <v>5.0989232640000015</v>
      </c>
    </row>
    <row r="28" spans="1:10">
      <c r="A28" s="9" t="s">
        <v>104</v>
      </c>
      <c r="B28" s="14">
        <v>1.1000000000000001</v>
      </c>
      <c r="C28" s="15">
        <v>0.40479999999999999</v>
      </c>
      <c r="D28" s="16">
        <v>232</v>
      </c>
      <c r="E28" s="16">
        <v>242</v>
      </c>
      <c r="F28" s="16">
        <v>240</v>
      </c>
      <c r="G28" s="16">
        <v>9</v>
      </c>
      <c r="H28" s="12">
        <f>B28*C28*192.124/30</f>
        <v>2.8516324906666668</v>
      </c>
      <c r="I28" s="13">
        <f t="shared" si="0"/>
        <v>3.1560869184429658</v>
      </c>
      <c r="J28" s="12">
        <f t="shared" si="1"/>
        <v>6.1483675093333332</v>
      </c>
    </row>
    <row r="29" spans="1:10">
      <c r="A29" s="9" t="s">
        <v>105</v>
      </c>
      <c r="B29" s="14">
        <v>1.25</v>
      </c>
      <c r="C29" s="15">
        <v>0.40479999999999999</v>
      </c>
      <c r="D29" s="16">
        <v>244</v>
      </c>
      <c r="E29" s="16">
        <v>245</v>
      </c>
      <c r="F29" s="16">
        <v>250</v>
      </c>
      <c r="G29" s="11">
        <v>10.15</v>
      </c>
      <c r="H29" s="12">
        <f>B29*C29*192.124/30</f>
        <v>3.2404914666666667</v>
      </c>
      <c r="I29" s="13">
        <f t="shared" si="0"/>
        <v>3.1322409283925081</v>
      </c>
      <c r="J29" s="12">
        <f t="shared" si="1"/>
        <v>6.9095085333333337</v>
      </c>
    </row>
    <row r="30" spans="1:10">
      <c r="A30" s="9" t="s">
        <v>106</v>
      </c>
      <c r="B30" s="14">
        <v>1.7</v>
      </c>
      <c r="C30" s="15">
        <v>0.40479999999999999</v>
      </c>
      <c r="D30" s="16">
        <v>256</v>
      </c>
      <c r="E30" s="16">
        <v>252</v>
      </c>
      <c r="F30" s="16">
        <v>248</v>
      </c>
      <c r="G30" s="11">
        <v>11</v>
      </c>
      <c r="H30" s="12">
        <f>B30*C30*192.124/30</f>
        <v>4.4070683946666662</v>
      </c>
      <c r="I30" s="13">
        <f t="shared" si="0"/>
        <v>2.4959903080496662</v>
      </c>
      <c r="J30" s="12">
        <f t="shared" si="1"/>
        <v>6.5929316053333338</v>
      </c>
    </row>
    <row r="31" spans="1:10">
      <c r="A31" s="9" t="s">
        <v>107</v>
      </c>
      <c r="B31" s="14">
        <v>1.55</v>
      </c>
      <c r="C31" s="15">
        <v>0.40479999999999999</v>
      </c>
      <c r="D31" s="16">
        <v>228</v>
      </c>
      <c r="E31" s="16">
        <v>242</v>
      </c>
      <c r="F31" s="16">
        <v>238</v>
      </c>
      <c r="G31" s="11">
        <v>11.1</v>
      </c>
      <c r="H31" s="12">
        <f>B31*C31*192.124/30</f>
        <v>4.0182094186666664</v>
      </c>
      <c r="I31" s="13">
        <f t="shared" si="0"/>
        <v>2.7624244640995426</v>
      </c>
      <c r="J31" s="12">
        <f t="shared" si="1"/>
        <v>7.0817905813333333</v>
      </c>
    </row>
    <row r="32" spans="1:10">
      <c r="A32" s="9" t="s">
        <v>108</v>
      </c>
      <c r="B32" s="14">
        <v>1.4</v>
      </c>
      <c r="C32" s="15">
        <v>0.40479999999999999</v>
      </c>
      <c r="D32" s="16">
        <v>249</v>
      </c>
      <c r="E32" s="16">
        <v>248</v>
      </c>
      <c r="F32" s="16">
        <v>247</v>
      </c>
      <c r="G32" s="16">
        <v>11</v>
      </c>
      <c r="H32" s="12">
        <f>B32*C32*192.124/30</f>
        <v>3.629350442666667</v>
      </c>
      <c r="I32" s="13">
        <f t="shared" si="0"/>
        <v>3.0308453740603083</v>
      </c>
      <c r="J32" s="12">
        <f t="shared" si="1"/>
        <v>7.3706495573333335</v>
      </c>
    </row>
    <row r="33" spans="1:10">
      <c r="A33" s="9" t="s">
        <v>109</v>
      </c>
      <c r="B33" s="14">
        <v>1.35</v>
      </c>
      <c r="C33" s="15">
        <v>0.40479999999999999</v>
      </c>
      <c r="D33" s="16">
        <v>213</v>
      </c>
      <c r="E33" s="16">
        <v>234</v>
      </c>
      <c r="F33" s="16">
        <v>235</v>
      </c>
      <c r="G33" s="11">
        <v>11.3</v>
      </c>
      <c r="H33" s="12">
        <f>B33*C33*192.124/30</f>
        <v>3.4997307840000005</v>
      </c>
      <c r="I33" s="13">
        <f t="shared" si="0"/>
        <v>3.2288197856992644</v>
      </c>
      <c r="J33" s="12">
        <f t="shared" si="1"/>
        <v>7.8002692160000002</v>
      </c>
    </row>
    <row r="34" spans="1:10">
      <c r="A34" s="9" t="s">
        <v>110</v>
      </c>
      <c r="B34" s="14">
        <v>1.35</v>
      </c>
      <c r="C34" s="15">
        <v>0.40479999999999999</v>
      </c>
      <c r="D34" s="16">
        <v>254</v>
      </c>
      <c r="E34" s="16">
        <v>253</v>
      </c>
      <c r="F34" s="16">
        <v>251</v>
      </c>
      <c r="G34" s="11">
        <v>11.2</v>
      </c>
      <c r="H34" s="12">
        <f>B34*C34*192.124/30</f>
        <v>3.4997307840000005</v>
      </c>
      <c r="I34" s="13">
        <f t="shared" si="0"/>
        <v>3.200246159277147</v>
      </c>
      <c r="J34" s="12">
        <f t="shared" si="1"/>
        <v>7.7002692159999988</v>
      </c>
    </row>
    <row r="35" spans="1:10">
      <c r="A35" s="9" t="s">
        <v>111</v>
      </c>
      <c r="B35" s="14">
        <v>1.6</v>
      </c>
      <c r="C35" s="15">
        <v>0.40479999999999999</v>
      </c>
      <c r="D35" s="16">
        <v>232</v>
      </c>
      <c r="E35" s="16">
        <v>238</v>
      </c>
      <c r="F35" s="16">
        <v>242</v>
      </c>
      <c r="G35" s="11">
        <v>12.4</v>
      </c>
      <c r="H35" s="12">
        <f>B35*C35*192.124/30</f>
        <v>4.1478290773333333</v>
      </c>
      <c r="I35" s="13">
        <f t="shared" si="0"/>
        <v>2.9895156644140317</v>
      </c>
      <c r="J35" s="12">
        <f t="shared" si="1"/>
        <v>8.252170922666668</v>
      </c>
    </row>
    <row r="36" spans="1:10">
      <c r="A36" s="9" t="s">
        <v>112</v>
      </c>
      <c r="B36" s="14">
        <v>1.2</v>
      </c>
      <c r="C36" s="15">
        <v>0.40479999999999999</v>
      </c>
      <c r="D36" s="16">
        <v>214</v>
      </c>
      <c r="E36" s="16">
        <v>235</v>
      </c>
      <c r="F36" s="16">
        <v>236</v>
      </c>
      <c r="G36" s="16">
        <v>10.5</v>
      </c>
      <c r="H36" s="12">
        <f>B36*C36*192.124/30</f>
        <v>3.1108718079999997</v>
      </c>
      <c r="I36" s="13">
        <f t="shared" si="0"/>
        <v>3.3752596211126167</v>
      </c>
      <c r="J36" s="12">
        <f t="shared" si="1"/>
        <v>7.3891281920000003</v>
      </c>
    </row>
    <row r="37" spans="1:10">
      <c r="A37" s="9" t="s">
        <v>113</v>
      </c>
      <c r="B37" s="14">
        <v>1.55</v>
      </c>
      <c r="C37" s="15">
        <v>0.40479999999999999</v>
      </c>
      <c r="D37" s="16">
        <v>267</v>
      </c>
      <c r="E37" s="16">
        <v>257</v>
      </c>
      <c r="F37" s="16">
        <v>250</v>
      </c>
      <c r="G37" s="11">
        <v>11</v>
      </c>
      <c r="H37" s="12">
        <f>B37*C37*192.124/30</f>
        <v>4.0182094186666664</v>
      </c>
      <c r="I37" s="13">
        <f t="shared" si="0"/>
        <v>2.7375377572157626</v>
      </c>
      <c r="J37" s="12">
        <f t="shared" si="1"/>
        <v>6.9817905813333336</v>
      </c>
    </row>
    <row r="38" spans="1:10">
      <c r="A38" s="9" t="s">
        <v>114</v>
      </c>
      <c r="B38" s="14">
        <v>1.4</v>
      </c>
      <c r="C38" s="15">
        <v>0.40479999999999999</v>
      </c>
      <c r="D38" s="16">
        <v>238</v>
      </c>
      <c r="E38" s="16">
        <v>248</v>
      </c>
      <c r="F38" s="16">
        <v>249</v>
      </c>
      <c r="G38" s="11">
        <v>11.1</v>
      </c>
      <c r="H38" s="12">
        <f>B38*C38*192.124/30</f>
        <v>3.629350442666667</v>
      </c>
      <c r="I38" s="13">
        <f t="shared" si="0"/>
        <v>3.0583985138244927</v>
      </c>
      <c r="J38" s="12">
        <f t="shared" si="1"/>
        <v>7.4706495573333331</v>
      </c>
    </row>
    <row r="39" spans="1:10">
      <c r="A39" s="9" t="s">
        <v>115</v>
      </c>
      <c r="B39" s="14">
        <v>1.4</v>
      </c>
      <c r="C39" s="15">
        <v>0.40479999999999999</v>
      </c>
      <c r="D39" s="16">
        <v>214</v>
      </c>
      <c r="E39" s="16">
        <v>234</v>
      </c>
      <c r="F39" s="16">
        <v>238</v>
      </c>
      <c r="G39" s="11">
        <v>11</v>
      </c>
      <c r="H39" s="12">
        <f>B39*C39*192.124/30</f>
        <v>3.629350442666667</v>
      </c>
      <c r="I39" s="13">
        <f t="shared" si="0"/>
        <v>3.0308453740603083</v>
      </c>
      <c r="J39" s="12">
        <f t="shared" si="1"/>
        <v>7.3706495573333335</v>
      </c>
    </row>
    <row r="40" spans="1:10">
      <c r="A40" s="9" t="s">
        <v>116</v>
      </c>
      <c r="B40" s="14">
        <v>1.5</v>
      </c>
      <c r="C40" s="15">
        <v>0.40479999999999999</v>
      </c>
      <c r="D40" s="16">
        <v>258</v>
      </c>
      <c r="E40" s="16">
        <v>255</v>
      </c>
      <c r="F40" s="16">
        <v>251</v>
      </c>
      <c r="G40" s="16">
        <v>9.8000000000000007</v>
      </c>
      <c r="H40" s="12">
        <f>B40*C40*192.124/30</f>
        <v>3.8885897599999999</v>
      </c>
      <c r="I40" s="13">
        <f t="shared" si="0"/>
        <v>2.5201938504307537</v>
      </c>
      <c r="J40" s="12">
        <f t="shared" si="1"/>
        <v>5.9114102400000004</v>
      </c>
    </row>
    <row r="41" spans="1:10">
      <c r="A41" s="9" t="s">
        <v>117</v>
      </c>
      <c r="B41" s="14">
        <v>1.2</v>
      </c>
      <c r="C41" s="15">
        <v>0.40479999999999999</v>
      </c>
      <c r="D41" s="16">
        <v>212</v>
      </c>
      <c r="E41" s="16">
        <v>235</v>
      </c>
      <c r="F41" s="16">
        <v>232</v>
      </c>
      <c r="G41" s="11">
        <v>12.7</v>
      </c>
      <c r="H41" s="12">
        <f>B41*C41*192.124/30</f>
        <v>3.1108718079999997</v>
      </c>
      <c r="I41" s="13">
        <f t="shared" si="0"/>
        <v>4.0824568750600223</v>
      </c>
      <c r="J41" s="12">
        <f t="shared" si="1"/>
        <v>9.5891281920000004</v>
      </c>
    </row>
    <row r="42" spans="1:10">
      <c r="A42" s="9" t="s">
        <v>118</v>
      </c>
      <c r="B42" s="14">
        <v>2.1</v>
      </c>
      <c r="C42" s="15">
        <v>0.40479999999999999</v>
      </c>
      <c r="D42" s="16">
        <v>262</v>
      </c>
      <c r="E42" s="16">
        <v>260</v>
      </c>
      <c r="F42" s="16">
        <v>250</v>
      </c>
      <c r="G42" s="11">
        <v>13</v>
      </c>
      <c r="H42" s="12">
        <f>B42*C42*192.124/30</f>
        <v>5.4440256639999998</v>
      </c>
      <c r="I42" s="13">
        <f t="shared" si="0"/>
        <v>2.3879387795626674</v>
      </c>
      <c r="J42" s="12">
        <f t="shared" si="1"/>
        <v>7.5559743360000002</v>
      </c>
    </row>
    <row r="43" spans="1:10">
      <c r="A43" s="9" t="s">
        <v>119</v>
      </c>
      <c r="B43" s="14">
        <v>1.55</v>
      </c>
      <c r="C43" s="15">
        <v>0.40479999999999999</v>
      </c>
      <c r="D43" s="16">
        <v>213</v>
      </c>
      <c r="E43" s="16">
        <v>236</v>
      </c>
      <c r="F43" s="16">
        <v>236</v>
      </c>
      <c r="G43" s="11">
        <v>12.6</v>
      </c>
      <c r="H43" s="12">
        <f>B43*C43*192.124/30</f>
        <v>4.0182094186666664</v>
      </c>
      <c r="I43" s="13">
        <f t="shared" si="0"/>
        <v>3.1357250673562373</v>
      </c>
      <c r="J43" s="12">
        <f t="shared" si="1"/>
        <v>8.5817905813333333</v>
      </c>
    </row>
    <row r="44" spans="1:10">
      <c r="A44" s="9" t="s">
        <v>120</v>
      </c>
      <c r="B44" s="14">
        <v>1.1000000000000001</v>
      </c>
      <c r="C44" s="15">
        <v>0.40479999999999999</v>
      </c>
      <c r="D44" s="16">
        <v>179</v>
      </c>
      <c r="E44" s="16">
        <v>233</v>
      </c>
      <c r="F44" s="16">
        <v>223</v>
      </c>
      <c r="G44" s="11">
        <v>7.4</v>
      </c>
      <c r="H44" s="12">
        <f>B44*C44*192.124/30</f>
        <v>2.8516324906666668</v>
      </c>
      <c r="I44" s="13">
        <f t="shared" si="0"/>
        <v>2.5950047996086609</v>
      </c>
      <c r="J44" s="12">
        <f t="shared" si="1"/>
        <v>4.5483675093333336</v>
      </c>
    </row>
    <row r="45" spans="1:10">
      <c r="A45" s="9" t="s">
        <v>121</v>
      </c>
      <c r="B45" s="14">
        <v>1.5</v>
      </c>
      <c r="C45" s="15">
        <v>0.40479999999999999</v>
      </c>
      <c r="D45" s="16">
        <v>207</v>
      </c>
      <c r="E45" s="16">
        <v>235</v>
      </c>
      <c r="F45" s="16">
        <v>231</v>
      </c>
      <c r="G45" s="11">
        <v>9.6</v>
      </c>
      <c r="H45" s="12">
        <f>B45*C45*192.124/30</f>
        <v>3.8885897599999999</v>
      </c>
      <c r="I45" s="13">
        <f t="shared" si="0"/>
        <v>2.4687613228709422</v>
      </c>
      <c r="J45" s="12">
        <f t="shared" si="1"/>
        <v>5.7114102399999993</v>
      </c>
    </row>
    <row r="46" spans="1:10">
      <c r="A46" s="9" t="s">
        <v>122</v>
      </c>
      <c r="B46" s="14">
        <v>1.3</v>
      </c>
      <c r="C46" s="15">
        <v>0.40479999999999999</v>
      </c>
      <c r="D46" s="16">
        <v>251</v>
      </c>
      <c r="E46" s="16">
        <v>257</v>
      </c>
      <c r="F46" s="16">
        <v>247</v>
      </c>
      <c r="G46" s="11">
        <v>11.3</v>
      </c>
      <c r="H46" s="12">
        <f>B46*C46*192.124/30</f>
        <v>3.3701111253333336</v>
      </c>
      <c r="I46" s="13">
        <f t="shared" si="0"/>
        <v>3.3530051620723134</v>
      </c>
      <c r="J46" s="12">
        <f t="shared" si="1"/>
        <v>7.9298888746666671</v>
      </c>
    </row>
    <row r="47" spans="1:10">
      <c r="A47" s="9" t="s">
        <v>123</v>
      </c>
      <c r="B47" s="14">
        <v>1.75</v>
      </c>
      <c r="C47" s="15">
        <v>0.40479999999999999</v>
      </c>
      <c r="D47" s="16">
        <v>225</v>
      </c>
      <c r="E47" s="16">
        <v>238</v>
      </c>
      <c r="F47" s="16">
        <v>237</v>
      </c>
      <c r="G47" s="11">
        <v>11.4</v>
      </c>
      <c r="H47" s="12">
        <f>B47*C47*192.124/30</f>
        <v>4.5366880533333331</v>
      </c>
      <c r="I47" s="13">
        <f t="shared" si="0"/>
        <v>2.5128463464936379</v>
      </c>
      <c r="J47" s="12">
        <f t="shared" si="1"/>
        <v>6.8633119466666672</v>
      </c>
    </row>
    <row r="48" spans="1:10">
      <c r="A48" s="9" t="s">
        <v>124</v>
      </c>
      <c r="B48" s="14">
        <v>1.2</v>
      </c>
      <c r="C48" s="15">
        <v>0.40479999999999999</v>
      </c>
      <c r="D48" s="16">
        <v>221</v>
      </c>
      <c r="E48" s="16">
        <v>240</v>
      </c>
      <c r="F48" s="16">
        <v>241</v>
      </c>
      <c r="G48" s="11">
        <v>10.9</v>
      </c>
      <c r="H48" s="12">
        <f>B48*C48*192.124/30</f>
        <v>3.1108718079999997</v>
      </c>
      <c r="I48" s="13">
        <f t="shared" si="0"/>
        <v>3.5038409400121449</v>
      </c>
      <c r="J48" s="12">
        <f t="shared" si="1"/>
        <v>7.7891281920000006</v>
      </c>
    </row>
    <row r="49" spans="1:10">
      <c r="A49" s="9" t="s">
        <v>125</v>
      </c>
      <c r="B49" s="14">
        <v>1.5</v>
      </c>
      <c r="C49" s="15">
        <v>0.40479999999999999</v>
      </c>
      <c r="D49" s="16">
        <v>234</v>
      </c>
      <c r="E49" s="16">
        <v>247</v>
      </c>
      <c r="F49" s="16">
        <v>247</v>
      </c>
      <c r="G49" s="11">
        <v>10.1</v>
      </c>
      <c r="H49" s="12">
        <f>B49*C49*192.124/30</f>
        <v>3.8885897599999999</v>
      </c>
      <c r="I49" s="13">
        <f t="shared" ref="I49:I82" si="2">G49/H49</f>
        <v>2.5973426417704704</v>
      </c>
      <c r="J49" s="12">
        <f t="shared" ref="J49:J82" si="3">G49-H49</f>
        <v>6.2114102399999993</v>
      </c>
    </row>
    <row r="50" spans="1:10">
      <c r="A50" s="9" t="s">
        <v>126</v>
      </c>
      <c r="B50" s="14">
        <v>1.5</v>
      </c>
      <c r="C50" s="15">
        <v>0.40479999999999999</v>
      </c>
      <c r="D50" s="16">
        <v>220</v>
      </c>
      <c r="E50" s="16">
        <v>237</v>
      </c>
      <c r="F50" s="16">
        <v>242</v>
      </c>
      <c r="G50" s="11">
        <v>10.9</v>
      </c>
      <c r="H50" s="12">
        <f>B50*C50*192.124/30</f>
        <v>3.8885897599999999</v>
      </c>
      <c r="I50" s="13">
        <f t="shared" si="2"/>
        <v>2.8030727520097161</v>
      </c>
      <c r="J50" s="12">
        <f t="shared" si="3"/>
        <v>7.01141024</v>
      </c>
    </row>
    <row r="51" spans="1:10">
      <c r="A51" s="9" t="s">
        <v>127</v>
      </c>
      <c r="B51" s="14">
        <v>1.4</v>
      </c>
      <c r="C51" s="15">
        <v>0.40479999999999999</v>
      </c>
      <c r="D51" s="16">
        <v>224</v>
      </c>
      <c r="E51" s="16">
        <v>243</v>
      </c>
      <c r="F51" s="16">
        <v>241</v>
      </c>
      <c r="G51" s="11">
        <v>10.6</v>
      </c>
      <c r="H51" s="12">
        <f>B51*C51*192.124/30</f>
        <v>3.629350442666667</v>
      </c>
      <c r="I51" s="13">
        <f t="shared" si="2"/>
        <v>2.9206328150035699</v>
      </c>
      <c r="J51" s="12">
        <f t="shared" si="3"/>
        <v>6.9706495573333331</v>
      </c>
    </row>
    <row r="52" spans="1:10">
      <c r="A52" s="9" t="s">
        <v>128</v>
      </c>
      <c r="B52" s="14">
        <v>1.1499999999999999</v>
      </c>
      <c r="C52" s="15">
        <v>0.40479999999999999</v>
      </c>
      <c r="D52" s="16">
        <v>220</v>
      </c>
      <c r="E52" s="16">
        <v>244</v>
      </c>
      <c r="F52" s="16">
        <v>243</v>
      </c>
      <c r="G52" s="11">
        <v>10.199999999999999</v>
      </c>
      <c r="H52" s="12">
        <f>B52*C52*192.124/30</f>
        <v>2.9812521493333333</v>
      </c>
      <c r="I52" s="13">
        <f t="shared" si="2"/>
        <v>3.4213811811526642</v>
      </c>
      <c r="J52" s="12">
        <f t="shared" si="3"/>
        <v>7.2187478506666665</v>
      </c>
    </row>
    <row r="53" spans="1:10">
      <c r="A53" s="9" t="s">
        <v>129</v>
      </c>
      <c r="B53" s="14">
        <v>1.7</v>
      </c>
      <c r="C53" s="15">
        <v>0.40479999999999999</v>
      </c>
      <c r="D53" s="16">
        <v>236</v>
      </c>
      <c r="E53" s="16">
        <v>242</v>
      </c>
      <c r="F53" s="16">
        <v>245</v>
      </c>
      <c r="G53" s="11">
        <v>11.8</v>
      </c>
      <c r="H53" s="12">
        <f>B53*C53*192.124/30</f>
        <v>4.4070683946666662</v>
      </c>
      <c r="I53" s="13">
        <f t="shared" si="2"/>
        <v>2.6775168759078238</v>
      </c>
      <c r="J53" s="12">
        <f t="shared" si="3"/>
        <v>7.3929316053333345</v>
      </c>
    </row>
    <row r="54" spans="1:10">
      <c r="A54" s="9" t="s">
        <v>130</v>
      </c>
      <c r="B54" s="14">
        <v>1.7</v>
      </c>
      <c r="C54" s="15">
        <v>0.40479999999999999</v>
      </c>
      <c r="D54" s="16">
        <v>294</v>
      </c>
      <c r="E54" s="16">
        <v>269</v>
      </c>
      <c r="F54" s="16">
        <v>262</v>
      </c>
      <c r="G54" s="11">
        <v>12.45</v>
      </c>
      <c r="H54" s="12">
        <f>B54*C54*192.124/30</f>
        <v>4.4070683946666662</v>
      </c>
      <c r="I54" s="13">
        <f t="shared" si="2"/>
        <v>2.8250072122925767</v>
      </c>
      <c r="J54" s="12">
        <f t="shared" si="3"/>
        <v>8.0429316053333331</v>
      </c>
    </row>
    <row r="55" spans="1:10">
      <c r="A55" s="9" t="s">
        <v>131</v>
      </c>
      <c r="B55" s="14">
        <v>1.35</v>
      </c>
      <c r="C55" s="15">
        <v>0.40479999999999999</v>
      </c>
      <c r="D55" s="16">
        <v>194</v>
      </c>
      <c r="E55" s="16">
        <v>232</v>
      </c>
      <c r="F55" s="16">
        <v>233</v>
      </c>
      <c r="G55" s="11">
        <v>11.8</v>
      </c>
      <c r="H55" s="12">
        <f>B55*C55*192.124/30</f>
        <v>3.4997307840000005</v>
      </c>
      <c r="I55" s="13">
        <f t="shared" si="2"/>
        <v>3.3716879178098513</v>
      </c>
      <c r="J55" s="12">
        <f t="shared" si="3"/>
        <v>8.3002692160000002</v>
      </c>
    </row>
    <row r="56" spans="1:10">
      <c r="A56" s="9" t="s">
        <v>132</v>
      </c>
      <c r="B56" s="14">
        <v>1.2</v>
      </c>
      <c r="C56" s="15">
        <v>0.40479999999999999</v>
      </c>
      <c r="D56" s="16">
        <v>230</v>
      </c>
      <c r="E56" s="16">
        <v>245</v>
      </c>
      <c r="F56" s="16">
        <v>240</v>
      </c>
      <c r="G56" s="11">
        <v>13.1</v>
      </c>
      <c r="H56" s="12">
        <f>B56*C56*192.124/30</f>
        <v>3.1108718079999997</v>
      </c>
      <c r="I56" s="13">
        <f t="shared" si="2"/>
        <v>4.21103819395955</v>
      </c>
      <c r="J56" s="12">
        <f t="shared" si="3"/>
        <v>9.989128191999999</v>
      </c>
    </row>
    <row r="57" spans="1:10">
      <c r="A57" s="9" t="s">
        <v>133</v>
      </c>
      <c r="B57" s="14">
        <v>1.3</v>
      </c>
      <c r="C57" s="15">
        <v>0.40479999999999999</v>
      </c>
      <c r="D57" s="16">
        <v>237</v>
      </c>
      <c r="E57" s="16">
        <v>247</v>
      </c>
      <c r="F57" s="16">
        <v>244</v>
      </c>
      <c r="G57" s="11">
        <v>12</v>
      </c>
      <c r="H57" s="12">
        <f>B57*C57*192.124/30</f>
        <v>3.3701111253333336</v>
      </c>
      <c r="I57" s="13">
        <f t="shared" si="2"/>
        <v>3.5607134464484744</v>
      </c>
      <c r="J57" s="12">
        <f t="shared" si="3"/>
        <v>8.6298888746666655</v>
      </c>
    </row>
    <row r="58" spans="1:10">
      <c r="A58" s="9" t="s">
        <v>50</v>
      </c>
      <c r="B58" s="10">
        <v>1.2</v>
      </c>
      <c r="C58" s="9">
        <v>0.42299999999999999</v>
      </c>
      <c r="D58" s="17">
        <v>175</v>
      </c>
      <c r="E58" s="17">
        <v>215</v>
      </c>
      <c r="F58" s="17">
        <v>223</v>
      </c>
      <c r="G58" s="17">
        <v>13</v>
      </c>
      <c r="H58" s="12">
        <f>B58*C58*192.124/30</f>
        <v>3.2507380799999996</v>
      </c>
      <c r="I58" s="13">
        <f t="shared" si="2"/>
        <v>3.9990918000997491</v>
      </c>
      <c r="J58" s="12">
        <f t="shared" si="3"/>
        <v>9.7492619200000004</v>
      </c>
    </row>
    <row r="59" spans="1:10">
      <c r="A59" s="9" t="s">
        <v>51</v>
      </c>
      <c r="B59" s="10">
        <v>1.3</v>
      </c>
      <c r="C59" s="9">
        <v>0.42299999999999999</v>
      </c>
      <c r="D59" s="17">
        <v>146</v>
      </c>
      <c r="E59" s="17">
        <v>202</v>
      </c>
      <c r="F59" s="17">
        <v>207</v>
      </c>
      <c r="G59" s="17">
        <v>12.8</v>
      </c>
      <c r="H59" s="12">
        <f>B59*C59*192.124/30</f>
        <v>3.5216329200000005</v>
      </c>
      <c r="I59" s="13">
        <f t="shared" si="2"/>
        <v>3.6346775177237949</v>
      </c>
      <c r="J59" s="12">
        <f t="shared" si="3"/>
        <v>9.2783670800000007</v>
      </c>
    </row>
    <row r="60" spans="1:10">
      <c r="A60" s="9" t="s">
        <v>52</v>
      </c>
      <c r="B60" s="10">
        <v>1.25</v>
      </c>
      <c r="C60" s="9">
        <v>0.42299999999999999</v>
      </c>
      <c r="D60" s="17">
        <v>182</v>
      </c>
      <c r="E60" s="17">
        <v>220</v>
      </c>
      <c r="F60" s="17">
        <v>225</v>
      </c>
      <c r="G60" s="17">
        <v>11.4</v>
      </c>
      <c r="H60" s="12">
        <f>B60*C60*192.124/30</f>
        <v>3.3861854999999994</v>
      </c>
      <c r="I60" s="13">
        <f t="shared" si="2"/>
        <v>3.3666200507916657</v>
      </c>
      <c r="J60" s="12">
        <f t="shared" si="3"/>
        <v>8.0138145000000005</v>
      </c>
    </row>
    <row r="61" spans="1:10">
      <c r="A61" s="9" t="s">
        <v>53</v>
      </c>
      <c r="B61" s="10">
        <v>1</v>
      </c>
      <c r="C61" s="9">
        <v>0.42299999999999999</v>
      </c>
      <c r="D61" s="17">
        <v>179</v>
      </c>
      <c r="E61" s="17">
        <v>221</v>
      </c>
      <c r="F61" s="17">
        <v>222</v>
      </c>
      <c r="G61" s="17">
        <v>12.8</v>
      </c>
      <c r="H61" s="12">
        <f>B61*C61*192.124/30</f>
        <v>2.7089483999999997</v>
      </c>
      <c r="I61" s="13">
        <f t="shared" si="2"/>
        <v>4.7250807730409345</v>
      </c>
      <c r="J61" s="12">
        <f t="shared" si="3"/>
        <v>10.0910516</v>
      </c>
    </row>
    <row r="62" spans="1:10">
      <c r="A62" s="9" t="s">
        <v>54</v>
      </c>
      <c r="B62" s="10">
        <v>1.8</v>
      </c>
      <c r="C62" s="9">
        <v>0.40160000000000001</v>
      </c>
      <c r="D62" s="17">
        <v>173</v>
      </c>
      <c r="E62" s="17">
        <v>224</v>
      </c>
      <c r="F62" s="17">
        <v>215</v>
      </c>
      <c r="G62" s="17">
        <v>12.3</v>
      </c>
      <c r="H62" s="12">
        <f>B62*C62*192.124/30</f>
        <v>4.6294199040000006</v>
      </c>
      <c r="I62" s="13">
        <f t="shared" si="2"/>
        <v>2.6569203604478213</v>
      </c>
      <c r="J62" s="12">
        <f t="shared" si="3"/>
        <v>7.6705800960000001</v>
      </c>
    </row>
    <row r="63" spans="1:10">
      <c r="A63" s="9" t="s">
        <v>55</v>
      </c>
      <c r="B63" s="10">
        <v>2.15</v>
      </c>
      <c r="C63" s="9">
        <v>0.42299999999999999</v>
      </c>
      <c r="D63" s="17">
        <v>173</v>
      </c>
      <c r="E63" s="17">
        <v>222</v>
      </c>
      <c r="F63" s="17">
        <v>215</v>
      </c>
      <c r="G63" s="17">
        <v>11.3</v>
      </c>
      <c r="H63" s="12">
        <f>B63*C63*192.124/30</f>
        <v>5.8242390599999991</v>
      </c>
      <c r="I63" s="13">
        <f t="shared" si="2"/>
        <v>1.9401676139303257</v>
      </c>
      <c r="J63" s="12">
        <f t="shared" si="3"/>
        <v>5.4757609400000016</v>
      </c>
    </row>
    <row r="64" spans="1:10">
      <c r="A64" s="9" t="s">
        <v>56</v>
      </c>
      <c r="B64" s="10">
        <v>1</v>
      </c>
      <c r="C64" s="9">
        <v>0.42299999999999999</v>
      </c>
      <c r="D64" s="17">
        <v>133</v>
      </c>
      <c r="E64" s="17">
        <v>199</v>
      </c>
      <c r="F64" s="17">
        <v>203</v>
      </c>
      <c r="G64" s="17">
        <v>12.3</v>
      </c>
      <c r="H64" s="12">
        <f>B64*C64*192.124/30</f>
        <v>2.7089483999999997</v>
      </c>
      <c r="I64" s="13">
        <f t="shared" si="2"/>
        <v>4.5405073053440228</v>
      </c>
      <c r="J64" s="12">
        <f t="shared" si="3"/>
        <v>9.5910516000000001</v>
      </c>
    </row>
    <row r="65" spans="1:10">
      <c r="A65" s="9" t="s">
        <v>57</v>
      </c>
      <c r="B65" s="10">
        <v>1.9</v>
      </c>
      <c r="C65" s="9">
        <v>0.42299999999999999</v>
      </c>
      <c r="D65" s="17">
        <v>179</v>
      </c>
      <c r="E65" s="17">
        <v>220</v>
      </c>
      <c r="F65" s="17">
        <v>220</v>
      </c>
      <c r="G65" s="17">
        <v>12.5</v>
      </c>
      <c r="H65" s="12">
        <f>B65*C65*192.124/30</f>
        <v>5.1470019599999999</v>
      </c>
      <c r="I65" s="13">
        <f t="shared" si="2"/>
        <v>2.4285982591698878</v>
      </c>
      <c r="J65" s="12">
        <f t="shared" si="3"/>
        <v>7.3529980400000001</v>
      </c>
    </row>
    <row r="66" spans="1:10">
      <c r="A66" s="9" t="s">
        <v>58</v>
      </c>
      <c r="B66" s="10">
        <f>19.25-17.5</f>
        <v>1.75</v>
      </c>
      <c r="C66" s="9">
        <v>0.42299999999999999</v>
      </c>
      <c r="D66" s="17">
        <v>173</v>
      </c>
      <c r="E66" s="17">
        <v>216</v>
      </c>
      <c r="F66" s="17">
        <v>220</v>
      </c>
      <c r="G66" s="17">
        <v>12.9</v>
      </c>
      <c r="H66" s="12">
        <f>B66*C66*192.124/30</f>
        <v>4.7406596999999993</v>
      </c>
      <c r="I66" s="13">
        <f t="shared" si="2"/>
        <v>2.7211402666173239</v>
      </c>
      <c r="J66" s="12">
        <f t="shared" si="3"/>
        <v>8.1593403000000002</v>
      </c>
    </row>
    <row r="67" spans="1:10">
      <c r="A67" s="9" t="s">
        <v>59</v>
      </c>
      <c r="B67" s="10">
        <v>1.3</v>
      </c>
      <c r="C67" s="9">
        <v>0.42299999999999999</v>
      </c>
      <c r="D67" s="17">
        <v>185</v>
      </c>
      <c r="E67" s="17">
        <v>222</v>
      </c>
      <c r="F67" s="17">
        <v>223</v>
      </c>
      <c r="G67" s="17">
        <v>13.4</v>
      </c>
      <c r="H67" s="12">
        <f>B67*C67*192.124/30</f>
        <v>3.5216329200000005</v>
      </c>
      <c r="I67" s="13">
        <f t="shared" si="2"/>
        <v>3.8050530263670974</v>
      </c>
      <c r="J67" s="12">
        <f t="shared" si="3"/>
        <v>9.8783670800000003</v>
      </c>
    </row>
    <row r="68" spans="1:10">
      <c r="A68" s="9" t="s">
        <v>60</v>
      </c>
      <c r="B68" s="10">
        <v>2</v>
      </c>
      <c r="C68" s="9">
        <v>0.40160000000000001</v>
      </c>
      <c r="D68" s="17">
        <v>150</v>
      </c>
      <c r="E68" s="17">
        <v>207</v>
      </c>
      <c r="F68" s="17">
        <v>210</v>
      </c>
      <c r="G68" s="17">
        <v>11.11</v>
      </c>
      <c r="H68" s="12">
        <f>B68*C68*192.124/30</f>
        <v>5.143799893333334</v>
      </c>
      <c r="I68" s="13">
        <f t="shared" si="2"/>
        <v>2.1598818442372165</v>
      </c>
      <c r="J68" s="12">
        <f t="shared" si="3"/>
        <v>5.9662001066666654</v>
      </c>
    </row>
    <row r="69" spans="1:10">
      <c r="A69" s="9" t="s">
        <v>61</v>
      </c>
      <c r="B69" s="10">
        <v>1.35</v>
      </c>
      <c r="C69" s="9">
        <v>0.40160000000000001</v>
      </c>
      <c r="D69" s="17">
        <v>156</v>
      </c>
      <c r="E69" s="17">
        <v>209</v>
      </c>
      <c r="F69" s="17">
        <v>214</v>
      </c>
      <c r="G69" s="17">
        <v>14</v>
      </c>
      <c r="H69" s="12">
        <f>B69*C69*192.124/30</f>
        <v>3.4720649280000004</v>
      </c>
      <c r="I69" s="13">
        <f t="shared" si="2"/>
        <v>4.0321826608422224</v>
      </c>
      <c r="J69" s="12">
        <f t="shared" si="3"/>
        <v>10.527935072</v>
      </c>
    </row>
    <row r="70" spans="1:10">
      <c r="A70" s="9" t="s">
        <v>62</v>
      </c>
      <c r="B70" s="10">
        <v>1.5</v>
      </c>
      <c r="C70" s="9">
        <v>0.40160000000000001</v>
      </c>
      <c r="D70" s="17">
        <v>163</v>
      </c>
      <c r="E70" s="17">
        <v>215</v>
      </c>
      <c r="F70" s="17">
        <v>215</v>
      </c>
      <c r="G70" s="17">
        <v>12.7</v>
      </c>
      <c r="H70" s="12">
        <f>B70*C70*192.124/30</f>
        <v>3.85784992</v>
      </c>
      <c r="I70" s="13">
        <f t="shared" si="2"/>
        <v>3.2919891295304713</v>
      </c>
      <c r="J70" s="12">
        <f t="shared" si="3"/>
        <v>8.8421500799999997</v>
      </c>
    </row>
    <row r="71" spans="1:10">
      <c r="A71" s="9" t="s">
        <v>63</v>
      </c>
      <c r="B71" s="10">
        <v>1.05</v>
      </c>
      <c r="C71" s="9">
        <v>0.40160000000000001</v>
      </c>
      <c r="D71" s="17">
        <v>134</v>
      </c>
      <c r="E71" s="17">
        <v>205</v>
      </c>
      <c r="F71" s="17">
        <v>202</v>
      </c>
      <c r="G71" s="17">
        <v>10.9</v>
      </c>
      <c r="H71" s="12">
        <f>B71*C71*192.124/30</f>
        <v>2.7004949440000003</v>
      </c>
      <c r="I71" s="13">
        <f t="shared" si="2"/>
        <v>4.0362971329451227</v>
      </c>
      <c r="J71" s="12">
        <f t="shared" si="3"/>
        <v>8.1995050559999996</v>
      </c>
    </row>
    <row r="72" spans="1:10">
      <c r="A72" s="9" t="s">
        <v>64</v>
      </c>
      <c r="B72" s="10">
        <v>1.45</v>
      </c>
      <c r="C72" s="9">
        <v>0.40160000000000001</v>
      </c>
      <c r="D72" s="17">
        <v>183</v>
      </c>
      <c r="E72" s="17">
        <v>223</v>
      </c>
      <c r="F72" s="17">
        <v>221</v>
      </c>
      <c r="G72" s="17">
        <v>11.7</v>
      </c>
      <c r="H72" s="12">
        <f>B72*C72*192.124/30</f>
        <v>3.7292549226666662</v>
      </c>
      <c r="I72" s="13">
        <f t="shared" si="2"/>
        <v>3.1373559176356114</v>
      </c>
      <c r="J72" s="12">
        <f t="shared" si="3"/>
        <v>7.9707450773333335</v>
      </c>
    </row>
    <row r="73" spans="1:10">
      <c r="A73" s="9" t="s">
        <v>65</v>
      </c>
      <c r="B73" s="10">
        <f>10.85-9.65</f>
        <v>1.1999999999999993</v>
      </c>
      <c r="C73" s="9">
        <v>0.40160000000000001</v>
      </c>
      <c r="D73" s="17">
        <v>177</v>
      </c>
      <c r="E73" s="17">
        <v>221</v>
      </c>
      <c r="F73" s="17">
        <v>223</v>
      </c>
      <c r="G73" s="17">
        <v>12.1</v>
      </c>
      <c r="H73" s="12">
        <f>B73*C73*192.124/30</f>
        <v>3.0862799359999982</v>
      </c>
      <c r="I73" s="13">
        <f t="shared" si="2"/>
        <v>3.9205776050510561</v>
      </c>
      <c r="J73" s="12">
        <f t="shared" si="3"/>
        <v>9.013720064000001</v>
      </c>
    </row>
    <row r="74" spans="1:10">
      <c r="A74" s="9" t="s">
        <v>66</v>
      </c>
      <c r="B74" s="10">
        <v>1.3</v>
      </c>
      <c r="C74" s="9">
        <v>0.40160000000000001</v>
      </c>
      <c r="D74" s="17">
        <v>143</v>
      </c>
      <c r="E74" s="17">
        <v>206</v>
      </c>
      <c r="F74" s="17">
        <v>207</v>
      </c>
      <c r="G74" s="17">
        <v>10.1</v>
      </c>
      <c r="H74" s="12">
        <f>B74*C74*192.124/30</f>
        <v>3.3434699306666662</v>
      </c>
      <c r="I74" s="13">
        <f t="shared" si="2"/>
        <v>3.02081376816394</v>
      </c>
      <c r="J74" s="12">
        <f t="shared" si="3"/>
        <v>6.7565300693333334</v>
      </c>
    </row>
    <row r="75" spans="1:10">
      <c r="A75" s="9" t="s">
        <v>67</v>
      </c>
      <c r="B75" s="10">
        <v>1.3</v>
      </c>
      <c r="C75" s="9">
        <v>0.40160000000000001</v>
      </c>
      <c r="D75" s="17">
        <v>151</v>
      </c>
      <c r="E75" s="17">
        <v>210</v>
      </c>
      <c r="F75" s="17">
        <v>207</v>
      </c>
      <c r="G75" s="17">
        <v>11.7</v>
      </c>
      <c r="H75" s="12">
        <f>B75*C75*192.124/30</f>
        <v>3.3434699306666662</v>
      </c>
      <c r="I75" s="13">
        <f t="shared" si="2"/>
        <v>3.4993585235166433</v>
      </c>
      <c r="J75" s="12">
        <f t="shared" si="3"/>
        <v>8.3565300693333331</v>
      </c>
    </row>
    <row r="76" spans="1:10">
      <c r="A76" s="9" t="s">
        <v>68</v>
      </c>
      <c r="B76" s="10">
        <v>1.5</v>
      </c>
      <c r="C76" s="9">
        <v>0.40160000000000001</v>
      </c>
      <c r="D76" s="17">
        <v>185</v>
      </c>
      <c r="E76" s="17">
        <v>229</v>
      </c>
      <c r="F76" s="17">
        <v>227</v>
      </c>
      <c r="G76" s="17">
        <v>13.8</v>
      </c>
      <c r="H76" s="12">
        <f>B76*C76*192.124/30</f>
        <v>3.85784992</v>
      </c>
      <c r="I76" s="13">
        <f t="shared" si="2"/>
        <v>3.5771220462614575</v>
      </c>
      <c r="J76" s="12">
        <f t="shared" si="3"/>
        <v>9.9421500800000011</v>
      </c>
    </row>
    <row r="77" spans="1:10">
      <c r="A77" s="9" t="s">
        <v>69</v>
      </c>
      <c r="B77" s="18">
        <v>0.8</v>
      </c>
      <c r="C77" s="9">
        <v>0.40160000000000001</v>
      </c>
      <c r="D77" s="17">
        <v>133</v>
      </c>
      <c r="E77" s="17">
        <v>198</v>
      </c>
      <c r="F77" s="17">
        <v>202</v>
      </c>
      <c r="G77" s="17">
        <v>13.6</v>
      </c>
      <c r="H77" s="12">
        <f>B77*C77*192.124/30</f>
        <v>2.0575199573333331</v>
      </c>
      <c r="I77" s="13">
        <f t="shared" si="2"/>
        <v>6.6098994333092156</v>
      </c>
      <c r="J77" s="12">
        <f t="shared" si="3"/>
        <v>11.542480042666666</v>
      </c>
    </row>
    <row r="78" spans="1:10">
      <c r="A78" s="9" t="s">
        <v>70</v>
      </c>
      <c r="B78" s="10">
        <v>1.6</v>
      </c>
      <c r="C78" s="9">
        <v>0.40160000000000001</v>
      </c>
      <c r="D78" s="17">
        <v>177</v>
      </c>
      <c r="E78" s="17">
        <v>225</v>
      </c>
      <c r="F78" s="17">
        <v>216</v>
      </c>
      <c r="G78" s="17">
        <v>12.5</v>
      </c>
      <c r="H78" s="12">
        <f>B78*C78*192.124/30</f>
        <v>4.1150399146666663</v>
      </c>
      <c r="I78" s="13">
        <f t="shared" si="2"/>
        <v>3.0376376072193088</v>
      </c>
      <c r="J78" s="12">
        <f t="shared" si="3"/>
        <v>8.3849600853333328</v>
      </c>
    </row>
    <row r="79" spans="1:10">
      <c r="A79" s="9" t="s">
        <v>71</v>
      </c>
      <c r="B79" s="10">
        <v>1.6</v>
      </c>
      <c r="C79" s="9">
        <v>0.40160000000000001</v>
      </c>
      <c r="D79" s="17">
        <v>173</v>
      </c>
      <c r="E79" s="17">
        <v>216</v>
      </c>
      <c r="F79" s="17">
        <v>220</v>
      </c>
      <c r="G79" s="17">
        <v>11.1</v>
      </c>
      <c r="H79" s="12">
        <f>B79*C79*192.124/30</f>
        <v>4.1150399146666663</v>
      </c>
      <c r="I79" s="13">
        <f t="shared" si="2"/>
        <v>2.6974221952107458</v>
      </c>
      <c r="J79" s="12">
        <f t="shared" si="3"/>
        <v>6.9849600853333333</v>
      </c>
    </row>
    <row r="80" spans="1:10">
      <c r="A80" s="9" t="s">
        <v>72</v>
      </c>
      <c r="B80" s="18">
        <v>0.95</v>
      </c>
      <c r="C80" s="9">
        <v>0.40160000000000001</v>
      </c>
      <c r="D80" s="17">
        <v>126</v>
      </c>
      <c r="E80" s="17">
        <v>195</v>
      </c>
      <c r="F80" s="17">
        <v>197</v>
      </c>
      <c r="G80" s="17">
        <v>12.8</v>
      </c>
      <c r="H80" s="12">
        <f>B80*C80*192.124/30</f>
        <v>2.4433049493333332</v>
      </c>
      <c r="I80" s="13">
        <f t="shared" si="2"/>
        <v>5.2388057428085428</v>
      </c>
      <c r="J80" s="12">
        <f t="shared" si="3"/>
        <v>10.356695050666668</v>
      </c>
    </row>
    <row r="81" spans="1:10">
      <c r="A81" s="9" t="s">
        <v>73</v>
      </c>
      <c r="B81" s="10">
        <v>1.7</v>
      </c>
      <c r="C81" s="9">
        <v>0.40160000000000001</v>
      </c>
      <c r="D81" s="17">
        <v>181</v>
      </c>
      <c r="E81" s="17">
        <v>216</v>
      </c>
      <c r="F81" s="17">
        <v>232</v>
      </c>
      <c r="G81" s="17">
        <v>11.8</v>
      </c>
      <c r="H81" s="12">
        <f>B81*C81*192.124/30</f>
        <v>4.372229909333333</v>
      </c>
      <c r="I81" s="13">
        <f t="shared" si="2"/>
        <v>2.6988516717317905</v>
      </c>
      <c r="J81" s="12">
        <f t="shared" si="3"/>
        <v>7.4277700906666677</v>
      </c>
    </row>
    <row r="82" spans="1:10">
      <c r="A82" s="9" t="s">
        <v>74</v>
      </c>
      <c r="B82" s="10">
        <f>20.6-19.25</f>
        <v>1.3500000000000014</v>
      </c>
      <c r="C82" s="9">
        <v>0.42299999999999999</v>
      </c>
      <c r="D82" s="17">
        <v>166</v>
      </c>
      <c r="E82" s="17">
        <v>214</v>
      </c>
      <c r="F82" s="17">
        <v>214</v>
      </c>
      <c r="G82" s="17">
        <v>12.3</v>
      </c>
      <c r="H82" s="12">
        <f>B82*C82*192.124/30</f>
        <v>3.6570803400000043</v>
      </c>
      <c r="I82" s="13">
        <f t="shared" si="2"/>
        <v>3.3633387446992717</v>
      </c>
      <c r="J82" s="12">
        <f t="shared" si="3"/>
        <v>8.6429196599999969</v>
      </c>
    </row>
    <row r="83" spans="1:10">
      <c r="B83" s="7"/>
    </row>
    <row r="84" spans="1:10">
      <c r="B84" s="7"/>
    </row>
    <row r="85" spans="1:10">
      <c r="B85" s="7"/>
    </row>
    <row r="86" spans="1:10">
      <c r="B86" s="7"/>
    </row>
    <row r="87" spans="1:10">
      <c r="B87" s="7"/>
    </row>
    <row r="88" spans="1:10">
      <c r="B88" s="7"/>
    </row>
    <row r="89" spans="1:10">
      <c r="B89" s="7"/>
    </row>
    <row r="90" spans="1:10">
      <c r="B90" s="7"/>
    </row>
    <row r="91" spans="1:10">
      <c r="B91" s="7"/>
    </row>
    <row r="92" spans="1:10">
      <c r="B92" s="7"/>
    </row>
    <row r="93" spans="1:10">
      <c r="B93" s="7"/>
    </row>
    <row r="94" spans="1:10">
      <c r="B94" s="7"/>
    </row>
    <row r="95" spans="1:10">
      <c r="B95" s="7"/>
    </row>
    <row r="96" spans="1:10">
      <c r="B96" s="7"/>
    </row>
    <row r="97" spans="2:7">
      <c r="B97" s="7"/>
    </row>
    <row r="98" spans="2:7">
      <c r="B98" s="7"/>
    </row>
    <row r="99" spans="2:7">
      <c r="B99" s="7"/>
    </row>
    <row r="100" spans="2:7">
      <c r="B100" s="7"/>
    </row>
    <row r="101" spans="2:7">
      <c r="B101" s="7"/>
    </row>
    <row r="102" spans="2:7">
      <c r="B102" s="7"/>
    </row>
    <row r="103" spans="2:7">
      <c r="B103" s="7"/>
    </row>
    <row r="104" spans="2:7">
      <c r="B104" s="7"/>
    </row>
    <row r="105" spans="2:7">
      <c r="B105" s="7"/>
    </row>
    <row r="106" spans="2:7">
      <c r="B106" s="7"/>
    </row>
    <row r="107" spans="2:7">
      <c r="B107" s="7"/>
    </row>
    <row r="108" spans="2:7">
      <c r="D108" s="19"/>
      <c r="E108" s="19"/>
      <c r="F108" s="19"/>
      <c r="G108" s="19"/>
    </row>
    <row r="109" spans="2:7">
      <c r="D109" s="19"/>
      <c r="E109" s="19"/>
      <c r="F109" s="19"/>
      <c r="G109" s="19"/>
    </row>
    <row r="110" spans="2:7">
      <c r="D110" s="19"/>
      <c r="E110" s="19"/>
      <c r="F110" s="19"/>
      <c r="G110" s="19"/>
    </row>
  </sheetData>
  <conditionalFormatting sqref="B1:B1048576">
    <cfRule type="cellIs" dxfId="0" priority="1" operator="greater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43" zoomScale="170" zoomScaleNormal="170" workbookViewId="0">
      <selection activeCell="B4" sqref="B4:C47"/>
    </sheetView>
  </sheetViews>
  <sheetFormatPr defaultRowHeight="15"/>
  <cols>
    <col min="4" max="4" width="10.85546875" customWidth="1"/>
  </cols>
  <sheetData>
    <row r="1" spans="1:4">
      <c r="D1" t="s">
        <v>47</v>
      </c>
    </row>
    <row r="2" spans="1:4">
      <c r="A2" t="s">
        <v>0</v>
      </c>
      <c r="B2" t="s">
        <v>1</v>
      </c>
    </row>
    <row r="3" spans="1:4">
      <c r="B3" t="s">
        <v>99</v>
      </c>
      <c r="C3" t="s">
        <v>3</v>
      </c>
    </row>
    <row r="4" spans="1:4">
      <c r="A4" t="s">
        <v>2</v>
      </c>
      <c r="B4">
        <v>2.2000000000000002</v>
      </c>
      <c r="C4">
        <v>0.4012</v>
      </c>
    </row>
    <row r="5" spans="1:4">
      <c r="A5" t="s">
        <v>4</v>
      </c>
      <c r="B5">
        <v>1.7</v>
      </c>
      <c r="C5">
        <v>0.4012</v>
      </c>
    </row>
    <row r="6" spans="1:4">
      <c r="A6" t="s">
        <v>6</v>
      </c>
      <c r="B6">
        <v>1.7</v>
      </c>
      <c r="C6">
        <v>0.4012</v>
      </c>
    </row>
    <row r="7" spans="1:4">
      <c r="A7" t="s">
        <v>5</v>
      </c>
      <c r="B7">
        <v>1.5</v>
      </c>
      <c r="C7">
        <v>0.4</v>
      </c>
    </row>
    <row r="8" spans="1:4">
      <c r="A8" t="s">
        <v>7</v>
      </c>
      <c r="B8">
        <v>2</v>
      </c>
      <c r="C8">
        <v>0.4</v>
      </c>
    </row>
    <row r="9" spans="1:4">
      <c r="A9" t="s">
        <v>20</v>
      </c>
      <c r="B9">
        <v>2</v>
      </c>
      <c r="C9">
        <v>0.4</v>
      </c>
    </row>
    <row r="10" spans="1:4">
      <c r="A10" t="s">
        <v>21</v>
      </c>
      <c r="B10">
        <v>1.2</v>
      </c>
      <c r="C10">
        <v>0.4</v>
      </c>
    </row>
    <row r="11" spans="1:4">
      <c r="A11" t="s">
        <v>8</v>
      </c>
      <c r="B11">
        <v>2.2999999999999998</v>
      </c>
      <c r="C11">
        <v>0.4</v>
      </c>
    </row>
    <row r="12" spans="1:4">
      <c r="A12" t="s">
        <v>9</v>
      </c>
      <c r="B12">
        <v>1.2</v>
      </c>
      <c r="C12">
        <v>0.4</v>
      </c>
    </row>
    <row r="13" spans="1:4">
      <c r="A13" t="s">
        <v>10</v>
      </c>
      <c r="B13">
        <v>1.6</v>
      </c>
      <c r="C13">
        <v>0.4</v>
      </c>
    </row>
    <row r="14" spans="1:4">
      <c r="A14" t="s">
        <v>11</v>
      </c>
      <c r="B14">
        <v>1.9</v>
      </c>
      <c r="C14">
        <v>0.4</v>
      </c>
    </row>
    <row r="15" spans="1:4">
      <c r="A15" t="s">
        <v>12</v>
      </c>
      <c r="B15">
        <v>1.2</v>
      </c>
      <c r="C15">
        <v>0.4</v>
      </c>
    </row>
    <row r="16" spans="1:4">
      <c r="A16" t="s">
        <v>13</v>
      </c>
      <c r="B16">
        <v>1.5</v>
      </c>
      <c r="C16">
        <v>0.4</v>
      </c>
    </row>
    <row r="17" spans="1:3">
      <c r="A17" t="s">
        <v>14</v>
      </c>
      <c r="B17">
        <v>1.5</v>
      </c>
      <c r="C17">
        <v>0.4</v>
      </c>
    </row>
    <row r="18" spans="1:3">
      <c r="A18" t="s">
        <v>15</v>
      </c>
      <c r="B18">
        <v>1.7</v>
      </c>
      <c r="C18">
        <v>0.4</v>
      </c>
    </row>
    <row r="19" spans="1:3">
      <c r="A19" t="s">
        <v>16</v>
      </c>
      <c r="B19">
        <v>1.7</v>
      </c>
      <c r="C19">
        <v>0.4</v>
      </c>
    </row>
    <row r="20" spans="1:3">
      <c r="A20" t="s">
        <v>17</v>
      </c>
      <c r="B20">
        <v>1.6</v>
      </c>
      <c r="C20">
        <v>0.4</v>
      </c>
    </row>
    <row r="21" spans="1:3">
      <c r="A21" t="s">
        <v>18</v>
      </c>
      <c r="B21">
        <v>1.3</v>
      </c>
      <c r="C21">
        <v>0.4</v>
      </c>
    </row>
    <row r="22" spans="1:3">
      <c r="A22" t="s">
        <v>19</v>
      </c>
      <c r="B22">
        <v>2.1</v>
      </c>
      <c r="C22">
        <v>0.4</v>
      </c>
    </row>
    <row r="23" spans="1:3">
      <c r="A23" t="s">
        <v>22</v>
      </c>
      <c r="B23">
        <v>1.6</v>
      </c>
      <c r="C23">
        <v>0.40820000000000001</v>
      </c>
    </row>
    <row r="24" spans="1:3">
      <c r="A24" t="s">
        <v>24</v>
      </c>
      <c r="B24">
        <f>4.9-3.15</f>
        <v>1.7500000000000004</v>
      </c>
      <c r="C24">
        <v>0.40820000000000001</v>
      </c>
    </row>
    <row r="25" spans="1:3">
      <c r="A25" t="s">
        <v>25</v>
      </c>
      <c r="B25">
        <f>10.95-9.65</f>
        <v>1.2999999999999989</v>
      </c>
      <c r="C25">
        <v>0.40820000000000001</v>
      </c>
    </row>
    <row r="26" spans="1:3">
      <c r="A26" t="s">
        <v>26</v>
      </c>
      <c r="B26">
        <v>1.35</v>
      </c>
      <c r="C26">
        <v>0.40820000000000001</v>
      </c>
    </row>
    <row r="27" spans="1:3">
      <c r="A27" t="s">
        <v>27</v>
      </c>
      <c r="B27">
        <f>4.15-2.75</f>
        <v>1.4000000000000004</v>
      </c>
      <c r="C27">
        <v>0.40820000000000001</v>
      </c>
    </row>
    <row r="28" spans="1:3">
      <c r="A28" t="s">
        <v>28</v>
      </c>
      <c r="B28">
        <v>1.4</v>
      </c>
      <c r="C28">
        <v>0.40820000000000001</v>
      </c>
    </row>
    <row r="29" spans="1:3">
      <c r="A29" t="s">
        <v>29</v>
      </c>
      <c r="B29">
        <v>1.3</v>
      </c>
      <c r="C29">
        <v>0.40820000000000001</v>
      </c>
    </row>
    <row r="30" spans="1:3">
      <c r="A30" t="s">
        <v>30</v>
      </c>
      <c r="B30">
        <v>1</v>
      </c>
      <c r="C30">
        <v>0.40820000000000001</v>
      </c>
    </row>
    <row r="31" spans="1:3">
      <c r="A31" t="s">
        <v>31</v>
      </c>
      <c r="B31">
        <v>1</v>
      </c>
      <c r="C31">
        <v>0.40820000000000001</v>
      </c>
    </row>
    <row r="32" spans="1:3">
      <c r="A32" t="s">
        <v>32</v>
      </c>
      <c r="B32">
        <v>1.55</v>
      </c>
      <c r="C32">
        <v>0.40820000000000001</v>
      </c>
    </row>
    <row r="33" spans="1:3">
      <c r="A33" t="s">
        <v>33</v>
      </c>
      <c r="B33">
        <v>1.55</v>
      </c>
      <c r="C33">
        <v>0.40820000000000001</v>
      </c>
    </row>
    <row r="34" spans="1:3">
      <c r="A34" t="s">
        <v>34</v>
      </c>
      <c r="B34">
        <f>9.1-7.65</f>
        <v>1.4499999999999993</v>
      </c>
      <c r="C34">
        <v>0.40820000000000001</v>
      </c>
    </row>
    <row r="35" spans="1:3">
      <c r="A35" t="s">
        <v>35</v>
      </c>
      <c r="B35">
        <v>1.35</v>
      </c>
      <c r="C35">
        <v>0.40820000000000001</v>
      </c>
    </row>
    <row r="36" spans="1:3">
      <c r="A36" t="s">
        <v>36</v>
      </c>
      <c r="B36">
        <v>1.6</v>
      </c>
      <c r="C36">
        <v>0.4128</v>
      </c>
    </row>
    <row r="37" spans="1:3">
      <c r="A37" t="s">
        <v>37</v>
      </c>
      <c r="B37">
        <v>1.4</v>
      </c>
      <c r="C37">
        <v>0.4128</v>
      </c>
    </row>
    <row r="38" spans="1:3">
      <c r="A38" t="s">
        <v>38</v>
      </c>
      <c r="B38">
        <v>2</v>
      </c>
      <c r="C38">
        <v>0.4128</v>
      </c>
    </row>
    <row r="39" spans="1:3">
      <c r="A39" t="s">
        <v>39</v>
      </c>
      <c r="B39">
        <v>1.9</v>
      </c>
      <c r="C39">
        <v>0.4128</v>
      </c>
    </row>
    <row r="40" spans="1:3">
      <c r="A40" t="s">
        <v>40</v>
      </c>
      <c r="B40">
        <v>2</v>
      </c>
      <c r="C40">
        <v>0.4128</v>
      </c>
    </row>
    <row r="41" spans="1:3">
      <c r="A41" t="s">
        <v>41</v>
      </c>
      <c r="B41">
        <v>1.4</v>
      </c>
      <c r="C41">
        <v>0.4128</v>
      </c>
    </row>
    <row r="42" spans="1:3">
      <c r="A42" t="s">
        <v>42</v>
      </c>
      <c r="B42">
        <v>2</v>
      </c>
      <c r="C42">
        <v>0.4128</v>
      </c>
    </row>
    <row r="43" spans="1:3">
      <c r="A43" t="s">
        <v>43</v>
      </c>
      <c r="B43">
        <v>2.2999999999999998</v>
      </c>
      <c r="C43">
        <v>0.4128</v>
      </c>
    </row>
    <row r="44" spans="1:3">
      <c r="A44" t="s">
        <v>44</v>
      </c>
      <c r="B44">
        <v>1.6</v>
      </c>
      <c r="C44">
        <v>0.4128</v>
      </c>
    </row>
    <row r="45" spans="1:3">
      <c r="A45" t="s">
        <v>45</v>
      </c>
      <c r="B45">
        <v>1.1000000000000001</v>
      </c>
      <c r="C45">
        <v>0.4128</v>
      </c>
    </row>
    <row r="46" spans="1:3">
      <c r="A46" t="s">
        <v>48</v>
      </c>
      <c r="B46">
        <v>1.3</v>
      </c>
      <c r="C46">
        <v>0.4128</v>
      </c>
    </row>
    <row r="47" spans="1:3">
      <c r="A47" t="s">
        <v>46</v>
      </c>
      <c r="B47">
        <v>1.4</v>
      </c>
      <c r="C47">
        <v>0.4128</v>
      </c>
    </row>
  </sheetData>
  <sortState ref="A1:D46">
    <sortCondition ref="D42:D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="160" zoomScaleNormal="160" workbookViewId="0">
      <selection activeCell="C7" sqref="C7"/>
    </sheetView>
  </sheetViews>
  <sheetFormatPr defaultRowHeight="15"/>
  <cols>
    <col min="4" max="4" width="15" customWidth="1"/>
  </cols>
  <sheetData>
    <row r="1" spans="1:8">
      <c r="A1" s="3" t="s">
        <v>100</v>
      </c>
      <c r="B1" s="3" t="s">
        <v>101</v>
      </c>
      <c r="C1" s="3" t="s">
        <v>102</v>
      </c>
      <c r="D1" s="3" t="s">
        <v>103</v>
      </c>
      <c r="E1" s="2" t="s">
        <v>1</v>
      </c>
      <c r="F1" s="4" t="s">
        <v>3</v>
      </c>
      <c r="G1" s="2"/>
      <c r="H1" s="4"/>
    </row>
    <row r="2" spans="1:8">
      <c r="A2" s="6" t="s">
        <v>104</v>
      </c>
      <c r="B2" s="6">
        <v>232</v>
      </c>
      <c r="C2" s="6">
        <v>242</v>
      </c>
      <c r="D2" s="6">
        <v>240</v>
      </c>
      <c r="E2" s="5">
        <v>45292</v>
      </c>
      <c r="F2" s="4">
        <v>0.40479999999999999</v>
      </c>
      <c r="G2" s="5"/>
      <c r="H2" s="4"/>
    </row>
    <row r="3" spans="1:8">
      <c r="A3" s="6" t="s">
        <v>105</v>
      </c>
      <c r="B3" s="6">
        <v>244</v>
      </c>
      <c r="C3" s="6">
        <v>245</v>
      </c>
      <c r="D3" s="6">
        <v>250</v>
      </c>
      <c r="E3" s="2">
        <v>1.25</v>
      </c>
      <c r="F3" s="4">
        <v>0.40479999999999999</v>
      </c>
      <c r="G3" s="2"/>
      <c r="H3" s="4"/>
    </row>
    <row r="4" spans="1:8">
      <c r="A4" s="6" t="s">
        <v>106</v>
      </c>
      <c r="B4" s="6">
        <v>256</v>
      </c>
      <c r="C4" s="6">
        <v>252</v>
      </c>
      <c r="D4" s="6">
        <v>248</v>
      </c>
      <c r="E4" s="2">
        <v>1.7</v>
      </c>
      <c r="F4" s="4">
        <v>0.40479999999999999</v>
      </c>
      <c r="G4" s="2"/>
      <c r="H4" s="4"/>
    </row>
    <row r="5" spans="1:8">
      <c r="A5" s="6" t="s">
        <v>107</v>
      </c>
      <c r="B5" s="6">
        <v>228</v>
      </c>
      <c r="C5" s="6">
        <v>242</v>
      </c>
      <c r="D5" s="6">
        <v>238</v>
      </c>
      <c r="E5" s="2">
        <v>1.55</v>
      </c>
      <c r="F5" s="4">
        <v>0.40479999999999999</v>
      </c>
      <c r="G5" s="2"/>
      <c r="H5" s="4"/>
    </row>
    <row r="6" spans="1:8">
      <c r="A6" s="6" t="s">
        <v>108</v>
      </c>
      <c r="B6" s="6">
        <v>249</v>
      </c>
      <c r="C6" s="6">
        <v>248</v>
      </c>
      <c r="D6" s="6">
        <v>247</v>
      </c>
      <c r="E6" s="5">
        <v>45383</v>
      </c>
      <c r="F6" s="4">
        <v>0.40479999999999999</v>
      </c>
      <c r="G6" s="5"/>
      <c r="H6" s="4"/>
    </row>
    <row r="7" spans="1:8">
      <c r="A7" s="6" t="s">
        <v>109</v>
      </c>
      <c r="B7" s="6">
        <v>213</v>
      </c>
      <c r="C7" s="6">
        <v>234</v>
      </c>
      <c r="D7" s="6">
        <v>235</v>
      </c>
      <c r="E7" s="2">
        <v>1.35</v>
      </c>
      <c r="F7" s="4">
        <v>0.40479999999999999</v>
      </c>
      <c r="G7" s="2"/>
      <c r="H7" s="4"/>
    </row>
    <row r="8" spans="1:8">
      <c r="A8" s="6" t="s">
        <v>110</v>
      </c>
      <c r="B8" s="6">
        <v>254</v>
      </c>
      <c r="C8" s="6">
        <v>253</v>
      </c>
      <c r="D8" s="6">
        <v>251</v>
      </c>
      <c r="E8" s="2">
        <v>1.35</v>
      </c>
      <c r="F8" s="4">
        <v>0.40479999999999999</v>
      </c>
      <c r="G8" s="2"/>
      <c r="H8" s="4"/>
    </row>
    <row r="9" spans="1:8">
      <c r="A9" s="6" t="s">
        <v>111</v>
      </c>
      <c r="B9" s="6">
        <v>232</v>
      </c>
      <c r="C9" s="6">
        <v>238</v>
      </c>
      <c r="D9" s="6">
        <v>242</v>
      </c>
      <c r="E9" s="2">
        <v>1.6</v>
      </c>
      <c r="F9" s="4">
        <v>0.40479999999999999</v>
      </c>
      <c r="G9" s="2"/>
      <c r="H9" s="4"/>
    </row>
    <row r="10" spans="1:8">
      <c r="A10" s="6" t="s">
        <v>112</v>
      </c>
      <c r="B10" s="6">
        <v>214</v>
      </c>
      <c r="C10" s="6">
        <v>235</v>
      </c>
      <c r="D10" s="6">
        <v>236</v>
      </c>
      <c r="E10" s="5">
        <v>45323</v>
      </c>
      <c r="F10" s="4">
        <v>0.40479999999999999</v>
      </c>
      <c r="G10" s="5"/>
      <c r="H10" s="4"/>
    </row>
    <row r="11" spans="1:8">
      <c r="A11" s="6" t="s">
        <v>113</v>
      </c>
      <c r="B11" s="6">
        <v>267</v>
      </c>
      <c r="C11" s="6">
        <v>257</v>
      </c>
      <c r="D11" s="6">
        <v>250</v>
      </c>
      <c r="E11" s="2">
        <v>1.55</v>
      </c>
      <c r="F11" s="4">
        <v>0.40479999999999999</v>
      </c>
      <c r="G11" s="2"/>
      <c r="H11" s="4"/>
    </row>
    <row r="12" spans="1:8">
      <c r="A12" s="6" t="s">
        <v>114</v>
      </c>
      <c r="B12" s="6">
        <v>238</v>
      </c>
      <c r="C12" s="6">
        <v>248</v>
      </c>
      <c r="D12" s="6">
        <v>249</v>
      </c>
      <c r="E12" s="2">
        <v>1.4</v>
      </c>
      <c r="F12" s="4">
        <v>0.40479999999999999</v>
      </c>
      <c r="G12" s="2"/>
      <c r="H12" s="4"/>
    </row>
    <row r="13" spans="1:8">
      <c r="A13" s="6" t="s">
        <v>115</v>
      </c>
      <c r="B13" s="6">
        <v>214</v>
      </c>
      <c r="C13" s="6">
        <v>234</v>
      </c>
      <c r="D13" s="6">
        <v>238</v>
      </c>
      <c r="E13" s="5">
        <v>45383</v>
      </c>
      <c r="F13" s="4">
        <v>0.40479999999999999</v>
      </c>
      <c r="G13" s="5"/>
      <c r="H13" s="4"/>
    </row>
    <row r="14" spans="1:8">
      <c r="A14" s="6" t="s">
        <v>116</v>
      </c>
      <c r="B14" s="6">
        <v>258</v>
      </c>
      <c r="C14" s="6">
        <v>255</v>
      </c>
      <c r="D14" s="6">
        <v>251</v>
      </c>
      <c r="E14" s="5">
        <v>45413</v>
      </c>
      <c r="F14" s="4">
        <v>0.40479999999999999</v>
      </c>
      <c r="G14" s="5"/>
      <c r="H14" s="4"/>
    </row>
    <row r="15" spans="1:8">
      <c r="A15" s="6" t="s">
        <v>117</v>
      </c>
      <c r="B15" s="6">
        <v>212</v>
      </c>
      <c r="C15" s="6">
        <v>235</v>
      </c>
      <c r="D15" s="6">
        <v>232</v>
      </c>
      <c r="E15" s="2">
        <v>1.2</v>
      </c>
      <c r="F15" s="4">
        <v>0.40479999999999999</v>
      </c>
      <c r="G15" s="2"/>
      <c r="H15" s="4"/>
    </row>
    <row r="16" spans="1:8">
      <c r="A16" s="6" t="s">
        <v>118</v>
      </c>
      <c r="B16" s="6">
        <v>262</v>
      </c>
      <c r="C16" s="6">
        <v>260</v>
      </c>
      <c r="D16" s="6">
        <v>250</v>
      </c>
      <c r="E16" s="2">
        <v>2.1</v>
      </c>
      <c r="F16" s="4">
        <v>0.40479999999999999</v>
      </c>
      <c r="G16" s="2"/>
      <c r="H16" s="4"/>
    </row>
    <row r="17" spans="1:9">
      <c r="A17" s="6" t="s">
        <v>119</v>
      </c>
      <c r="B17" s="6">
        <v>213</v>
      </c>
      <c r="C17" s="6">
        <v>236</v>
      </c>
      <c r="D17" s="6">
        <v>236</v>
      </c>
      <c r="E17" s="2">
        <v>1.55</v>
      </c>
      <c r="F17" s="4">
        <v>0.40479999999999999</v>
      </c>
      <c r="G17" s="2"/>
      <c r="H17" s="4"/>
      <c r="I17" s="2"/>
    </row>
    <row r="18" spans="1:9">
      <c r="A18" s="6" t="s">
        <v>120</v>
      </c>
      <c r="B18" s="6">
        <v>179</v>
      </c>
      <c r="C18" s="6">
        <v>233</v>
      </c>
      <c r="D18" s="6">
        <v>223</v>
      </c>
      <c r="E18" s="5">
        <v>45292</v>
      </c>
      <c r="F18" s="4">
        <v>0.40479999999999999</v>
      </c>
      <c r="G18" s="5"/>
      <c r="H18" s="4"/>
      <c r="I18" s="2"/>
    </row>
    <row r="19" spans="1:9">
      <c r="A19" s="6" t="s">
        <v>121</v>
      </c>
      <c r="B19" s="6">
        <v>207</v>
      </c>
      <c r="C19" s="6">
        <v>235</v>
      </c>
      <c r="D19" s="6">
        <v>231</v>
      </c>
      <c r="E19" s="5">
        <v>45413</v>
      </c>
      <c r="F19" s="4">
        <v>0.40479999999999999</v>
      </c>
      <c r="G19" s="5"/>
      <c r="H19" s="4"/>
      <c r="I19" s="2" t="s">
        <v>47</v>
      </c>
    </row>
    <row r="20" spans="1:9">
      <c r="A20" s="6" t="s">
        <v>122</v>
      </c>
      <c r="B20" s="6">
        <v>251</v>
      </c>
      <c r="C20" s="6">
        <v>257</v>
      </c>
      <c r="D20" s="6">
        <v>247</v>
      </c>
      <c r="E20" s="5">
        <v>45352</v>
      </c>
      <c r="F20" s="4">
        <v>0.40479999999999999</v>
      </c>
      <c r="G20" s="5"/>
      <c r="H20" s="4"/>
      <c r="I20" s="2"/>
    </row>
    <row r="21" spans="1:9">
      <c r="A21" s="6" t="s">
        <v>123</v>
      </c>
      <c r="B21" s="6">
        <v>225</v>
      </c>
      <c r="C21" s="6">
        <v>238</v>
      </c>
      <c r="D21" s="6">
        <v>237</v>
      </c>
      <c r="E21" s="2">
        <v>1.75</v>
      </c>
      <c r="F21" s="4">
        <v>0.40479999999999999</v>
      </c>
      <c r="G21" s="2"/>
      <c r="H21" s="4"/>
      <c r="I21" s="2"/>
    </row>
    <row r="22" spans="1:9">
      <c r="A22" s="6" t="s">
        <v>124</v>
      </c>
      <c r="B22" s="6">
        <v>221</v>
      </c>
      <c r="C22" s="6">
        <v>240</v>
      </c>
      <c r="D22" s="6">
        <v>241</v>
      </c>
      <c r="E22" s="2">
        <v>1.2</v>
      </c>
      <c r="F22" s="4">
        <v>0.40479999999999999</v>
      </c>
      <c r="G22" s="2"/>
      <c r="H22" s="4"/>
      <c r="I22" s="2"/>
    </row>
    <row r="23" spans="1:9">
      <c r="A23" s="6" t="s">
        <v>125</v>
      </c>
      <c r="B23" s="6">
        <v>234</v>
      </c>
      <c r="C23" s="6">
        <v>247</v>
      </c>
      <c r="D23" s="6">
        <v>247</v>
      </c>
      <c r="E23" s="2">
        <v>1.5</v>
      </c>
      <c r="F23" s="4">
        <v>0.40479999999999999</v>
      </c>
      <c r="G23" s="2"/>
      <c r="H23" s="4"/>
      <c r="I23" s="2"/>
    </row>
    <row r="24" spans="1:9">
      <c r="A24" s="6" t="s">
        <v>126</v>
      </c>
      <c r="B24" s="6">
        <v>220</v>
      </c>
      <c r="C24" s="6">
        <v>237</v>
      </c>
      <c r="D24" s="6">
        <v>242</v>
      </c>
      <c r="E24" s="2">
        <v>1.5</v>
      </c>
      <c r="F24" s="4">
        <v>0.40479999999999999</v>
      </c>
      <c r="G24" s="2"/>
      <c r="H24" s="4"/>
      <c r="I24" s="2"/>
    </row>
    <row r="25" spans="1:9">
      <c r="A25" s="6" t="s">
        <v>127</v>
      </c>
      <c r="B25" s="6">
        <v>224</v>
      </c>
      <c r="C25" s="6">
        <v>243</v>
      </c>
      <c r="D25" s="6">
        <v>241</v>
      </c>
      <c r="E25" s="2">
        <v>1.4</v>
      </c>
      <c r="F25" s="4">
        <v>0.40479999999999999</v>
      </c>
      <c r="G25" s="2"/>
      <c r="H25" s="4"/>
      <c r="I25" s="2"/>
    </row>
    <row r="26" spans="1:9">
      <c r="A26" s="6" t="s">
        <v>128</v>
      </c>
      <c r="B26" s="6">
        <v>220</v>
      </c>
      <c r="C26" s="6">
        <v>244</v>
      </c>
      <c r="D26" s="6">
        <v>243</v>
      </c>
      <c r="E26" s="2">
        <v>1.1499999999999999</v>
      </c>
      <c r="F26" s="4">
        <v>0.40479999999999999</v>
      </c>
      <c r="G26" s="2"/>
      <c r="H26" s="4"/>
      <c r="I26" s="2"/>
    </row>
    <row r="27" spans="1:9">
      <c r="A27" s="6" t="s">
        <v>129</v>
      </c>
      <c r="B27" s="6">
        <v>236</v>
      </c>
      <c r="C27" s="6">
        <v>242</v>
      </c>
      <c r="D27" s="6">
        <v>245</v>
      </c>
      <c r="E27" s="2">
        <v>1.7</v>
      </c>
      <c r="F27" s="4">
        <v>0.40479999999999999</v>
      </c>
      <c r="G27" s="2"/>
      <c r="H27" s="4"/>
      <c r="I27" s="2"/>
    </row>
    <row r="28" spans="1:9">
      <c r="A28" s="6" t="s">
        <v>130</v>
      </c>
      <c r="B28" s="6">
        <v>294</v>
      </c>
      <c r="C28" s="6">
        <v>269</v>
      </c>
      <c r="D28" s="6">
        <v>262</v>
      </c>
      <c r="E28" s="5">
        <v>45474</v>
      </c>
      <c r="F28" s="4">
        <v>0.40479999999999999</v>
      </c>
      <c r="G28" s="5"/>
      <c r="H28" s="4"/>
      <c r="I28" s="2"/>
    </row>
    <row r="29" spans="1:9">
      <c r="A29" s="6" t="s">
        <v>131</v>
      </c>
      <c r="B29" s="6">
        <v>194</v>
      </c>
      <c r="C29" s="6">
        <v>232</v>
      </c>
      <c r="D29" s="6">
        <v>233</v>
      </c>
      <c r="E29" s="2">
        <v>1.35</v>
      </c>
      <c r="F29" s="4">
        <v>0.40479999999999999</v>
      </c>
      <c r="G29" s="2"/>
      <c r="H29" s="4"/>
      <c r="I29" s="2"/>
    </row>
    <row r="30" spans="1:9">
      <c r="A30" s="6" t="s">
        <v>132</v>
      </c>
      <c r="B30" s="6">
        <v>230</v>
      </c>
      <c r="C30" s="6">
        <v>245</v>
      </c>
      <c r="D30" s="6">
        <v>240</v>
      </c>
      <c r="E30" s="5">
        <v>45323</v>
      </c>
      <c r="F30" s="4">
        <v>0.40479999999999999</v>
      </c>
      <c r="G30" s="5"/>
      <c r="H30" s="4"/>
      <c r="I30" s="2"/>
    </row>
    <row r="31" spans="1:9">
      <c r="A31" s="6" t="s">
        <v>133</v>
      </c>
      <c r="B31" s="6">
        <v>237</v>
      </c>
      <c r="C31" s="6">
        <v>247</v>
      </c>
      <c r="D31" s="6">
        <v>244</v>
      </c>
      <c r="E31" s="2">
        <v>1.3</v>
      </c>
      <c r="F31" s="4">
        <v>0.40479999999999999</v>
      </c>
      <c r="G31" s="2"/>
      <c r="H31" s="4"/>
      <c r="I31" s="2"/>
    </row>
    <row r="32" spans="1:9">
      <c r="A32" s="6" t="s">
        <v>134</v>
      </c>
      <c r="B32" s="6">
        <v>219</v>
      </c>
      <c r="C32" s="6">
        <v>236</v>
      </c>
      <c r="D32" s="6">
        <v>237</v>
      </c>
      <c r="E32" s="2">
        <v>1.2</v>
      </c>
      <c r="F32" s="4">
        <v>0.40479999999999999</v>
      </c>
      <c r="G32" s="2"/>
      <c r="H32" s="4"/>
      <c r="I32" s="2"/>
    </row>
    <row r="33" spans="1:8">
      <c r="A33" s="6" t="s">
        <v>135</v>
      </c>
      <c r="B33" s="6">
        <v>245</v>
      </c>
      <c r="C33" s="6">
        <v>244</v>
      </c>
      <c r="D33" s="6">
        <v>251</v>
      </c>
      <c r="E33" s="2">
        <v>1.85</v>
      </c>
      <c r="F33" s="4">
        <v>0.40479999999999999</v>
      </c>
      <c r="G33" s="2"/>
      <c r="H33" s="4"/>
    </row>
    <row r="34" spans="1:8">
      <c r="A34" s="6" t="s">
        <v>136</v>
      </c>
      <c r="B34" s="6">
        <v>254</v>
      </c>
      <c r="C34" s="6">
        <v>250</v>
      </c>
      <c r="D34" s="6">
        <v>251</v>
      </c>
      <c r="E34" s="2">
        <v>1.4</v>
      </c>
      <c r="F34" s="4">
        <v>0.40479999999999999</v>
      </c>
      <c r="G34" s="2"/>
      <c r="H34" s="4"/>
    </row>
    <row r="35" spans="1:8">
      <c r="A35" s="6" t="s">
        <v>137</v>
      </c>
      <c r="B35" s="6">
        <v>236</v>
      </c>
      <c r="C35" s="6">
        <v>245</v>
      </c>
      <c r="D35" s="6">
        <v>242</v>
      </c>
      <c r="E35" s="2">
        <v>1.35</v>
      </c>
      <c r="F35" s="4">
        <v>0.40479999999999999</v>
      </c>
      <c r="G35" s="2"/>
      <c r="H35" s="4"/>
    </row>
    <row r="36" spans="1:8">
      <c r="A36" s="6" t="s">
        <v>138</v>
      </c>
      <c r="B36" s="6">
        <v>247</v>
      </c>
      <c r="C36" s="6">
        <v>250</v>
      </c>
      <c r="D36" s="6">
        <v>245</v>
      </c>
      <c r="E36" s="2">
        <v>2</v>
      </c>
      <c r="F36" s="4">
        <v>0.40479999999999999</v>
      </c>
      <c r="G36" s="2"/>
      <c r="H36" s="4"/>
    </row>
    <row r="37" spans="1:8">
      <c r="A37" s="6" t="s">
        <v>139</v>
      </c>
      <c r="B37" s="6">
        <v>202</v>
      </c>
      <c r="C37" s="6">
        <v>232</v>
      </c>
      <c r="D37" s="6">
        <v>227</v>
      </c>
      <c r="E37" s="2">
        <v>1.5</v>
      </c>
      <c r="F37" s="4">
        <v>0.40479999999999999</v>
      </c>
      <c r="G37" s="2"/>
      <c r="H37" s="4"/>
    </row>
    <row r="38" spans="1:8">
      <c r="A38" s="6" t="s">
        <v>140</v>
      </c>
      <c r="B38" s="6">
        <v>244</v>
      </c>
      <c r="C38" s="6">
        <v>250</v>
      </c>
      <c r="D38" s="6">
        <v>249</v>
      </c>
      <c r="E38" s="2">
        <v>1.9</v>
      </c>
      <c r="F38" s="4">
        <v>0.40479999999999999</v>
      </c>
      <c r="G38" s="2"/>
      <c r="H38" s="4"/>
    </row>
    <row r="39" spans="1:8">
      <c r="A39" s="6" t="s">
        <v>141</v>
      </c>
      <c r="B39" s="6">
        <v>233</v>
      </c>
      <c r="C39" s="6">
        <v>236</v>
      </c>
      <c r="D39" s="6">
        <v>245</v>
      </c>
      <c r="E39" s="2">
        <v>2.5</v>
      </c>
      <c r="F39" s="4">
        <v>0.40479999999999999</v>
      </c>
      <c r="G39" s="2"/>
      <c r="H39" s="4"/>
    </row>
    <row r="40" spans="1:8">
      <c r="A40" s="6" t="s">
        <v>142</v>
      </c>
      <c r="B40" s="6">
        <v>240</v>
      </c>
      <c r="C40" s="6">
        <v>242</v>
      </c>
      <c r="D40" s="6">
        <v>245</v>
      </c>
      <c r="E40" s="5">
        <v>45352</v>
      </c>
      <c r="F40" s="4">
        <v>0.40479999999999999</v>
      </c>
      <c r="G40" s="5"/>
      <c r="H40" s="4"/>
    </row>
    <row r="41" spans="1:8">
      <c r="A41" s="6" t="s">
        <v>143</v>
      </c>
      <c r="B41" s="6">
        <v>224</v>
      </c>
      <c r="C41" s="6">
        <v>244</v>
      </c>
      <c r="D41" s="6">
        <v>243</v>
      </c>
      <c r="E41" s="2">
        <v>1.1000000000000001</v>
      </c>
      <c r="F41" s="4">
        <v>0.40479999999999999</v>
      </c>
      <c r="G41" s="2"/>
      <c r="H41" s="4"/>
    </row>
    <row r="42" spans="1:8">
      <c r="A42" s="6" t="s">
        <v>144</v>
      </c>
      <c r="B42" s="6">
        <v>239</v>
      </c>
      <c r="C42" s="6">
        <v>252</v>
      </c>
      <c r="D42" s="6">
        <v>243</v>
      </c>
      <c r="E42" s="5">
        <v>45474</v>
      </c>
      <c r="F42" s="4">
        <v>0.40479999999999999</v>
      </c>
      <c r="G42" s="5"/>
      <c r="H42" s="4"/>
    </row>
    <row r="43" spans="1:8">
      <c r="A43" s="6" t="s">
        <v>145</v>
      </c>
      <c r="B43" s="6">
        <v>249</v>
      </c>
      <c r="C43" s="6">
        <v>245</v>
      </c>
      <c r="D43" s="6">
        <v>253</v>
      </c>
      <c r="E43" s="2">
        <v>1</v>
      </c>
      <c r="F43" s="4">
        <v>0.40479999999999999</v>
      </c>
      <c r="G43" s="2"/>
      <c r="H43" s="4"/>
    </row>
    <row r="44" spans="1:8">
      <c r="A44" s="6" t="s">
        <v>146</v>
      </c>
      <c r="B44" s="6">
        <v>230</v>
      </c>
      <c r="C44" s="6">
        <v>243</v>
      </c>
      <c r="D44" s="6">
        <v>238</v>
      </c>
      <c r="E44" s="2">
        <v>2.2999999999999998</v>
      </c>
      <c r="F44" s="4">
        <v>0.40479999999999999</v>
      </c>
      <c r="G44" s="2"/>
      <c r="H44" s="4"/>
    </row>
    <row r="45" spans="1:8">
      <c r="A45" s="6" t="s">
        <v>147</v>
      </c>
      <c r="B45" s="6">
        <v>189</v>
      </c>
      <c r="C45" s="6">
        <v>227</v>
      </c>
      <c r="D45" s="6">
        <v>229</v>
      </c>
      <c r="E45" s="5">
        <v>45413</v>
      </c>
      <c r="F45" s="4">
        <v>0.40479999999999999</v>
      </c>
      <c r="G45" s="5"/>
      <c r="H45" s="4"/>
    </row>
    <row r="46" spans="1:8">
      <c r="A46" s="6" t="s">
        <v>148</v>
      </c>
      <c r="B46" s="6">
        <v>219</v>
      </c>
      <c r="C46" s="6">
        <v>240</v>
      </c>
      <c r="D46" s="6">
        <v>234</v>
      </c>
      <c r="E46" s="2">
        <v>1.75</v>
      </c>
      <c r="F46" s="4">
        <v>0.40479999999999999</v>
      </c>
      <c r="G46" s="2"/>
      <c r="H46" s="4"/>
    </row>
    <row r="47" spans="1:8">
      <c r="A47" s="6" t="s">
        <v>149</v>
      </c>
      <c r="B47" s="6">
        <v>215</v>
      </c>
      <c r="C47" s="6">
        <v>235</v>
      </c>
      <c r="D47" s="6">
        <v>240</v>
      </c>
      <c r="E47" s="2">
        <v>1.4</v>
      </c>
      <c r="F47" s="4">
        <v>0.40479999999999999</v>
      </c>
      <c r="G47" s="2"/>
      <c r="H47" s="4"/>
    </row>
    <row r="48" spans="1:8">
      <c r="A48" s="6" t="s">
        <v>150</v>
      </c>
      <c r="B48" s="6">
        <v>223</v>
      </c>
      <c r="C48" s="6">
        <v>235</v>
      </c>
      <c r="D48" s="6">
        <v>241</v>
      </c>
      <c r="E48" s="2">
        <v>0.9</v>
      </c>
      <c r="F48" s="4">
        <v>0.40479999999999999</v>
      </c>
      <c r="G48" s="2"/>
      <c r="H48" s="4"/>
    </row>
    <row r="49" spans="1:8">
      <c r="A49" s="6" t="s">
        <v>151</v>
      </c>
      <c r="B49" s="6">
        <v>299</v>
      </c>
      <c r="C49" s="6">
        <v>268</v>
      </c>
      <c r="D49" s="6">
        <v>261</v>
      </c>
      <c r="E49" s="2">
        <v>2.2000000000000002</v>
      </c>
      <c r="F49" s="4">
        <v>0.40479999999999999</v>
      </c>
      <c r="G49" s="2"/>
      <c r="H49" s="4"/>
    </row>
    <row r="50" spans="1:8">
      <c r="A50" s="6" t="s">
        <v>152</v>
      </c>
      <c r="B50" s="6">
        <v>242</v>
      </c>
      <c r="C50" s="6">
        <v>243</v>
      </c>
      <c r="D50" s="6">
        <v>244</v>
      </c>
      <c r="E50" s="5">
        <v>45413</v>
      </c>
      <c r="F50" s="4">
        <v>0.40479999999999999</v>
      </c>
      <c r="G50" s="5"/>
      <c r="H50" s="4"/>
    </row>
    <row r="51" spans="1:8">
      <c r="A51" s="6" t="s">
        <v>153</v>
      </c>
      <c r="B51" s="6">
        <v>271</v>
      </c>
      <c r="C51" s="6">
        <v>262</v>
      </c>
      <c r="D51" s="6">
        <v>250</v>
      </c>
      <c r="E51" s="2">
        <v>1.9</v>
      </c>
      <c r="F51" s="4">
        <v>0.40479999999999999</v>
      </c>
      <c r="G51" s="2"/>
      <c r="H5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8" zoomScale="190" zoomScaleNormal="190" workbookViewId="0">
      <selection activeCell="D36" sqref="D36"/>
    </sheetView>
  </sheetViews>
  <sheetFormatPr defaultRowHeight="15"/>
  <cols>
    <col min="3" max="3" width="10" customWidth="1"/>
  </cols>
  <sheetData>
    <row r="1" spans="1:4">
      <c r="A1" t="s">
        <v>0</v>
      </c>
      <c r="B1" t="s">
        <v>49</v>
      </c>
      <c r="C1" t="s">
        <v>1</v>
      </c>
      <c r="D1" t="s">
        <v>3</v>
      </c>
    </row>
    <row r="2" spans="1:4">
      <c r="A2" t="s">
        <v>50</v>
      </c>
      <c r="B2">
        <v>13</v>
      </c>
      <c r="C2">
        <v>1.2</v>
      </c>
      <c r="D2">
        <v>0.42299999999999999</v>
      </c>
    </row>
    <row r="3" spans="1:4">
      <c r="A3" t="s">
        <v>51</v>
      </c>
      <c r="B3">
        <v>12.8</v>
      </c>
      <c r="C3">
        <v>1.3</v>
      </c>
      <c r="D3">
        <v>0.42299999999999999</v>
      </c>
    </row>
    <row r="4" spans="1:4">
      <c r="A4" t="s">
        <v>52</v>
      </c>
      <c r="B4">
        <v>11.4</v>
      </c>
      <c r="C4">
        <v>1.25</v>
      </c>
      <c r="D4">
        <v>0.42299999999999999</v>
      </c>
    </row>
    <row r="5" spans="1:4">
      <c r="A5" t="s">
        <v>53</v>
      </c>
      <c r="B5">
        <v>12.8</v>
      </c>
      <c r="C5">
        <v>1</v>
      </c>
      <c r="D5">
        <v>0.42299999999999999</v>
      </c>
    </row>
    <row r="6" spans="1:4">
      <c r="A6" t="s">
        <v>54</v>
      </c>
      <c r="B6">
        <v>12.3</v>
      </c>
      <c r="C6">
        <v>1.8</v>
      </c>
      <c r="D6">
        <v>0.40160000000000001</v>
      </c>
    </row>
    <row r="7" spans="1:4">
      <c r="A7" t="s">
        <v>55</v>
      </c>
      <c r="B7">
        <v>11.3</v>
      </c>
      <c r="C7">
        <v>2.15</v>
      </c>
      <c r="D7">
        <v>0.42299999999999999</v>
      </c>
    </row>
    <row r="8" spans="1:4">
      <c r="A8" t="s">
        <v>56</v>
      </c>
      <c r="B8">
        <v>12.3</v>
      </c>
      <c r="C8">
        <v>1</v>
      </c>
      <c r="D8">
        <v>0.42299999999999999</v>
      </c>
    </row>
    <row r="9" spans="1:4">
      <c r="A9" t="s">
        <v>57</v>
      </c>
      <c r="B9">
        <v>12.5</v>
      </c>
      <c r="C9">
        <v>1.9</v>
      </c>
      <c r="D9">
        <v>0.42299999999999999</v>
      </c>
    </row>
    <row r="10" spans="1:4">
      <c r="A10" t="s">
        <v>58</v>
      </c>
      <c r="B10">
        <v>12.9</v>
      </c>
      <c r="C10">
        <f>19.25-17.5</f>
        <v>1.75</v>
      </c>
      <c r="D10">
        <v>0.42299999999999999</v>
      </c>
    </row>
    <row r="11" spans="1:4">
      <c r="A11" t="s">
        <v>59</v>
      </c>
      <c r="B11">
        <v>13.4</v>
      </c>
      <c r="C11">
        <v>1.3</v>
      </c>
      <c r="D11">
        <v>0.42299999999999999</v>
      </c>
    </row>
    <row r="12" spans="1:4">
      <c r="A12" t="s">
        <v>60</v>
      </c>
      <c r="B12">
        <v>11.11</v>
      </c>
      <c r="C12">
        <v>2</v>
      </c>
      <c r="D12">
        <v>0.40160000000000001</v>
      </c>
    </row>
    <row r="13" spans="1:4">
      <c r="A13" t="s">
        <v>61</v>
      </c>
      <c r="B13">
        <v>14</v>
      </c>
      <c r="C13">
        <v>1.35</v>
      </c>
      <c r="D13">
        <v>0.40160000000000001</v>
      </c>
    </row>
    <row r="14" spans="1:4">
      <c r="A14" t="s">
        <v>62</v>
      </c>
      <c r="B14">
        <v>12.7</v>
      </c>
      <c r="C14">
        <v>1.5</v>
      </c>
      <c r="D14">
        <v>0.40160000000000001</v>
      </c>
    </row>
    <row r="15" spans="1:4">
      <c r="A15" t="s">
        <v>63</v>
      </c>
      <c r="B15">
        <v>10.9</v>
      </c>
      <c r="C15">
        <v>1.05</v>
      </c>
      <c r="D15">
        <v>0.40160000000000001</v>
      </c>
    </row>
    <row r="16" spans="1:4">
      <c r="A16" t="s">
        <v>64</v>
      </c>
      <c r="B16">
        <v>11.7</v>
      </c>
      <c r="C16">
        <v>1.45</v>
      </c>
      <c r="D16">
        <v>0.40160000000000001</v>
      </c>
    </row>
    <row r="17" spans="1:4">
      <c r="A17" t="s">
        <v>65</v>
      </c>
      <c r="B17">
        <v>12.1</v>
      </c>
      <c r="C17">
        <f>10.85-9.65</f>
        <v>1.1999999999999993</v>
      </c>
      <c r="D17">
        <v>0.40160000000000001</v>
      </c>
    </row>
    <row r="18" spans="1:4">
      <c r="A18" t="s">
        <v>66</v>
      </c>
      <c r="B18">
        <v>10.1</v>
      </c>
      <c r="C18">
        <v>1.3</v>
      </c>
      <c r="D18">
        <v>0.40160000000000001</v>
      </c>
    </row>
    <row r="19" spans="1:4">
      <c r="A19" t="s">
        <v>67</v>
      </c>
      <c r="B19">
        <v>11.7</v>
      </c>
      <c r="C19">
        <v>1.3</v>
      </c>
      <c r="D19">
        <v>0.40160000000000001</v>
      </c>
    </row>
    <row r="20" spans="1:4">
      <c r="A20" t="s">
        <v>68</v>
      </c>
      <c r="B20">
        <v>13.8</v>
      </c>
      <c r="C20">
        <v>1.5</v>
      </c>
      <c r="D20">
        <v>0.40160000000000001</v>
      </c>
    </row>
    <row r="21" spans="1:4">
      <c r="A21" t="s">
        <v>69</v>
      </c>
      <c r="B21">
        <v>13.6</v>
      </c>
      <c r="C21" s="1">
        <v>0.8</v>
      </c>
      <c r="D21">
        <v>0.40160000000000001</v>
      </c>
    </row>
    <row r="22" spans="1:4">
      <c r="A22" t="s">
        <v>70</v>
      </c>
      <c r="B22">
        <v>12.5</v>
      </c>
      <c r="C22">
        <v>1.6</v>
      </c>
      <c r="D22">
        <v>0.40160000000000001</v>
      </c>
    </row>
    <row r="23" spans="1:4">
      <c r="A23" t="s">
        <v>71</v>
      </c>
      <c r="B23">
        <v>11.1</v>
      </c>
      <c r="C23">
        <v>1.6</v>
      </c>
      <c r="D23">
        <v>0.40160000000000001</v>
      </c>
    </row>
    <row r="24" spans="1:4">
      <c r="A24" t="s">
        <v>72</v>
      </c>
      <c r="B24">
        <v>12.8</v>
      </c>
      <c r="C24" s="1">
        <v>0.95</v>
      </c>
      <c r="D24">
        <v>0.40160000000000001</v>
      </c>
    </row>
    <row r="25" spans="1:4">
      <c r="A25" t="s">
        <v>73</v>
      </c>
      <c r="B25">
        <v>11.8</v>
      </c>
      <c r="C25">
        <v>1.7</v>
      </c>
      <c r="D25">
        <v>0.40160000000000001</v>
      </c>
    </row>
    <row r="26" spans="1:4">
      <c r="A26" t="s">
        <v>74</v>
      </c>
      <c r="B26">
        <v>12.3</v>
      </c>
      <c r="C26">
        <f>20.6-19.25</f>
        <v>1.3500000000000014</v>
      </c>
      <c r="D26">
        <v>0.42299999999999999</v>
      </c>
    </row>
    <row r="27" spans="1:4">
      <c r="A27" t="s">
        <v>75</v>
      </c>
      <c r="B27">
        <v>11.1</v>
      </c>
      <c r="C27">
        <v>0.95</v>
      </c>
      <c r="D27">
        <v>0.40160000000000001</v>
      </c>
    </row>
    <row r="28" spans="1:4">
      <c r="A28" t="s">
        <v>76</v>
      </c>
      <c r="B28">
        <v>10.9</v>
      </c>
      <c r="C28">
        <v>0.95</v>
      </c>
      <c r="D28">
        <v>0.40160000000000001</v>
      </c>
    </row>
    <row r="29" spans="1:4">
      <c r="A29" t="s">
        <v>77</v>
      </c>
      <c r="B29">
        <v>7.4</v>
      </c>
      <c r="C29" s="1">
        <v>0.65</v>
      </c>
      <c r="D29">
        <v>0.40160000000000001</v>
      </c>
    </row>
    <row r="30" spans="1:4">
      <c r="A30" t="s">
        <v>78</v>
      </c>
      <c r="B30">
        <v>11.9</v>
      </c>
      <c r="C30">
        <v>1.6</v>
      </c>
      <c r="D30">
        <v>0.40160000000000001</v>
      </c>
    </row>
    <row r="31" spans="1:4">
      <c r="A31" t="s">
        <v>79</v>
      </c>
      <c r="B31">
        <v>11.1</v>
      </c>
      <c r="C31">
        <v>1.2</v>
      </c>
      <c r="D31">
        <v>0.42299999999999999</v>
      </c>
    </row>
    <row r="32" spans="1:4">
      <c r="A32" t="s">
        <v>80</v>
      </c>
      <c r="B32">
        <v>11.1</v>
      </c>
      <c r="C32">
        <v>1.7</v>
      </c>
      <c r="D32">
        <v>0.40160000000000001</v>
      </c>
    </row>
    <row r="33" spans="1:4">
      <c r="A33" t="s">
        <v>81</v>
      </c>
      <c r="B33">
        <v>11.9</v>
      </c>
      <c r="C33">
        <f>12.65-11.85</f>
        <v>0.80000000000000071</v>
      </c>
      <c r="D33">
        <v>0.40160000000000001</v>
      </c>
    </row>
    <row r="34" spans="1:4">
      <c r="A34" t="s">
        <v>82</v>
      </c>
      <c r="B34">
        <v>11.9</v>
      </c>
      <c r="C34">
        <v>1.1000000000000001</v>
      </c>
      <c r="D34">
        <v>0.40160000000000001</v>
      </c>
    </row>
    <row r="35" spans="1:4">
      <c r="A35" t="s">
        <v>83</v>
      </c>
      <c r="B35">
        <v>11.8</v>
      </c>
      <c r="C35" s="1">
        <v>0.85</v>
      </c>
      <c r="D35">
        <v>0.40160000000000001</v>
      </c>
    </row>
    <row r="36" spans="1:4">
      <c r="A36" t="s">
        <v>84</v>
      </c>
      <c r="B36">
        <v>13.6</v>
      </c>
      <c r="C36" s="1">
        <v>0.5</v>
      </c>
      <c r="D36">
        <v>0.40160000000000001</v>
      </c>
    </row>
    <row r="37" spans="1:4">
      <c r="A37" t="s">
        <v>85</v>
      </c>
      <c r="B37">
        <v>12</v>
      </c>
      <c r="C37">
        <v>1.5</v>
      </c>
      <c r="D37">
        <v>0.40160000000000001</v>
      </c>
    </row>
    <row r="38" spans="1:4">
      <c r="A38" t="s">
        <v>86</v>
      </c>
      <c r="B38">
        <v>12</v>
      </c>
      <c r="C38">
        <v>1.25</v>
      </c>
      <c r="D38">
        <v>0.40160000000000001</v>
      </c>
    </row>
    <row r="39" spans="1:4">
      <c r="A39" t="s">
        <v>87</v>
      </c>
      <c r="B39">
        <v>11.5</v>
      </c>
      <c r="C39">
        <v>1.35</v>
      </c>
      <c r="D39">
        <v>0.40160000000000001</v>
      </c>
    </row>
    <row r="40" spans="1:4">
      <c r="A40" t="s">
        <v>88</v>
      </c>
      <c r="B40">
        <v>10.1</v>
      </c>
      <c r="C40" s="1">
        <v>0.6</v>
      </c>
      <c r="D40">
        <v>0.40160000000000001</v>
      </c>
    </row>
    <row r="41" spans="1:4">
      <c r="A41" t="s">
        <v>89</v>
      </c>
      <c r="B41">
        <v>12.9</v>
      </c>
      <c r="C41">
        <v>1.4</v>
      </c>
      <c r="D41">
        <v>0.40160000000000001</v>
      </c>
    </row>
    <row r="42" spans="1:4">
      <c r="A42" t="s">
        <v>23</v>
      </c>
      <c r="B42">
        <v>12.7</v>
      </c>
      <c r="C42">
        <v>1.5</v>
      </c>
      <c r="D42">
        <v>0.40160000000000001</v>
      </c>
    </row>
    <row r="43" spans="1:4">
      <c r="A43" t="s">
        <v>90</v>
      </c>
      <c r="B43">
        <v>12.7</v>
      </c>
      <c r="C43">
        <v>1.55</v>
      </c>
      <c r="D43">
        <v>0.42299999999999999</v>
      </c>
    </row>
    <row r="44" spans="1:4">
      <c r="A44" t="s">
        <v>91</v>
      </c>
      <c r="B44">
        <v>11.5</v>
      </c>
      <c r="C44">
        <v>1.4</v>
      </c>
      <c r="D44">
        <v>0.42299999999999999</v>
      </c>
    </row>
    <row r="45" spans="1:4">
      <c r="A45" t="s">
        <v>92</v>
      </c>
      <c r="B45">
        <v>12.2</v>
      </c>
      <c r="C45">
        <v>1.3</v>
      </c>
      <c r="D45">
        <v>0.40160000000000001</v>
      </c>
    </row>
    <row r="46" spans="1:4">
      <c r="A46" t="s">
        <v>93</v>
      </c>
      <c r="B46">
        <v>13.5</v>
      </c>
      <c r="C46">
        <v>1.5</v>
      </c>
      <c r="D46">
        <v>0.40160000000000001</v>
      </c>
    </row>
    <row r="47" spans="1:4">
      <c r="A47" t="s">
        <v>94</v>
      </c>
      <c r="B47">
        <v>12.5</v>
      </c>
      <c r="C47">
        <v>1.25</v>
      </c>
      <c r="D47">
        <v>0.40160000000000001</v>
      </c>
    </row>
    <row r="48" spans="1:4">
      <c r="A48" t="s">
        <v>95</v>
      </c>
      <c r="B48">
        <v>12.1</v>
      </c>
      <c r="C48">
        <v>1.3</v>
      </c>
      <c r="D48">
        <v>0.42299999999999999</v>
      </c>
    </row>
    <row r="49" spans="1:4">
      <c r="A49" t="s">
        <v>96</v>
      </c>
      <c r="B49">
        <v>11.5</v>
      </c>
      <c r="C49">
        <v>1</v>
      </c>
      <c r="D49">
        <v>0.42299999999999999</v>
      </c>
    </row>
    <row r="50" spans="1:4">
      <c r="A50" t="s">
        <v>97</v>
      </c>
      <c r="B50">
        <v>13.5</v>
      </c>
      <c r="C50" s="1">
        <v>0.8</v>
      </c>
      <c r="D50">
        <v>0.40160000000000001</v>
      </c>
    </row>
    <row r="51" spans="1:4">
      <c r="A51" t="s">
        <v>98</v>
      </c>
      <c r="B51">
        <v>13</v>
      </c>
      <c r="C51">
        <v>1.5</v>
      </c>
      <c r="D51">
        <v>0.40160000000000001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Mẫu A</vt:lpstr>
      <vt:lpstr>Mẫu B</vt:lpstr>
      <vt:lpstr>Mẫu 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HP</cp:lastModifiedBy>
  <dcterms:created xsi:type="dcterms:W3CDTF">2024-01-27T03:35:52Z</dcterms:created>
  <dcterms:modified xsi:type="dcterms:W3CDTF">2024-03-10T01:17:09Z</dcterms:modified>
</cp:coreProperties>
</file>