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723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M39" i="1" s="1"/>
  <c r="K33" i="1"/>
  <c r="K32" i="1"/>
  <c r="K31" i="1"/>
  <c r="K30" i="1"/>
  <c r="K29" i="1"/>
  <c r="K28" i="1"/>
  <c r="K27" i="1"/>
  <c r="K26" i="1"/>
  <c r="K25" i="1"/>
  <c r="K24" i="1"/>
  <c r="K23" i="1"/>
  <c r="K22" i="1"/>
  <c r="K16" i="1"/>
  <c r="M16" i="1" s="1"/>
  <c r="K15" i="1"/>
  <c r="K14" i="1"/>
  <c r="M14" i="1" s="1"/>
  <c r="K13" i="1"/>
  <c r="M13" i="1" s="1"/>
  <c r="K12" i="1"/>
  <c r="K11" i="1"/>
  <c r="K10" i="1"/>
  <c r="K9" i="1"/>
  <c r="K8" i="1"/>
  <c r="K7" i="1"/>
  <c r="K6" i="1"/>
  <c r="K5" i="1"/>
  <c r="L41" i="1"/>
  <c r="L39" i="1"/>
  <c r="L24" i="1"/>
  <c r="L22" i="1"/>
  <c r="M15" i="1"/>
  <c r="M51" i="1"/>
  <c r="J46" i="1"/>
  <c r="J45" i="1"/>
  <c r="J44" i="1"/>
  <c r="J43" i="1"/>
  <c r="J42" i="1"/>
  <c r="J41" i="1"/>
  <c r="J40" i="1"/>
  <c r="J39" i="1"/>
  <c r="M38" i="1"/>
  <c r="M34" i="1"/>
  <c r="J29" i="1"/>
  <c r="J28" i="1"/>
  <c r="J27" i="1"/>
  <c r="J26" i="1"/>
  <c r="J25" i="1"/>
  <c r="J24" i="1"/>
  <c r="J23" i="1"/>
  <c r="J22" i="1"/>
  <c r="M21" i="1"/>
  <c r="M17" i="1"/>
  <c r="M4" i="1"/>
  <c r="J12" i="1"/>
  <c r="J11" i="1"/>
  <c r="J8" i="1"/>
  <c r="J7" i="1"/>
  <c r="J10" i="1"/>
  <c r="J9" i="1"/>
  <c r="J6" i="1"/>
  <c r="J5" i="1"/>
  <c r="M12" i="1" l="1"/>
  <c r="M11" i="1"/>
  <c r="N11" i="1" s="1"/>
  <c r="M41" i="1"/>
  <c r="M8" i="1"/>
  <c r="M6" i="1"/>
  <c r="M9" i="1"/>
  <c r="M10" i="1"/>
  <c r="M24" i="1"/>
  <c r="N13" i="1"/>
  <c r="M5" i="1"/>
  <c r="M22" i="1"/>
  <c r="M7" i="1"/>
  <c r="N15" i="1"/>
  <c r="N7" i="1" l="1"/>
  <c r="O5" i="1" s="1"/>
  <c r="S5" i="1" s="1"/>
  <c r="N9" i="1"/>
  <c r="O9" i="1" s="1"/>
  <c r="S6" i="1" s="1"/>
  <c r="L23" i="1" s="1"/>
  <c r="M23" i="1" s="1"/>
  <c r="N22" i="1" s="1"/>
  <c r="N5" i="1"/>
  <c r="L31" i="1"/>
  <c r="M31" i="1" s="1"/>
  <c r="L33" i="1"/>
  <c r="M33" i="1" s="1"/>
  <c r="O13" i="1"/>
  <c r="S7" i="1" s="1"/>
  <c r="L25" i="1" l="1"/>
  <c r="M25" i="1" s="1"/>
  <c r="N24" i="1" s="1"/>
  <c r="O22" i="1" s="1"/>
  <c r="L30" i="1"/>
  <c r="M30" i="1" s="1"/>
  <c r="N30" i="1" s="1"/>
  <c r="L32" i="1"/>
  <c r="M32" i="1" s="1"/>
  <c r="N32" i="1" s="1"/>
  <c r="L27" i="1"/>
  <c r="M27" i="1" s="1"/>
  <c r="L29" i="1"/>
  <c r="M29" i="1" s="1"/>
  <c r="L28" i="1"/>
  <c r="M28" i="1" s="1"/>
  <c r="N28" i="1" s="1"/>
  <c r="L26" i="1"/>
  <c r="M26" i="1" s="1"/>
  <c r="O30" i="1" l="1"/>
  <c r="S14" i="1" s="1"/>
  <c r="L46" i="1" s="1"/>
  <c r="M46" i="1" s="1"/>
  <c r="N26" i="1"/>
  <c r="O26" i="1" s="1"/>
  <c r="S13" i="1" s="1"/>
  <c r="S12" i="1"/>
  <c r="L43" i="1" s="1"/>
  <c r="L49" i="1" l="1"/>
  <c r="M49" i="1" s="1"/>
  <c r="L47" i="1"/>
  <c r="M47" i="1" s="1"/>
  <c r="M43" i="1"/>
  <c r="L44" i="1"/>
  <c r="M44" i="1" s="1"/>
  <c r="L42" i="1"/>
  <c r="L40" i="1"/>
  <c r="L45" i="1"/>
  <c r="L48" i="1"/>
  <c r="L50" i="1"/>
  <c r="N43" i="1" l="1"/>
  <c r="M50" i="1"/>
  <c r="N49" i="1" s="1"/>
  <c r="M40" i="1"/>
  <c r="N39" i="1" s="1"/>
  <c r="M42" i="1"/>
  <c r="N41" i="1" s="1"/>
  <c r="M48" i="1"/>
  <c r="N47" i="1" s="1"/>
  <c r="M45" i="1"/>
  <c r="N45" i="1" s="1"/>
  <c r="O43" i="1" l="1"/>
  <c r="O47" i="1"/>
  <c r="O39" i="1"/>
</calcChain>
</file>

<file path=xl/sharedStrings.xml><?xml version="1.0" encoding="utf-8"?>
<sst xmlns="http://schemas.openxmlformats.org/spreadsheetml/2006/main" count="74" uniqueCount="20">
  <si>
    <t>Probability</t>
  </si>
  <si>
    <t>s'</t>
  </si>
  <si>
    <t>a1</t>
  </si>
  <si>
    <t>a2</t>
  </si>
  <si>
    <t>reward</t>
  </si>
  <si>
    <t>otherwise</t>
  </si>
  <si>
    <t>iteration 0</t>
  </si>
  <si>
    <t>s</t>
  </si>
  <si>
    <t>iteration 1</t>
  </si>
  <si>
    <t>End</t>
  </si>
  <si>
    <t>Actions</t>
  </si>
  <si>
    <t>Qpi(s,a)</t>
  </si>
  <si>
    <t>Gamma</t>
  </si>
  <si>
    <t>Reward</t>
  </si>
  <si>
    <t>Vopt(s')</t>
  </si>
  <si>
    <t>Qopt_i</t>
  </si>
  <si>
    <t>V(opt)</t>
  </si>
  <si>
    <t>iteration 2</t>
  </si>
  <si>
    <t>Vopt(s)</t>
  </si>
  <si>
    <t>Answer for 20,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</si>
</sst>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0" xfId="0" quotePrefix="1" applyBorder="1"/>
    <xf numFmtId="0" fontId="0" fillId="0" borderId="5" xfId="0" quotePrefix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1"/>
  <sheetViews>
    <sheetView tabSelected="1" workbookViewId="0">
      <selection activeCell="T2" sqref="T2"/>
    </sheetView>
  </sheetViews>
  <sheetFormatPr defaultRowHeight="15" x14ac:dyDescent="0.25"/>
  <cols>
    <col min="3" max="3" width="10.7109375" bestFit="1" customWidth="1"/>
    <col min="7" max="7" width="9.140625" style="1"/>
    <col min="8" max="8" width="10.7109375" style="1" bestFit="1" customWidth="1"/>
    <col min="9" max="9" width="10.7109375" customWidth="1"/>
    <col min="10" max="10" width="10.7109375" bestFit="1" customWidth="1"/>
    <col min="13" max="13" width="10.5703125" customWidth="1"/>
    <col min="14" max="14" width="8" bestFit="1" customWidth="1"/>
  </cols>
  <sheetData>
    <row r="2" spans="3:20" ht="15.75" thickBot="1" x14ac:dyDescent="0.3">
      <c r="G2" s="1" t="s">
        <v>6</v>
      </c>
      <c r="T2" t="s">
        <v>19</v>
      </c>
    </row>
    <row r="3" spans="3:20" ht="15.75" thickBot="1" x14ac:dyDescent="0.3">
      <c r="C3" s="23" t="s">
        <v>2</v>
      </c>
      <c r="D3" s="8"/>
      <c r="G3" s="2" t="s">
        <v>7</v>
      </c>
      <c r="H3" s="2" t="s">
        <v>10</v>
      </c>
      <c r="I3" s="3" t="s">
        <v>1</v>
      </c>
      <c r="J3" s="3" t="s">
        <v>0</v>
      </c>
      <c r="K3" s="3" t="s">
        <v>13</v>
      </c>
      <c r="L3" s="3" t="s">
        <v>14</v>
      </c>
      <c r="M3" s="3" t="s">
        <v>15</v>
      </c>
      <c r="N3" t="s">
        <v>11</v>
      </c>
      <c r="O3" t="s">
        <v>16</v>
      </c>
      <c r="R3" t="s">
        <v>7</v>
      </c>
      <c r="S3" t="s">
        <v>18</v>
      </c>
    </row>
    <row r="4" spans="3:20" ht="15.75" thickBot="1" x14ac:dyDescent="0.3">
      <c r="C4" s="24" t="s">
        <v>0</v>
      </c>
      <c r="D4" s="16" t="s">
        <v>1</v>
      </c>
      <c r="G4" s="19">
        <v>-2</v>
      </c>
      <c r="H4" s="20" t="s">
        <v>9</v>
      </c>
      <c r="I4" s="21" t="s">
        <v>9</v>
      </c>
      <c r="J4" s="21">
        <v>0</v>
      </c>
      <c r="K4" s="21">
        <v>0</v>
      </c>
      <c r="L4" s="21">
        <v>0</v>
      </c>
      <c r="M4" s="21">
        <f>J4*K4+$D$18*L4</f>
        <v>0</v>
      </c>
      <c r="N4" s="21"/>
      <c r="O4" s="22"/>
      <c r="R4">
        <v>-2</v>
      </c>
      <c r="S4">
        <v>0</v>
      </c>
      <c r="T4">
        <v>0</v>
      </c>
    </row>
    <row r="5" spans="3:20" x14ac:dyDescent="0.25">
      <c r="C5" s="24">
        <v>0.8</v>
      </c>
      <c r="D5" s="16">
        <v>-1</v>
      </c>
      <c r="G5" s="4">
        <v>-1</v>
      </c>
      <c r="H5" s="5" t="s">
        <v>2</v>
      </c>
      <c r="I5" s="6">
        <v>-2</v>
      </c>
      <c r="J5" s="7">
        <f>$C$5</f>
        <v>0.8</v>
      </c>
      <c r="K5" s="7">
        <f>IFERROR(VLOOKUP(I5,$C$14:$D$15,2,FALSE), $D$16)</f>
        <v>10</v>
      </c>
      <c r="L5" s="7">
        <v>0</v>
      </c>
      <c r="M5" s="7">
        <f>J5*(K5+$D$18*L5)</f>
        <v>8</v>
      </c>
      <c r="N5" s="7">
        <f>SUM(M5:M6)</f>
        <v>7</v>
      </c>
      <c r="O5" s="8">
        <f>MAX(N5,N7)</f>
        <v>7</v>
      </c>
      <c r="R5">
        <v>-1</v>
      </c>
      <c r="S5">
        <f>O5</f>
        <v>7</v>
      </c>
      <c r="T5">
        <v>15</v>
      </c>
    </row>
    <row r="6" spans="3:20" ht="15.75" thickBot="1" x14ac:dyDescent="0.3">
      <c r="C6" s="25">
        <v>0.2</v>
      </c>
      <c r="D6" s="12">
        <v>1</v>
      </c>
      <c r="G6" s="13"/>
      <c r="H6" s="14"/>
      <c r="I6" s="15">
        <v>0</v>
      </c>
      <c r="J6" s="15">
        <f>$C$6</f>
        <v>0.2</v>
      </c>
      <c r="K6" s="15">
        <f t="shared" ref="K6:K16" si="0">IFERROR(VLOOKUP(I6,$C$14:$D$15,2,FALSE), $D$16)</f>
        <v>-5</v>
      </c>
      <c r="L6" s="15">
        <v>0</v>
      </c>
      <c r="M6" s="15">
        <f>J6*(K6+$D$18*L6)</f>
        <v>-1</v>
      </c>
      <c r="N6" s="15"/>
      <c r="O6" s="16"/>
      <c r="R6">
        <v>0</v>
      </c>
      <c r="S6">
        <f>O9</f>
        <v>-5</v>
      </c>
      <c r="T6">
        <v>-5</v>
      </c>
    </row>
    <row r="7" spans="3:20" ht="15.75" thickBot="1" x14ac:dyDescent="0.3">
      <c r="G7" s="13"/>
      <c r="H7" s="14" t="s">
        <v>3</v>
      </c>
      <c r="I7" s="17">
        <v>-2</v>
      </c>
      <c r="J7" s="15">
        <f>$C$10</f>
        <v>0.7</v>
      </c>
      <c r="K7" s="15">
        <f t="shared" si="0"/>
        <v>10</v>
      </c>
      <c r="L7" s="15">
        <v>0</v>
      </c>
      <c r="M7" s="15">
        <f>J7*(K7+$D$18*L7)</f>
        <v>7</v>
      </c>
      <c r="N7" s="15">
        <f>SUM(M7:M8)</f>
        <v>5.5</v>
      </c>
      <c r="O7" s="16"/>
      <c r="R7">
        <v>1</v>
      </c>
      <c r="S7">
        <f>O13</f>
        <v>11.5</v>
      </c>
      <c r="T7">
        <v>26.5</v>
      </c>
    </row>
    <row r="8" spans="3:20" ht="15.75" thickBot="1" x14ac:dyDescent="0.3">
      <c r="C8" s="23" t="s">
        <v>3</v>
      </c>
      <c r="D8" s="8"/>
      <c r="G8" s="9"/>
      <c r="H8" s="10"/>
      <c r="I8" s="11">
        <v>0</v>
      </c>
      <c r="J8" s="11">
        <f>$C$11</f>
        <v>0.3</v>
      </c>
      <c r="K8" s="11">
        <f t="shared" si="0"/>
        <v>-5</v>
      </c>
      <c r="L8" s="11">
        <v>0</v>
      </c>
      <c r="M8" s="11">
        <f>J8*(K8+$D$18*L8)</f>
        <v>-1.5</v>
      </c>
      <c r="N8" s="11"/>
      <c r="O8" s="12"/>
      <c r="R8">
        <v>2</v>
      </c>
      <c r="S8">
        <v>0</v>
      </c>
      <c r="T8">
        <v>0</v>
      </c>
    </row>
    <row r="9" spans="3:20" x14ac:dyDescent="0.25">
      <c r="C9" s="24" t="s">
        <v>0</v>
      </c>
      <c r="D9" s="16" t="s">
        <v>1</v>
      </c>
      <c r="G9" s="4">
        <v>0</v>
      </c>
      <c r="H9" s="5" t="s">
        <v>2</v>
      </c>
      <c r="I9" s="6">
        <v>-1</v>
      </c>
      <c r="J9" s="7">
        <f>$C$5</f>
        <v>0.8</v>
      </c>
      <c r="K9" s="7">
        <f t="shared" si="0"/>
        <v>-5</v>
      </c>
      <c r="L9" s="7">
        <v>0</v>
      </c>
      <c r="M9" s="7">
        <f>J9*(K9+$D$18*L9)</f>
        <v>-4</v>
      </c>
      <c r="N9" s="7">
        <f>SUM(M9:M10)</f>
        <v>-5</v>
      </c>
      <c r="O9" s="8">
        <f>MAX(N9,N11)</f>
        <v>-5</v>
      </c>
    </row>
    <row r="10" spans="3:20" x14ac:dyDescent="0.25">
      <c r="C10" s="24">
        <v>0.7</v>
      </c>
      <c r="D10" s="16">
        <v>-1</v>
      </c>
      <c r="G10" s="13"/>
      <c r="H10" s="14"/>
      <c r="I10" s="17">
        <v>1</v>
      </c>
      <c r="J10" s="15">
        <f>$C$6</f>
        <v>0.2</v>
      </c>
      <c r="K10" s="15">
        <f t="shared" si="0"/>
        <v>-5</v>
      </c>
      <c r="L10" s="15">
        <v>0</v>
      </c>
      <c r="M10" s="15">
        <f>J10*(K10+$D$18*L10)</f>
        <v>-1</v>
      </c>
      <c r="N10" s="15"/>
      <c r="O10" s="16"/>
      <c r="R10" t="s">
        <v>7</v>
      </c>
      <c r="S10" t="s">
        <v>18</v>
      </c>
    </row>
    <row r="11" spans="3:20" ht="15.75" thickBot="1" x14ac:dyDescent="0.3">
      <c r="C11" s="25">
        <v>0.3</v>
      </c>
      <c r="D11" s="12">
        <v>1</v>
      </c>
      <c r="G11" s="13"/>
      <c r="H11" s="14" t="s">
        <v>3</v>
      </c>
      <c r="I11" s="17">
        <v>-1</v>
      </c>
      <c r="J11" s="15">
        <f>$C$10</f>
        <v>0.7</v>
      </c>
      <c r="K11" s="15">
        <f t="shared" si="0"/>
        <v>-5</v>
      </c>
      <c r="L11" s="15">
        <v>0</v>
      </c>
      <c r="M11" s="15">
        <f>J11*(K11+$D$18*L11)</f>
        <v>-3.5</v>
      </c>
      <c r="N11" s="15">
        <f>SUM(M11:M12)</f>
        <v>-5</v>
      </c>
      <c r="O11" s="16"/>
      <c r="R11">
        <v>-2</v>
      </c>
      <c r="S11">
        <v>0</v>
      </c>
      <c r="T11">
        <v>0</v>
      </c>
    </row>
    <row r="12" spans="3:20" ht="15.75" thickBot="1" x14ac:dyDescent="0.3">
      <c r="G12" s="9"/>
      <c r="H12" s="10"/>
      <c r="I12" s="18">
        <v>1</v>
      </c>
      <c r="J12" s="11">
        <f>$C$11</f>
        <v>0.3</v>
      </c>
      <c r="K12" s="11">
        <f t="shared" si="0"/>
        <v>-5</v>
      </c>
      <c r="L12" s="11">
        <v>0</v>
      </c>
      <c r="M12" s="11">
        <f>J12*(K12+$D$18*L12)</f>
        <v>-1.5</v>
      </c>
      <c r="N12" s="11"/>
      <c r="O12" s="12"/>
      <c r="R12">
        <v>-1</v>
      </c>
      <c r="S12">
        <f>O22</f>
        <v>6</v>
      </c>
      <c r="T12">
        <v>14</v>
      </c>
    </row>
    <row r="13" spans="3:20" x14ac:dyDescent="0.25">
      <c r="C13" s="23" t="s">
        <v>4</v>
      </c>
      <c r="D13" s="8"/>
      <c r="G13" s="4">
        <v>1</v>
      </c>
      <c r="H13" s="5" t="s">
        <v>2</v>
      </c>
      <c r="I13" s="6">
        <v>0</v>
      </c>
      <c r="J13" s="7">
        <v>0.8</v>
      </c>
      <c r="K13" s="7">
        <f t="shared" si="0"/>
        <v>-5</v>
      </c>
      <c r="L13" s="7">
        <v>0</v>
      </c>
      <c r="M13" s="7">
        <f>J13*(K13+$D$18*L13)</f>
        <v>-4</v>
      </c>
      <c r="N13" s="7">
        <f>SUM(M13:M14)</f>
        <v>6</v>
      </c>
      <c r="O13" s="8">
        <f>MAX(N13,N15)</f>
        <v>11.5</v>
      </c>
      <c r="R13">
        <v>0</v>
      </c>
      <c r="S13">
        <f>O26</f>
        <v>3.3499999999999996</v>
      </c>
      <c r="T13">
        <v>13.45</v>
      </c>
    </row>
    <row r="14" spans="3:20" x14ac:dyDescent="0.25">
      <c r="C14" s="24">
        <v>-2</v>
      </c>
      <c r="D14" s="16">
        <v>10</v>
      </c>
      <c r="G14" s="13"/>
      <c r="H14" s="14"/>
      <c r="I14" s="17">
        <v>2</v>
      </c>
      <c r="J14" s="15">
        <v>0.2</v>
      </c>
      <c r="K14" s="15">
        <f t="shared" si="0"/>
        <v>50</v>
      </c>
      <c r="L14" s="15">
        <v>0</v>
      </c>
      <c r="M14" s="15">
        <f>J14*(K14+$D$18*L14)</f>
        <v>10</v>
      </c>
      <c r="N14" s="15"/>
      <c r="O14" s="16"/>
      <c r="R14">
        <v>1</v>
      </c>
      <c r="S14">
        <f>O30</f>
        <v>8</v>
      </c>
      <c r="T14">
        <v>23</v>
      </c>
    </row>
    <row r="15" spans="3:20" x14ac:dyDescent="0.25">
      <c r="C15" s="24">
        <v>2</v>
      </c>
      <c r="D15" s="16">
        <v>50</v>
      </c>
      <c r="G15" s="13"/>
      <c r="H15" s="14" t="s">
        <v>3</v>
      </c>
      <c r="I15" s="17">
        <v>0</v>
      </c>
      <c r="J15" s="15">
        <v>0.7</v>
      </c>
      <c r="K15" s="15">
        <f t="shared" si="0"/>
        <v>-5</v>
      </c>
      <c r="L15" s="15">
        <v>0</v>
      </c>
      <c r="M15" s="15">
        <f>J15*(K15+$D$18*L15)</f>
        <v>-3.5</v>
      </c>
      <c r="N15" s="15">
        <f>SUM(M15:M16)</f>
        <v>11.5</v>
      </c>
      <c r="O15" s="16"/>
      <c r="R15">
        <v>2</v>
      </c>
      <c r="S15">
        <v>0</v>
      </c>
      <c r="T15">
        <v>0</v>
      </c>
    </row>
    <row r="16" spans="3:20" ht="15.75" thickBot="1" x14ac:dyDescent="0.3">
      <c r="C16" s="25" t="s">
        <v>5</v>
      </c>
      <c r="D16" s="12">
        <v>-5</v>
      </c>
      <c r="G16" s="9"/>
      <c r="H16" s="10"/>
      <c r="I16" s="18">
        <v>2</v>
      </c>
      <c r="J16" s="11">
        <v>0.3</v>
      </c>
      <c r="K16" s="11">
        <f t="shared" si="0"/>
        <v>50</v>
      </c>
      <c r="L16" s="11">
        <v>0</v>
      </c>
      <c r="M16" s="11">
        <f>J16*(K16+$D$18*L16)</f>
        <v>15</v>
      </c>
      <c r="N16" s="11"/>
      <c r="O16" s="12"/>
    </row>
    <row r="17" spans="3:15" ht="15.75" thickBot="1" x14ac:dyDescent="0.3">
      <c r="G17" s="19">
        <v>2</v>
      </c>
      <c r="H17" s="20" t="s">
        <v>9</v>
      </c>
      <c r="I17" s="21" t="s">
        <v>9</v>
      </c>
      <c r="J17" s="21">
        <v>0</v>
      </c>
      <c r="K17" s="21">
        <v>0</v>
      </c>
      <c r="L17" s="21">
        <v>0</v>
      </c>
      <c r="M17" s="21">
        <f>J17*K17+$D$18*L17</f>
        <v>0</v>
      </c>
      <c r="N17" s="21"/>
      <c r="O17" s="22"/>
    </row>
    <row r="18" spans="3:15" ht="15.75" thickBot="1" x14ac:dyDescent="0.3">
      <c r="C18" s="26" t="s">
        <v>12</v>
      </c>
      <c r="D18" s="22">
        <v>1</v>
      </c>
    </row>
    <row r="19" spans="3:15" x14ac:dyDescent="0.25">
      <c r="G19" s="1" t="s">
        <v>8</v>
      </c>
    </row>
    <row r="20" spans="3:15" ht="15.75" thickBot="1" x14ac:dyDescent="0.3">
      <c r="G20" s="2" t="s">
        <v>7</v>
      </c>
      <c r="H20" s="2" t="s">
        <v>10</v>
      </c>
      <c r="I20" s="3" t="s">
        <v>1</v>
      </c>
      <c r="J20" s="3" t="s">
        <v>0</v>
      </c>
      <c r="K20" s="3" t="s">
        <v>13</v>
      </c>
      <c r="L20" s="3" t="s">
        <v>14</v>
      </c>
      <c r="M20" s="3" t="s">
        <v>15</v>
      </c>
      <c r="N20" t="s">
        <v>11</v>
      </c>
      <c r="O20" t="s">
        <v>16</v>
      </c>
    </row>
    <row r="21" spans="3:15" ht="15.75" thickBot="1" x14ac:dyDescent="0.3">
      <c r="G21" s="19">
        <v>-2</v>
      </c>
      <c r="H21" s="20" t="s">
        <v>9</v>
      </c>
      <c r="I21" s="21" t="s">
        <v>9</v>
      </c>
      <c r="J21" s="21">
        <v>0</v>
      </c>
      <c r="K21" s="21">
        <v>0</v>
      </c>
      <c r="L21" s="21">
        <v>0</v>
      </c>
      <c r="M21" s="21">
        <f>J21*K21+$D$18*L21</f>
        <v>0</v>
      </c>
      <c r="N21" s="21"/>
      <c r="O21" s="22"/>
    </row>
    <row r="22" spans="3:15" x14ac:dyDescent="0.25">
      <c r="G22" s="4">
        <v>-1</v>
      </c>
      <c r="H22" s="5" t="s">
        <v>2</v>
      </c>
      <c r="I22" s="6">
        <v>-2</v>
      </c>
      <c r="J22" s="7">
        <f>$C$5</f>
        <v>0.8</v>
      </c>
      <c r="K22" s="7">
        <f>IFERROR(VLOOKUP(I22,$C$14:$D$15,2,FALSE), $D$16)</f>
        <v>10</v>
      </c>
      <c r="L22" s="7">
        <f>VLOOKUP(I22,$R$4:$S$8, 2,FALSE)</f>
        <v>0</v>
      </c>
      <c r="M22" s="7">
        <f>J22*(K22+$D$18*L22)</f>
        <v>8</v>
      </c>
      <c r="N22" s="7">
        <f>SUM(M22:M23)</f>
        <v>6</v>
      </c>
      <c r="O22" s="8">
        <f>MAX(N22,N24)</f>
        <v>6</v>
      </c>
    </row>
    <row r="23" spans="3:15" x14ac:dyDescent="0.25">
      <c r="G23" s="13"/>
      <c r="H23" s="14"/>
      <c r="I23" s="15">
        <v>0</v>
      </c>
      <c r="J23" s="15">
        <f>$C$6</f>
        <v>0.2</v>
      </c>
      <c r="K23" s="15">
        <f t="shared" ref="K23:K33" si="1">IFERROR(VLOOKUP(I23,$C$14:$D$15,2,FALSE), $D$16)</f>
        <v>-5</v>
      </c>
      <c r="L23" s="15">
        <f t="shared" ref="L23:L33" si="2">VLOOKUP(I23,$R$4:$S$8, 2,FALSE)</f>
        <v>-5</v>
      </c>
      <c r="M23" s="15">
        <f>J23*(K23+$D$18*L23)</f>
        <v>-2</v>
      </c>
      <c r="N23" s="15"/>
      <c r="O23" s="16"/>
    </row>
    <row r="24" spans="3:15" x14ac:dyDescent="0.25">
      <c r="G24" s="13"/>
      <c r="H24" s="14" t="s">
        <v>3</v>
      </c>
      <c r="I24" s="17">
        <v>-2</v>
      </c>
      <c r="J24" s="15">
        <f>$C$10</f>
        <v>0.7</v>
      </c>
      <c r="K24" s="15">
        <f t="shared" si="1"/>
        <v>10</v>
      </c>
      <c r="L24" s="15">
        <f t="shared" si="2"/>
        <v>0</v>
      </c>
      <c r="M24" s="15">
        <f>J24*(K24+$D$18*L24)</f>
        <v>7</v>
      </c>
      <c r="N24" s="15">
        <f>SUM(M24:M25)</f>
        <v>4</v>
      </c>
      <c r="O24" s="16"/>
    </row>
    <row r="25" spans="3:15" ht="15.75" thickBot="1" x14ac:dyDescent="0.3">
      <c r="G25" s="9"/>
      <c r="H25" s="10"/>
      <c r="I25" s="11">
        <v>0</v>
      </c>
      <c r="J25" s="11">
        <f>$C$11</f>
        <v>0.3</v>
      </c>
      <c r="K25" s="11">
        <f t="shared" si="1"/>
        <v>-5</v>
      </c>
      <c r="L25" s="11">
        <f t="shared" si="2"/>
        <v>-5</v>
      </c>
      <c r="M25" s="11">
        <f>J25*(K25+$D$18*L25)</f>
        <v>-3</v>
      </c>
      <c r="N25" s="11"/>
      <c r="O25" s="12"/>
    </row>
    <row r="26" spans="3:15" x14ac:dyDescent="0.25">
      <c r="G26" s="4">
        <v>0</v>
      </c>
      <c r="H26" s="5" t="s">
        <v>2</v>
      </c>
      <c r="I26" s="6">
        <v>-1</v>
      </c>
      <c r="J26" s="7">
        <f>$C$5</f>
        <v>0.8</v>
      </c>
      <c r="K26" s="7">
        <f t="shared" si="1"/>
        <v>-5</v>
      </c>
      <c r="L26" s="7">
        <f t="shared" si="2"/>
        <v>7</v>
      </c>
      <c r="M26" s="7">
        <f>J26*(K26+$D$18*L26)</f>
        <v>1.6</v>
      </c>
      <c r="N26" s="7">
        <f>SUM(M26:M27)</f>
        <v>2.9000000000000004</v>
      </c>
      <c r="O26" s="8">
        <f>MAX(N26,N28)</f>
        <v>3.3499999999999996</v>
      </c>
    </row>
    <row r="27" spans="3:15" x14ac:dyDescent="0.25">
      <c r="G27" s="13"/>
      <c r="H27" s="14"/>
      <c r="I27" s="17">
        <v>1</v>
      </c>
      <c r="J27" s="15">
        <f>$C$6</f>
        <v>0.2</v>
      </c>
      <c r="K27" s="15">
        <f t="shared" si="1"/>
        <v>-5</v>
      </c>
      <c r="L27" s="15">
        <f t="shared" si="2"/>
        <v>11.5</v>
      </c>
      <c r="M27" s="15">
        <f>J27*(K27+$D$18*L27)</f>
        <v>1.3</v>
      </c>
      <c r="N27" s="15"/>
      <c r="O27" s="16"/>
    </row>
    <row r="28" spans="3:15" x14ac:dyDescent="0.25">
      <c r="G28" s="13"/>
      <c r="H28" s="14" t="s">
        <v>3</v>
      </c>
      <c r="I28" s="17">
        <v>-1</v>
      </c>
      <c r="J28" s="15">
        <f>$C$10</f>
        <v>0.7</v>
      </c>
      <c r="K28" s="15">
        <f t="shared" si="1"/>
        <v>-5</v>
      </c>
      <c r="L28" s="15">
        <f t="shared" si="2"/>
        <v>7</v>
      </c>
      <c r="M28" s="15">
        <f>J28*(K28+$D$18*L28)</f>
        <v>1.4</v>
      </c>
      <c r="N28" s="15">
        <f>SUM(M28:M29)</f>
        <v>3.3499999999999996</v>
      </c>
      <c r="O28" s="16"/>
    </row>
    <row r="29" spans="3:15" ht="15.75" thickBot="1" x14ac:dyDescent="0.3">
      <c r="G29" s="9"/>
      <c r="H29" s="10"/>
      <c r="I29" s="18">
        <v>1</v>
      </c>
      <c r="J29" s="11">
        <f>$C$11</f>
        <v>0.3</v>
      </c>
      <c r="K29" s="11">
        <f t="shared" si="1"/>
        <v>-5</v>
      </c>
      <c r="L29" s="11">
        <f t="shared" si="2"/>
        <v>11.5</v>
      </c>
      <c r="M29" s="11">
        <f>J29*(K29+$D$18*L29)</f>
        <v>1.95</v>
      </c>
      <c r="N29" s="11"/>
      <c r="O29" s="12"/>
    </row>
    <row r="30" spans="3:15" x14ac:dyDescent="0.25">
      <c r="G30" s="4">
        <v>1</v>
      </c>
      <c r="H30" s="5" t="s">
        <v>2</v>
      </c>
      <c r="I30" s="6">
        <v>0</v>
      </c>
      <c r="J30" s="7">
        <v>0.8</v>
      </c>
      <c r="K30" s="7">
        <f t="shared" si="1"/>
        <v>-5</v>
      </c>
      <c r="L30" s="7">
        <f t="shared" si="2"/>
        <v>-5</v>
      </c>
      <c r="M30" s="7">
        <f>J30*(K30+$D$18*L30)</f>
        <v>-8</v>
      </c>
      <c r="N30" s="7">
        <f>SUM(M30:M31)</f>
        <v>2</v>
      </c>
      <c r="O30" s="8">
        <f>MAX(N30,N32)</f>
        <v>8</v>
      </c>
    </row>
    <row r="31" spans="3:15" x14ac:dyDescent="0.25">
      <c r="G31" s="13"/>
      <c r="H31" s="14"/>
      <c r="I31" s="17">
        <v>2</v>
      </c>
      <c r="J31" s="15">
        <v>0.2</v>
      </c>
      <c r="K31" s="15">
        <f t="shared" si="1"/>
        <v>50</v>
      </c>
      <c r="L31" s="15">
        <f t="shared" si="2"/>
        <v>0</v>
      </c>
      <c r="M31" s="15">
        <f>J31*(K31+$D$18*L31)</f>
        <v>10</v>
      </c>
      <c r="N31" s="15"/>
      <c r="O31" s="16"/>
    </row>
    <row r="32" spans="3:15" x14ac:dyDescent="0.25">
      <c r="G32" s="13"/>
      <c r="H32" s="14" t="s">
        <v>3</v>
      </c>
      <c r="I32" s="17">
        <v>0</v>
      </c>
      <c r="J32" s="15">
        <v>0.7</v>
      </c>
      <c r="K32" s="15">
        <f t="shared" si="1"/>
        <v>-5</v>
      </c>
      <c r="L32" s="15">
        <f t="shared" si="2"/>
        <v>-5</v>
      </c>
      <c r="M32" s="15">
        <f>J32*(K32+$D$18*L32)</f>
        <v>-7</v>
      </c>
      <c r="N32" s="15">
        <f>SUM(M32:M33)</f>
        <v>8</v>
      </c>
      <c r="O32" s="16"/>
    </row>
    <row r="33" spans="7:15" ht="15.75" thickBot="1" x14ac:dyDescent="0.3">
      <c r="G33" s="9"/>
      <c r="H33" s="10"/>
      <c r="I33" s="18">
        <v>2</v>
      </c>
      <c r="J33" s="11">
        <v>0.3</v>
      </c>
      <c r="K33" s="11">
        <f t="shared" si="1"/>
        <v>50</v>
      </c>
      <c r="L33" s="11">
        <f t="shared" si="2"/>
        <v>0</v>
      </c>
      <c r="M33" s="11">
        <f>J33*(K33+$D$18*L33)</f>
        <v>15</v>
      </c>
      <c r="N33" s="11"/>
      <c r="O33" s="12"/>
    </row>
    <row r="34" spans="7:15" ht="15.75" thickBot="1" x14ac:dyDescent="0.3">
      <c r="G34" s="19">
        <v>2</v>
      </c>
      <c r="H34" s="20" t="s">
        <v>9</v>
      </c>
      <c r="I34" s="21" t="s">
        <v>9</v>
      </c>
      <c r="J34" s="21">
        <v>0</v>
      </c>
      <c r="K34" s="21">
        <v>0</v>
      </c>
      <c r="L34" s="21">
        <v>0</v>
      </c>
      <c r="M34" s="21">
        <f>J34*K34+$D$18*L34</f>
        <v>0</v>
      </c>
      <c r="N34" s="21"/>
      <c r="O34" s="22"/>
    </row>
    <row r="36" spans="7:15" x14ac:dyDescent="0.25">
      <c r="G36" s="1" t="s">
        <v>17</v>
      </c>
    </row>
    <row r="37" spans="7:15" ht="15.75" thickBot="1" x14ac:dyDescent="0.3">
      <c r="G37" s="2" t="s">
        <v>7</v>
      </c>
      <c r="H37" s="2" t="s">
        <v>10</v>
      </c>
      <c r="I37" s="3" t="s">
        <v>1</v>
      </c>
      <c r="J37" s="3" t="s">
        <v>0</v>
      </c>
      <c r="K37" s="3" t="s">
        <v>13</v>
      </c>
      <c r="L37" s="3" t="s">
        <v>14</v>
      </c>
      <c r="M37" s="3" t="s">
        <v>15</v>
      </c>
      <c r="N37" t="s">
        <v>11</v>
      </c>
      <c r="O37" t="s">
        <v>16</v>
      </c>
    </row>
    <row r="38" spans="7:15" ht="15.75" thickBot="1" x14ac:dyDescent="0.3">
      <c r="G38" s="19">
        <v>-2</v>
      </c>
      <c r="H38" s="20" t="s">
        <v>9</v>
      </c>
      <c r="I38" s="21" t="s">
        <v>9</v>
      </c>
      <c r="J38" s="21">
        <v>0</v>
      </c>
      <c r="K38" s="21">
        <v>0</v>
      </c>
      <c r="L38" s="21">
        <v>0</v>
      </c>
      <c r="M38" s="21">
        <f>J38*K38+$D$18*L38</f>
        <v>0</v>
      </c>
      <c r="N38" s="21"/>
      <c r="O38" s="22"/>
    </row>
    <row r="39" spans="7:15" x14ac:dyDescent="0.25">
      <c r="G39" s="4">
        <v>-1</v>
      </c>
      <c r="H39" s="5" t="s">
        <v>2</v>
      </c>
      <c r="I39" s="6">
        <v>-2</v>
      </c>
      <c r="J39" s="7">
        <f>$C$5</f>
        <v>0.8</v>
      </c>
      <c r="K39" s="7">
        <f>IFERROR(VLOOKUP(I39,$C$14:$D$15,2,FALSE), $D$16)</f>
        <v>10</v>
      </c>
      <c r="L39" s="7">
        <f>VLOOKUP(I39,$R$11:$S$15, 2,FALSE)</f>
        <v>0</v>
      </c>
      <c r="M39" s="7">
        <f>J39*(K39+$D$18*L39)</f>
        <v>8</v>
      </c>
      <c r="N39" s="7">
        <f>SUM(M39:M40)</f>
        <v>7.67</v>
      </c>
      <c r="O39" s="8">
        <f>MAX(N39,N41)</f>
        <v>7.67</v>
      </c>
    </row>
    <row r="40" spans="7:15" x14ac:dyDescent="0.25">
      <c r="G40" s="13"/>
      <c r="H40" s="14"/>
      <c r="I40" s="15">
        <v>0</v>
      </c>
      <c r="J40" s="15">
        <f>$C$6</f>
        <v>0.2</v>
      </c>
      <c r="K40" s="15">
        <f t="shared" ref="K40:K50" si="3">IFERROR(VLOOKUP(I40,$C$14:$D$15,2,FALSE), $D$16)</f>
        <v>-5</v>
      </c>
      <c r="L40" s="15">
        <f t="shared" ref="L40:L50" si="4">VLOOKUP(I40,$R$11:$S$15, 2,FALSE)</f>
        <v>3.3499999999999996</v>
      </c>
      <c r="M40" s="15">
        <f>J40*(K40+$D$18*L40)</f>
        <v>-0.33000000000000007</v>
      </c>
      <c r="N40" s="15"/>
      <c r="O40" s="16"/>
    </row>
    <row r="41" spans="7:15" x14ac:dyDescent="0.25">
      <c r="G41" s="13"/>
      <c r="H41" s="14" t="s">
        <v>3</v>
      </c>
      <c r="I41" s="17">
        <v>-2</v>
      </c>
      <c r="J41" s="15">
        <f>$C$10</f>
        <v>0.7</v>
      </c>
      <c r="K41" s="15">
        <f t="shared" si="3"/>
        <v>10</v>
      </c>
      <c r="L41" s="15">
        <f t="shared" si="4"/>
        <v>0</v>
      </c>
      <c r="M41" s="15">
        <f>J41*(K41+$D$18*L41)</f>
        <v>7</v>
      </c>
      <c r="N41" s="15">
        <f>SUM(M41:M42)</f>
        <v>6.5049999999999999</v>
      </c>
      <c r="O41" s="16"/>
    </row>
    <row r="42" spans="7:15" ht="15.75" thickBot="1" x14ac:dyDescent="0.3">
      <c r="G42" s="9"/>
      <c r="H42" s="10"/>
      <c r="I42" s="11">
        <v>0</v>
      </c>
      <c r="J42" s="11">
        <f>$C$11</f>
        <v>0.3</v>
      </c>
      <c r="K42" s="11">
        <f t="shared" si="3"/>
        <v>-5</v>
      </c>
      <c r="L42" s="11">
        <f t="shared" si="4"/>
        <v>3.3499999999999996</v>
      </c>
      <c r="M42" s="11">
        <f>J42*(K42+$D$18*L42)</f>
        <v>-0.49500000000000011</v>
      </c>
      <c r="N42" s="11"/>
      <c r="O42" s="12"/>
    </row>
    <row r="43" spans="7:15" x14ac:dyDescent="0.25">
      <c r="G43" s="4">
        <v>0</v>
      </c>
      <c r="H43" s="5" t="s">
        <v>2</v>
      </c>
      <c r="I43" s="6">
        <v>-1</v>
      </c>
      <c r="J43" s="7">
        <f>$C$5</f>
        <v>0.8</v>
      </c>
      <c r="K43" s="7">
        <f t="shared" si="3"/>
        <v>-5</v>
      </c>
      <c r="L43" s="7">
        <f t="shared" si="4"/>
        <v>6</v>
      </c>
      <c r="M43" s="7">
        <f>J43*(K43+$D$18*L43)</f>
        <v>0.8</v>
      </c>
      <c r="N43" s="7">
        <f>SUM(M43:M44)</f>
        <v>1.4000000000000001</v>
      </c>
      <c r="O43" s="8">
        <f>MAX(N43,N45)</f>
        <v>1.5999999999999999</v>
      </c>
    </row>
    <row r="44" spans="7:15" x14ac:dyDescent="0.25">
      <c r="G44" s="13"/>
      <c r="H44" s="14"/>
      <c r="I44" s="17">
        <v>1</v>
      </c>
      <c r="J44" s="15">
        <f>$C$6</f>
        <v>0.2</v>
      </c>
      <c r="K44" s="15">
        <f t="shared" si="3"/>
        <v>-5</v>
      </c>
      <c r="L44" s="15">
        <f t="shared" si="4"/>
        <v>8</v>
      </c>
      <c r="M44" s="15">
        <f>J44*(K44+$D$18*L44)</f>
        <v>0.60000000000000009</v>
      </c>
      <c r="N44" s="15"/>
      <c r="O44" s="16"/>
    </row>
    <row r="45" spans="7:15" x14ac:dyDescent="0.25">
      <c r="G45" s="13"/>
      <c r="H45" s="14" t="s">
        <v>3</v>
      </c>
      <c r="I45" s="17">
        <v>-1</v>
      </c>
      <c r="J45" s="15">
        <f>$C$10</f>
        <v>0.7</v>
      </c>
      <c r="K45" s="15">
        <f t="shared" si="3"/>
        <v>-5</v>
      </c>
      <c r="L45" s="15">
        <f t="shared" si="4"/>
        <v>6</v>
      </c>
      <c r="M45" s="15">
        <f>J45*(K45+$D$18*L45)</f>
        <v>0.7</v>
      </c>
      <c r="N45" s="15">
        <f>SUM(M45:M46)</f>
        <v>1.5999999999999999</v>
      </c>
      <c r="O45" s="16"/>
    </row>
    <row r="46" spans="7:15" ht="15.75" thickBot="1" x14ac:dyDescent="0.3">
      <c r="G46" s="9"/>
      <c r="H46" s="10"/>
      <c r="I46" s="18">
        <v>1</v>
      </c>
      <c r="J46" s="11">
        <f>$C$11</f>
        <v>0.3</v>
      </c>
      <c r="K46" s="11">
        <f t="shared" si="3"/>
        <v>-5</v>
      </c>
      <c r="L46" s="11">
        <f t="shared" si="4"/>
        <v>8</v>
      </c>
      <c r="M46" s="11">
        <f>J46*(K46+$D$18*L46)</f>
        <v>0.89999999999999991</v>
      </c>
      <c r="N46" s="11"/>
      <c r="O46" s="12"/>
    </row>
    <row r="47" spans="7:15" x14ac:dyDescent="0.25">
      <c r="G47" s="4">
        <v>1</v>
      </c>
      <c r="H47" s="5" t="s">
        <v>2</v>
      </c>
      <c r="I47" s="6">
        <v>0</v>
      </c>
      <c r="J47" s="7">
        <v>0.8</v>
      </c>
      <c r="K47" s="7">
        <f t="shared" si="3"/>
        <v>-5</v>
      </c>
      <c r="L47" s="7">
        <f>VLOOKUP(I47,$R$11:$S$15, 2,FALSE)</f>
        <v>3.3499999999999996</v>
      </c>
      <c r="M47" s="7">
        <f>J47*(K47+$D$18*L47)</f>
        <v>-1.3200000000000003</v>
      </c>
      <c r="N47" s="7">
        <f>SUM(M47:M48)</f>
        <v>8.68</v>
      </c>
      <c r="O47" s="8">
        <f>MAX(N47,N49)</f>
        <v>13.844999999999999</v>
      </c>
    </row>
    <row r="48" spans="7:15" x14ac:dyDescent="0.25">
      <c r="G48" s="13"/>
      <c r="H48" s="14"/>
      <c r="I48" s="17">
        <v>2</v>
      </c>
      <c r="J48" s="15">
        <v>0.2</v>
      </c>
      <c r="K48" s="15">
        <f t="shared" si="3"/>
        <v>50</v>
      </c>
      <c r="L48" s="15">
        <f t="shared" si="4"/>
        <v>0</v>
      </c>
      <c r="M48" s="15">
        <f>J48*(K48+$D$18*L48)</f>
        <v>10</v>
      </c>
      <c r="N48" s="15"/>
      <c r="O48" s="16"/>
    </row>
    <row r="49" spans="7:15" x14ac:dyDescent="0.25">
      <c r="G49" s="13"/>
      <c r="H49" s="14" t="s">
        <v>3</v>
      </c>
      <c r="I49" s="17">
        <v>0</v>
      </c>
      <c r="J49" s="15">
        <v>0.7</v>
      </c>
      <c r="K49" s="15">
        <f t="shared" si="3"/>
        <v>-5</v>
      </c>
      <c r="L49" s="15">
        <f t="shared" si="4"/>
        <v>3.3499999999999996</v>
      </c>
      <c r="M49" s="15">
        <f>J49*(K49+$D$18*L49)</f>
        <v>-1.1550000000000002</v>
      </c>
      <c r="N49" s="15">
        <f>SUM(M49:M50)</f>
        <v>13.844999999999999</v>
      </c>
      <c r="O49" s="16"/>
    </row>
    <row r="50" spans="7:15" ht="15.75" thickBot="1" x14ac:dyDescent="0.3">
      <c r="G50" s="9"/>
      <c r="H50" s="10"/>
      <c r="I50" s="18">
        <v>2</v>
      </c>
      <c r="J50" s="11">
        <v>0.3</v>
      </c>
      <c r="K50" s="11">
        <f t="shared" si="3"/>
        <v>50</v>
      </c>
      <c r="L50" s="11">
        <f t="shared" si="4"/>
        <v>0</v>
      </c>
      <c r="M50" s="11">
        <f>J50*(K50+$D$18*L50)</f>
        <v>15</v>
      </c>
      <c r="N50" s="11"/>
      <c r="O50" s="12"/>
    </row>
    <row r="51" spans="7:15" ht="15.75" thickBot="1" x14ac:dyDescent="0.3">
      <c r="G51" s="19">
        <v>2</v>
      </c>
      <c r="H51" s="20" t="s">
        <v>9</v>
      </c>
      <c r="I51" s="21" t="s">
        <v>9</v>
      </c>
      <c r="J51" s="21">
        <v>0</v>
      </c>
      <c r="K51" s="21">
        <v>0</v>
      </c>
      <c r="L51" s="21">
        <v>0</v>
      </c>
      <c r="M51" s="21">
        <f>J51*K51+$D$18*L51</f>
        <v>0</v>
      </c>
      <c r="N51" s="21"/>
      <c r="O51" s="22"/>
    </row>
  </sheetData>
  <conditionalFormatting sqref="J4:J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L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2022-04-29T02:35:35Z</dcterms:created>
  <dcterms:modified xsi:type="dcterms:W3CDTF">2022-04-29T03:37:15Z</dcterms:modified>
</cp:coreProperties>
</file>