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fza\Downloads\"/>
    </mc:Choice>
  </mc:AlternateContent>
  <xr:revisionPtr revIDLastSave="0" documentId="8_{D74E662C-1BA7-4C90-9620-244CADF8C736}" xr6:coauthVersionLast="47" xr6:coauthVersionMax="47" xr10:uidLastSave="{00000000-0000-0000-0000-000000000000}"/>
  <bookViews>
    <workbookView xWindow="-108" yWindow="-108" windowWidth="23256" windowHeight="12816" activeTab="2" xr2:uid="{6DD9C723-ABCF-4B53-90E0-B572CEC91351}"/>
  </bookViews>
  <sheets>
    <sheet name="inputs" sheetId="1" r:id="rId1"/>
    <sheet name="calculations" sheetId="2" r:id="rId2"/>
    <sheet name="Summary" sheetId="3" r:id="rId3"/>
  </sheets>
  <definedNames>
    <definedName name="Growth_Expenses">inputs!$C$4</definedName>
    <definedName name="Growth_Sales">inputs!$C$3</definedName>
    <definedName name="Inflation">inputs!$C$10</definedName>
    <definedName name="Investment">inputs!$C$5</definedName>
    <definedName name="Staff_Growth">inputs!$C$9</definedName>
    <definedName name="Starting_Year">inputs!$C$2</definedName>
    <definedName name="Tax_Rate">inputs!$C$8</definedName>
    <definedName name="Year1_Expenses">inputs!$C$7</definedName>
    <definedName name="Year1_Sales">inputs!$C$6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2" i="2"/>
  <c r="D2" i="2" s="1"/>
  <c r="C2" i="2"/>
  <c r="C3" i="2" s="1"/>
  <c r="C4" i="2" s="1"/>
  <c r="C5" i="2" s="1"/>
  <c r="C6" i="2" s="1"/>
  <c r="E2" i="2" l="1"/>
  <c r="F2" i="2"/>
  <c r="B3" i="2"/>
  <c r="D3" i="2" l="1"/>
  <c r="B4" i="2"/>
  <c r="D4" i="2" l="1"/>
  <c r="B5" i="2"/>
  <c r="E3" i="2"/>
  <c r="F3" i="2"/>
  <c r="D5" i="2" l="1"/>
  <c r="B6" i="2"/>
  <c r="D6" i="2" s="1"/>
  <c r="E4" i="2"/>
  <c r="F4" i="2"/>
  <c r="E6" i="2" l="1"/>
  <c r="F6" i="2"/>
  <c r="E5" i="2"/>
  <c r="F5" i="2"/>
</calcChain>
</file>

<file path=xl/sharedStrings.xml><?xml version="1.0" encoding="utf-8"?>
<sst xmlns="http://schemas.openxmlformats.org/spreadsheetml/2006/main" count="33" uniqueCount="33">
  <si>
    <t>Value</t>
  </si>
  <si>
    <t>Starting Year</t>
  </si>
  <si>
    <t>Growth Rate (Sales)</t>
  </si>
  <si>
    <t>Growth Rate (Expenses)</t>
  </si>
  <si>
    <t>Initial Investment (PKR)</t>
  </si>
  <si>
    <t>Year 1 Sales (PKR)</t>
  </si>
  <si>
    <t>Year 1 Expenses (PKR)</t>
  </si>
  <si>
    <t>Tax Rate</t>
  </si>
  <si>
    <t>Year</t>
  </si>
  <si>
    <t>Sales (PKR)</t>
  </si>
  <si>
    <t>Expenses (PKR)</t>
  </si>
  <si>
    <t>Profit Before Tax</t>
  </si>
  <si>
    <t>Tax</t>
  </si>
  <si>
    <t>Profit After Tax</t>
  </si>
  <si>
    <t>Metric</t>
  </si>
  <si>
    <t>Total Sales (5 Years)</t>
  </si>
  <si>
    <t>Total Expenses (5 Years)</t>
  </si>
  <si>
    <t>A (Category)</t>
  </si>
  <si>
    <t>B (Details)</t>
  </si>
  <si>
    <t>C (Value)</t>
  </si>
  <si>
    <t>Annual expected increase in total revenue</t>
  </si>
  <si>
    <t>Annual increase in expenses due to inflation, expansion, etc.</t>
  </si>
  <si>
    <t>For marketing, setup, and operations</t>
  </si>
  <si>
    <t>Expected revenue in 2025</t>
  </si>
  <si>
    <t>Rent, salaries, materials, utilities, etc.</t>
  </si>
  <si>
    <t>Corporate income tax rate</t>
  </si>
  <si>
    <t>Staff Increase per Year</t>
  </si>
  <si>
    <t>Hiring growth</t>
  </si>
  <si>
    <t>Inflation Rate</t>
  </si>
  <si>
    <t>Expected average inflation</t>
  </si>
  <si>
    <t>Total Profit After Tax</t>
  </si>
  <si>
    <t>Average Annual Profit</t>
  </si>
  <si>
    <t>Highest Yearly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</si>
</sst>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s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calculations!$A$1:$F$1</c:f>
              <c:strCache>
                <c:ptCount val="6"/>
                <c:pt idx="0">
                  <c:v>Year</c:v>
                </c:pt>
                <c:pt idx="1">
                  <c:v>Sales (PKR)</c:v>
                </c:pt>
                <c:pt idx="2">
                  <c:v>Expenses (PKR)</c:v>
                </c:pt>
                <c:pt idx="3">
                  <c:v>Profit Before Tax</c:v>
                </c:pt>
                <c:pt idx="4">
                  <c:v>Tax</c:v>
                </c:pt>
                <c:pt idx="5">
                  <c:v>Profit After Tax</c:v>
                </c:pt>
              </c:strCache>
            </c:strRef>
          </c:cat>
          <c:val>
            <c:numRef>
              <c:f>calculations!$A$2:$F$2</c:f>
              <c:numCache>
                <c:formatCode>General</c:formatCode>
                <c:ptCount val="6"/>
                <c:pt idx="0">
                  <c:v>2025</c:v>
                </c:pt>
                <c:pt idx="1">
                  <c:v>2400000</c:v>
                </c:pt>
                <c:pt idx="2">
                  <c:v>1450000</c:v>
                </c:pt>
                <c:pt idx="3">
                  <c:v>950000</c:v>
                </c:pt>
                <c:pt idx="4">
                  <c:v>190000</c:v>
                </c:pt>
                <c:pt idx="5">
                  <c:v>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A-4B3C-AA28-61AA7960E3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calculations!$A$1:$F$1</c:f>
              <c:strCache>
                <c:ptCount val="6"/>
                <c:pt idx="0">
                  <c:v>Year</c:v>
                </c:pt>
                <c:pt idx="1">
                  <c:v>Sales (PKR)</c:v>
                </c:pt>
                <c:pt idx="2">
                  <c:v>Expenses (PKR)</c:v>
                </c:pt>
                <c:pt idx="3">
                  <c:v>Profit Before Tax</c:v>
                </c:pt>
                <c:pt idx="4">
                  <c:v>Tax</c:v>
                </c:pt>
                <c:pt idx="5">
                  <c:v>Profit After Tax</c:v>
                </c:pt>
              </c:strCache>
            </c:strRef>
          </c:cat>
          <c:val>
            <c:numRef>
              <c:f>calculations!$A$3:$F$3</c:f>
              <c:numCache>
                <c:formatCode>General</c:formatCode>
                <c:ptCount val="6"/>
                <c:pt idx="0">
                  <c:v>2026</c:v>
                </c:pt>
                <c:pt idx="1">
                  <c:v>2832000</c:v>
                </c:pt>
                <c:pt idx="2">
                  <c:v>1609500.0000000002</c:v>
                </c:pt>
                <c:pt idx="3">
                  <c:v>1222499.9999999998</c:v>
                </c:pt>
                <c:pt idx="4">
                  <c:v>244499.99999999997</c:v>
                </c:pt>
                <c:pt idx="5">
                  <c:v>977999.99999999977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A-4B3C-AA28-61AA7960E3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calculations!$A$1:$F$1</c:f>
              <c:strCache>
                <c:ptCount val="6"/>
                <c:pt idx="0">
                  <c:v>Year</c:v>
                </c:pt>
                <c:pt idx="1">
                  <c:v>Sales (PKR)</c:v>
                </c:pt>
                <c:pt idx="2">
                  <c:v>Expenses (PKR)</c:v>
                </c:pt>
                <c:pt idx="3">
                  <c:v>Profit Before Tax</c:v>
                </c:pt>
                <c:pt idx="4">
                  <c:v>Tax</c:v>
                </c:pt>
                <c:pt idx="5">
                  <c:v>Profit After Tax</c:v>
                </c:pt>
              </c:strCache>
            </c:strRef>
          </c:cat>
          <c:val>
            <c:numRef>
              <c:f>calculations!$A$4:$F$4</c:f>
              <c:numCache>
                <c:formatCode>General</c:formatCode>
                <c:ptCount val="6"/>
                <c:pt idx="0">
                  <c:v>2027</c:v>
                </c:pt>
                <c:pt idx="1">
                  <c:v>3341760</c:v>
                </c:pt>
                <c:pt idx="2">
                  <c:v>1786545.0000000005</c:v>
                </c:pt>
                <c:pt idx="3">
                  <c:v>1555214.9999999995</c:v>
                </c:pt>
                <c:pt idx="4">
                  <c:v>311042.99999999994</c:v>
                </c:pt>
                <c:pt idx="5">
                  <c:v>1244171.9999999995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A-4B3C-AA28-61AA7960E3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calculations!$A$1:$F$1</c:f>
              <c:strCache>
                <c:ptCount val="6"/>
                <c:pt idx="0">
                  <c:v>Year</c:v>
                </c:pt>
                <c:pt idx="1">
                  <c:v>Sales (PKR)</c:v>
                </c:pt>
                <c:pt idx="2">
                  <c:v>Expenses (PKR)</c:v>
                </c:pt>
                <c:pt idx="3">
                  <c:v>Profit Before Tax</c:v>
                </c:pt>
                <c:pt idx="4">
                  <c:v>Tax</c:v>
                </c:pt>
                <c:pt idx="5">
                  <c:v>Profit After Tax</c:v>
                </c:pt>
              </c:strCache>
            </c:strRef>
          </c:cat>
          <c:val>
            <c:numRef>
              <c:f>calculations!$A$5:$F$5</c:f>
              <c:numCache>
                <c:formatCode>General</c:formatCode>
                <c:ptCount val="6"/>
                <c:pt idx="0">
                  <c:v>2028</c:v>
                </c:pt>
                <c:pt idx="1">
                  <c:v>3943276.8</c:v>
                </c:pt>
                <c:pt idx="2">
                  <c:v>1983064.9500000007</c:v>
                </c:pt>
                <c:pt idx="3">
                  <c:v>1960211.8499999992</c:v>
                </c:pt>
                <c:pt idx="4">
                  <c:v>392042.36999999988</c:v>
                </c:pt>
                <c:pt idx="5">
                  <c:v>1568169.4799999993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A-4B3C-AA28-61AA7960E3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calculations!$A$1:$F$1</c:f>
              <c:strCache>
                <c:ptCount val="6"/>
                <c:pt idx="0">
                  <c:v>Year</c:v>
                </c:pt>
                <c:pt idx="1">
                  <c:v>Sales (PKR)</c:v>
                </c:pt>
                <c:pt idx="2">
                  <c:v>Expenses (PKR)</c:v>
                </c:pt>
                <c:pt idx="3">
                  <c:v>Profit Before Tax</c:v>
                </c:pt>
                <c:pt idx="4">
                  <c:v>Tax</c:v>
                </c:pt>
                <c:pt idx="5">
                  <c:v>Profit After Tax</c:v>
                </c:pt>
              </c:strCache>
            </c:strRef>
          </c:cat>
          <c:val>
            <c:numRef>
              <c:f>calculations!$A$6:$F$6</c:f>
              <c:numCache>
                <c:formatCode>General</c:formatCode>
                <c:ptCount val="6"/>
                <c:pt idx="0">
                  <c:v>2029</c:v>
                </c:pt>
                <c:pt idx="1">
                  <c:v>4653066.6239999998</c:v>
                </c:pt>
                <c:pt idx="2">
                  <c:v>2201202.0945000011</c:v>
                </c:pt>
                <c:pt idx="3">
                  <c:v>2451864.5294999988</c:v>
                </c:pt>
                <c:pt idx="4">
                  <c:v>490372.90589999978</c:v>
                </c:pt>
                <c:pt idx="5">
                  <c:v>1961491.6235999991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A-4B3C-AA28-61AA7960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12368"/>
        <c:axId val="339527728"/>
      </c:lineChart>
      <c:catAx>
        <c:axId val="3395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9527728"/>
        <c:crosses val="autoZero"/>
        <c:auto val="1"/>
        <c:lblAlgn val="ctr"/>
        <c:lblOffset val="100"/>
        <c:noMultiLvlLbl val="0"/>
      </c:catAx>
      <c:valAx>
        <c:axId val="3395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395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121920</xdr:rowOff>
    </xdr:from>
    <xdr:to>
      <xdr:col>10</xdr:col>
      <xdr:colOff>586740</xdr:colOff>
      <xdr:row>17</xdr:row>
      <xdr:rowOff>45720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E757AA7-81A3-0ED6-F51E-0DD941E87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DAD8-C7C2-4FEE-A110-9EA29C6A717F}">
  <dimension ref="A1:C10"/>
  <sheetViews>
    <sheetView workbookViewId="0">
      <selection activeCell="C10" sqref="C10"/>
    </sheetView>
  </sheetViews>
  <sheetFormatPr defaultRowHeight="14.4"/>
  <cols>
    <col min="1" max="1" width="22.33203125" customWidth="1"/>
    <col min="2" max="2" width="37.5546875" customWidth="1"/>
    <col min="3" max="3" width="13.109375" customWidth="1"/>
  </cols>
  <sheetData>
    <row r="1" spans="1:3">
      <c r="A1" s="1" t="s">
        <v>17</v>
      </c>
      <c r="B1" s="1" t="s">
        <v>18</v>
      </c>
      <c r="C1" s="1" t="s">
        <v>19</v>
      </c>
    </row>
    <row r="2" spans="1:3">
      <c r="A2" s="2" t="s">
        <v>1</v>
      </c>
      <c r="B2" s="2"/>
      <c r="C2" s="2">
        <v>2025</v>
      </c>
    </row>
    <row r="3" spans="1:3" ht="13.8" customHeight="1">
      <c r="A3" s="2" t="s">
        <v>2</v>
      </c>
      <c r="B3" s="2" t="s">
        <v>20</v>
      </c>
      <c r="C3" s="3">
        <v>0.18</v>
      </c>
    </row>
    <row r="4" spans="1:3" ht="13.8" customHeight="1">
      <c r="A4" s="2" t="s">
        <v>3</v>
      </c>
      <c r="B4" s="2" t="s">
        <v>21</v>
      </c>
      <c r="C4" s="3">
        <v>0.11</v>
      </c>
    </row>
    <row r="5" spans="1:3">
      <c r="A5" s="2" t="s">
        <v>4</v>
      </c>
      <c r="B5" s="2" t="s">
        <v>22</v>
      </c>
      <c r="C5" s="5">
        <v>1000000</v>
      </c>
    </row>
    <row r="6" spans="1:3">
      <c r="A6" s="2" t="s">
        <v>5</v>
      </c>
      <c r="B6" s="2" t="s">
        <v>23</v>
      </c>
      <c r="C6" s="5">
        <v>2400000</v>
      </c>
    </row>
    <row r="7" spans="1:3">
      <c r="A7" s="2" t="s">
        <v>6</v>
      </c>
      <c r="B7" s="2" t="s">
        <v>24</v>
      </c>
      <c r="C7" s="5">
        <v>1450000</v>
      </c>
    </row>
    <row r="8" spans="1:3">
      <c r="A8" s="2" t="s">
        <v>7</v>
      </c>
      <c r="B8" s="2" t="s">
        <v>25</v>
      </c>
      <c r="C8" s="3">
        <v>0.2</v>
      </c>
    </row>
    <row r="9" spans="1:3">
      <c r="A9" s="2" t="s">
        <v>26</v>
      </c>
      <c r="B9" s="2" t="s">
        <v>27</v>
      </c>
      <c r="C9" s="3">
        <v>0.05</v>
      </c>
    </row>
    <row r="10" spans="1:3">
      <c r="A10" s="2" t="s">
        <v>28</v>
      </c>
      <c r="B10" s="2" t="s">
        <v>29</v>
      </c>
      <c r="C10" s="3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9FAF-DC99-46B8-AE7F-DB3EF6AAD299}">
  <dimension ref="A1:F6"/>
  <sheetViews>
    <sheetView workbookViewId="0">
      <selection sqref="A1:F6"/>
    </sheetView>
  </sheetViews>
  <sheetFormatPr defaultRowHeight="14.4"/>
  <cols>
    <col min="1" max="1" width="9" customWidth="1"/>
    <col min="2" max="2" width="16.6640625" customWidth="1"/>
    <col min="3" max="3" width="17.21875" customWidth="1"/>
    <col min="4" max="4" width="17.44140625" customWidth="1"/>
    <col min="6" max="6" width="14.5546875" customWidth="1"/>
  </cols>
  <sheetData>
    <row r="1" spans="1:6" ht="13.2" customHeight="1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spans="1:6">
      <c r="A2" s="2">
        <v>2025</v>
      </c>
      <c r="B2" s="2">
        <f>Year1_Sales</f>
        <v>2400000</v>
      </c>
      <c r="C2" s="2">
        <f>Year1_Expenses</f>
        <v>1450000</v>
      </c>
      <c r="D2" s="2">
        <f>B2-C2</f>
        <v>950000</v>
      </c>
      <c r="E2" s="2">
        <f>D2*Tax_Rate</f>
        <v>190000</v>
      </c>
      <c r="F2" s="2">
        <f>D2-E2</f>
        <v>760000</v>
      </c>
    </row>
    <row r="3" spans="1:6">
      <c r="A3" s="2">
        <v>2026</v>
      </c>
      <c r="B3" s="2">
        <f>B2*(1+Growth_Sales)</f>
        <v>2832000</v>
      </c>
      <c r="C3" s="2">
        <f>C2*(1+Growth_Expenses)</f>
        <v>1609500.0000000002</v>
      </c>
      <c r="D3" s="2">
        <f>B3-C3</f>
        <v>1222499.9999999998</v>
      </c>
      <c r="E3" s="2">
        <f>D3*Tax_Rate</f>
        <v>244499.99999999997</v>
      </c>
      <c r="F3" s="2">
        <f>D3-E3</f>
        <v>977999.99999999977</v>
      </c>
    </row>
    <row r="4" spans="1:6">
      <c r="A4" s="2">
        <v>2027</v>
      </c>
      <c r="B4" s="2">
        <f>B3*(1+Growth_Sales)</f>
        <v>3341760</v>
      </c>
      <c r="C4" s="2">
        <f>C3*(1+Growth_Expenses)</f>
        <v>1786545.0000000005</v>
      </c>
      <c r="D4" s="2">
        <f>B4-C4</f>
        <v>1555214.9999999995</v>
      </c>
      <c r="E4" s="2">
        <f>D4*Tax_Rate</f>
        <v>311042.99999999994</v>
      </c>
      <c r="F4" s="2">
        <f>D4-E4</f>
        <v>1244171.9999999995</v>
      </c>
    </row>
    <row r="5" spans="1:6">
      <c r="A5" s="2">
        <v>2028</v>
      </c>
      <c r="B5" s="2">
        <f>B4*(1+Growth_Sales)</f>
        <v>3943276.8</v>
      </c>
      <c r="C5" s="2">
        <f>C4*(1+Growth_Expenses)</f>
        <v>1983064.9500000007</v>
      </c>
      <c r="D5" s="2">
        <f>B5-C5</f>
        <v>1960211.8499999992</v>
      </c>
      <c r="E5" s="2">
        <f>D5*Tax_Rate</f>
        <v>392042.36999999988</v>
      </c>
      <c r="F5" s="2">
        <f>D5-E5</f>
        <v>1568169.4799999993</v>
      </c>
    </row>
    <row r="6" spans="1:6">
      <c r="A6" s="2">
        <v>2029</v>
      </c>
      <c r="B6" s="2">
        <f>B5*(1+Growth_Sales)</f>
        <v>4653066.6239999998</v>
      </c>
      <c r="C6" s="2">
        <f>C5*(1+Growth_Expenses)</f>
        <v>2201202.0945000011</v>
      </c>
      <c r="D6" s="2">
        <f>B6-C6</f>
        <v>2451864.5294999988</v>
      </c>
      <c r="E6" s="2">
        <f>D6*Tax_Rate</f>
        <v>490372.90589999978</v>
      </c>
      <c r="F6" s="2">
        <f>D6-E6</f>
        <v>1961491.6235999991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8EB4-A7BB-41C6-8BC4-D51A39BBB221}">
  <dimension ref="A1:B6"/>
  <sheetViews>
    <sheetView tabSelected="1" workbookViewId="0">
      <selection activeCell="Q17" sqref="Q17"/>
    </sheetView>
  </sheetViews>
  <sheetFormatPr defaultRowHeight="14.4"/>
  <cols>
    <col min="1" max="1" width="20.33203125" customWidth="1"/>
  </cols>
  <sheetData>
    <row r="1" spans="1:2">
      <c r="A1" s="4" t="s">
        <v>14</v>
      </c>
      <c r="B1" s="4" t="s">
        <v>0</v>
      </c>
    </row>
    <row r="2" spans="1:2" ht="16.8" customHeight="1">
      <c r="A2" s="2" t="s">
        <v>15</v>
      </c>
      <c r="B2" s="6">
        <f>SUM(calculations!B2:B6)</f>
        <v>17170103.424000002</v>
      </c>
    </row>
    <row r="3" spans="1:2" ht="20.399999999999999" customHeight="1">
      <c r="A3" s="2" t="s">
        <v>16</v>
      </c>
      <c r="B3" s="6">
        <f>SUM(calculations!C2:C6)</f>
        <v>9030312.0445000026</v>
      </c>
    </row>
    <row r="4" spans="1:2">
      <c r="A4" s="2" t="s">
        <v>30</v>
      </c>
      <c r="B4" s="6">
        <f>SUM(calculations!F2:F6)</f>
        <v>6511833.1035999972</v>
      </c>
    </row>
    <row r="5" spans="1:2">
      <c r="A5" s="2" t="s">
        <v>31</v>
      </c>
      <c r="B5" s="6">
        <f>AVERAGE(calculations!F2:F6)</f>
        <v>1302366.6207199995</v>
      </c>
    </row>
    <row r="6" spans="1:2">
      <c r="A6" s="2" t="s">
        <v>32</v>
      </c>
      <c r="B6" s="6">
        <f>MAX(calculations!F2:F6)</f>
        <v>1961491.6235999991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inputs</vt:lpstr>
      <vt:lpstr>calculations</vt:lpstr>
      <vt:lpstr>Summary</vt:lpstr>
      <vt:lpstr>Growth_Expenses</vt:lpstr>
      <vt:lpstr>Growth_Sales</vt:lpstr>
      <vt:lpstr>Inflation</vt:lpstr>
      <vt:lpstr>Investment</vt:lpstr>
      <vt:lpstr>Staff_Growth</vt:lpstr>
      <vt:lpstr>Starting_Year</vt:lpstr>
      <vt:lpstr>Tax_Rate</vt:lpstr>
      <vt:lpstr>Year1_Expenses</vt:lpstr>
      <vt:lpstr>Year1_Sales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Hifza Baig</dc:creator>
  <cp:lastModifiedBy>Hifza Baig</cp:lastModifiedBy>
  <dcterms:created xsi:type="dcterms:W3CDTF">2025-10-28T14:17:21Z</dcterms:created>
  <dcterms:modified xsi:type="dcterms:W3CDTF">2025-10-28T15:15:14Z</dcterms:modified>
</cp:coreProperties>
</file>