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35460" windowHeight="22752" activeTab="4"/>
  </bookViews>
  <sheets>
    <sheet name="Sheet1" sheetId="1" r:id="rId1"/>
    <sheet name="BOM" sheetId="2" r:id="rId2"/>
    <sheet name="BOM - sub, base" sheetId="3" r:id="rId3"/>
    <sheet name="BOM - sub, base (2)" sheetId="4" r:id="rId4"/>
    <sheet name="Digikey" sheetId="5" r:id="rId5"/>
  </sheets>
  <calcPr calcId="145621"/>
</workbook>
</file>

<file path=xl/calcChain.xml><?xml version="1.0" encoding="utf-8"?>
<calcChain xmlns="http://schemas.openxmlformats.org/spreadsheetml/2006/main">
  <c r="B24" i="1" l="1"/>
  <c r="A24" i="1"/>
  <c r="C3" i="1"/>
  <c r="E3" i="1" s="1"/>
  <c r="C2" i="1"/>
  <c r="E2" i="1" s="1"/>
  <c r="L3" i="1" l="1"/>
  <c r="L2" i="1"/>
  <c r="D2" i="1"/>
  <c r="G5" i="1"/>
  <c r="G3" i="1" s="1"/>
  <c r="E11" i="1"/>
  <c r="D3" i="1"/>
  <c r="K3" i="1" s="1"/>
  <c r="N3" i="1" l="1"/>
  <c r="O3" i="1" s="1"/>
  <c r="I3" i="1"/>
</calcChain>
</file>

<file path=xl/sharedStrings.xml><?xml version="1.0" encoding="utf-8"?>
<sst xmlns="http://schemas.openxmlformats.org/spreadsheetml/2006/main" count="2273" uniqueCount="610">
  <si>
    <t>L</t>
  </si>
  <si>
    <t>delta IL</t>
  </si>
  <si>
    <t>Rsense</t>
  </si>
  <si>
    <t>Rsense,comp</t>
  </si>
  <si>
    <t>Vcs</t>
  </si>
  <si>
    <t>Psense</t>
  </si>
  <si>
    <t>Id peak</t>
  </si>
  <si>
    <t>Rcomp</t>
  </si>
  <si>
    <t>fr</t>
  </si>
  <si>
    <t>fc</t>
  </si>
  <si>
    <t>Ccomp</t>
  </si>
  <si>
    <t>Ccomp2</t>
  </si>
  <si>
    <t>100pF</t>
  </si>
  <si>
    <t>Current</t>
  </si>
  <si>
    <t>Mmin</t>
  </si>
  <si>
    <t>Mmax</t>
  </si>
  <si>
    <t>Rout</t>
  </si>
  <si>
    <t>v  BT401, BT501</t>
  </si>
  <si>
    <t>Battery</t>
  </si>
  <si>
    <t>~</t>
  </si>
  <si>
    <t xml:space="preserve">    C201</t>
  </si>
  <si>
    <t>0.01uF</t>
  </si>
  <si>
    <t>&gt;  C202, C204</t>
  </si>
  <si>
    <t>10nF</t>
  </si>
  <si>
    <t>&gt;  C203, C206, C301, C302, C1101, C1103, C1105, C1107, C1109-C1115, C1117-C1120, C1124, C1125, C1202</t>
  </si>
  <si>
    <t>0.1uF</t>
  </si>
  <si>
    <t>&gt;  C205, C207, C303, C1102, C1104, C1106, C1108, C1206, C1207</t>
  </si>
  <si>
    <t>4.7uF</t>
  </si>
  <si>
    <t>&gt;  C208, C209</t>
  </si>
  <si>
    <t>230nF</t>
  </si>
  <si>
    <t>&gt;  C210, C211</t>
  </si>
  <si>
    <t>100pF, 50V</t>
  </si>
  <si>
    <t>&gt;  C401, C501, C1209, C1211-C1213</t>
  </si>
  <si>
    <t>C_Small</t>
  </si>
  <si>
    <t>&gt;  C601, C602, C611</t>
  </si>
  <si>
    <t>22uF,35V</t>
  </si>
  <si>
    <t>Capacitor_SMD:C_1210_3225Metric</t>
  </si>
  <si>
    <t>587-5853-1-ND</t>
  </si>
  <si>
    <t>&gt;  C603-C606, C612, C613</t>
  </si>
  <si>
    <t>Capacitor_SMD:C_0402_1005Metric</t>
  </si>
  <si>
    <t>1276-1044-1-ND</t>
  </si>
  <si>
    <t>&gt;  C607-C610, C614, C615</t>
  </si>
  <si>
    <t>22uF</t>
  </si>
  <si>
    <t>1276-1851-1-ND</t>
  </si>
  <si>
    <t>&gt;  C701-C704, C1123</t>
  </si>
  <si>
    <t>1.0uF</t>
  </si>
  <si>
    <t xml:space="preserve">    C901</t>
  </si>
  <si>
    <t>10uF, 25V</t>
  </si>
  <si>
    <t xml:space="preserve">    C902</t>
  </si>
  <si>
    <t>0.01uF, 16V</t>
  </si>
  <si>
    <t>&gt;  C903, C904</t>
  </si>
  <si>
    <t>1uF, 16V</t>
  </si>
  <si>
    <t>&gt;  C1116, C1121, C1122</t>
  </si>
  <si>
    <t>2.2uF</t>
  </si>
  <si>
    <t xml:space="preserve">    C1201</t>
  </si>
  <si>
    <t>22uF, 25V</t>
  </si>
  <si>
    <t xml:space="preserve">    C1203</t>
  </si>
  <si>
    <t>33nF</t>
  </si>
  <si>
    <t xml:space="preserve">    C1204</t>
  </si>
  <si>
    <t>6.8nF</t>
  </si>
  <si>
    <t xml:space="preserve">    C1205</t>
  </si>
  <si>
    <t>22uF, 63V, X7R</t>
  </si>
  <si>
    <t xml:space="preserve">    C1208</t>
  </si>
  <si>
    <t>0.1uF, 50V</t>
  </si>
  <si>
    <t xml:space="preserve">    C1210</t>
  </si>
  <si>
    <t>CP1</t>
  </si>
  <si>
    <t>&gt;  D201-D203, D1101</t>
  </si>
  <si>
    <t>LED</t>
  </si>
  <si>
    <t xml:space="preserve">    D901</t>
  </si>
  <si>
    <t>BZX84C11</t>
  </si>
  <si>
    <t xml:space="preserve">    D902</t>
  </si>
  <si>
    <t xml:space="preserve">CMDSH-3 </t>
  </si>
  <si>
    <t xml:space="preserve">    D903</t>
  </si>
  <si>
    <t>SS13</t>
  </si>
  <si>
    <t xml:space="preserve">    D1201</t>
  </si>
  <si>
    <t>50V,4A</t>
  </si>
  <si>
    <t xml:space="preserve">    D1202</t>
  </si>
  <si>
    <t>D</t>
  </si>
  <si>
    <t xml:space="preserve">    F101</t>
  </si>
  <si>
    <t>6A</t>
  </si>
  <si>
    <t>&gt;  FB201, FB202</t>
  </si>
  <si>
    <t>FB</t>
  </si>
  <si>
    <t xml:space="preserve">    FL201</t>
  </si>
  <si>
    <t>2.2mH</t>
  </si>
  <si>
    <t xml:space="preserve">    J201</t>
  </si>
  <si>
    <t>Ethernet</t>
  </si>
  <si>
    <t xml:space="preserve">    J301</t>
  </si>
  <si>
    <t>RS485</t>
  </si>
  <si>
    <t>&gt;  J401-J404, J501-J504, J913</t>
  </si>
  <si>
    <t>Conn_01x02</t>
  </si>
  <si>
    <t>&gt;  J701-J704</t>
  </si>
  <si>
    <t>PTC thermistor</t>
  </si>
  <si>
    <t xml:space="preserve">    J705</t>
  </si>
  <si>
    <t>water sensor</t>
  </si>
  <si>
    <t xml:space="preserve">    J706</t>
  </si>
  <si>
    <t>IMU</t>
  </si>
  <si>
    <t>&gt;  J801, J1101, J1102</t>
  </si>
  <si>
    <t>USB_B_Micro</t>
  </si>
  <si>
    <t xml:space="preserve">    J802</t>
  </si>
  <si>
    <t>Cam0</t>
  </si>
  <si>
    <t>&gt;  J803, J1104</t>
  </si>
  <si>
    <t>Micro_SD_Card_Det</t>
  </si>
  <si>
    <t>https://www.hirose.com/product/en/download_file/key_name/DM3/category/Catalog/doc_file_id/49662/?file_category_id=4&amp;item_id=195&amp;is_series=1</t>
  </si>
  <si>
    <t xml:space="preserve">    J804</t>
  </si>
  <si>
    <t>Cam1</t>
  </si>
  <si>
    <t>&gt;  J901-J912</t>
  </si>
  <si>
    <t>Conn_01x03</t>
  </si>
  <si>
    <t xml:space="preserve">    J1001</t>
  </si>
  <si>
    <t>Raspberry_Pi_Zero</t>
  </si>
  <si>
    <t>https://www.raspberrypi.org/documentation/hardware/raspberrypi/schematics/rpi_SCH_3bplus_1p0_reduced.pdf</t>
  </si>
  <si>
    <t xml:space="preserve">    J1103</t>
  </si>
  <si>
    <t>JTAG</t>
  </si>
  <si>
    <t xml:space="preserve">    J1201</t>
  </si>
  <si>
    <t>lidar</t>
  </si>
  <si>
    <t xml:space="preserve">    J1202</t>
  </si>
  <si>
    <t>barometer</t>
  </si>
  <si>
    <t xml:space="preserve">    J1203</t>
  </si>
  <si>
    <t>pinger</t>
  </si>
  <si>
    <t xml:space="preserve">    J1204</t>
  </si>
  <si>
    <t>depth</t>
  </si>
  <si>
    <t xml:space="preserve">    L601</t>
  </si>
  <si>
    <t>2.0uH</t>
  </si>
  <si>
    <t>holo:NR8040</t>
  </si>
  <si>
    <t>587-1997-1-ND</t>
  </si>
  <si>
    <t xml:space="preserve">    L602</t>
  </si>
  <si>
    <t>3.6uH</t>
  </si>
  <si>
    <t>587-1998-1-ND</t>
  </si>
  <si>
    <t xml:space="preserve">    L603</t>
  </si>
  <si>
    <t>4.7uH</t>
  </si>
  <si>
    <t>587-1999-1-ND</t>
  </si>
  <si>
    <t xml:space="preserve">    L901</t>
  </si>
  <si>
    <t>6.8uH, 1.5A</t>
  </si>
  <si>
    <t xml:space="preserve">    L1201</t>
  </si>
  <si>
    <t>13.3uH, 4A</t>
  </si>
  <si>
    <t xml:space="preserve">    Q1201</t>
  </si>
  <si>
    <t>2N7002K</t>
  </si>
  <si>
    <t>Package_TO_SOT_SMD:SOT-23</t>
  </si>
  <si>
    <t>https://www.diodes.com/assets/Datasheets/ds30896.pdf</t>
  </si>
  <si>
    <t>&gt;  R101-R104, R801, R802, R1201, R1209-R1211, R1213</t>
  </si>
  <si>
    <t>4.7K</t>
  </si>
  <si>
    <t xml:space="preserve">    R105</t>
  </si>
  <si>
    <t>0R</t>
  </si>
  <si>
    <t>&gt;  R201, R204</t>
  </si>
  <si>
    <t>50R</t>
  </si>
  <si>
    <t>&gt;  R202, R203</t>
  </si>
  <si>
    <t>2K</t>
  </si>
  <si>
    <t>&gt;  R205-R207</t>
  </si>
  <si>
    <t>470R</t>
  </si>
  <si>
    <t>&gt;  R301, R1203</t>
  </si>
  <si>
    <t>40K</t>
  </si>
  <si>
    <t xml:space="preserve">    R302</t>
  </si>
  <si>
    <t>120R</t>
  </si>
  <si>
    <t>&gt;  R401, R501</t>
  </si>
  <si>
    <t>0m5</t>
  </si>
  <si>
    <t>WSLP4026</t>
  </si>
  <si>
    <t>&gt;  R601, R602, R608</t>
  </si>
  <si>
    <t>100K</t>
  </si>
  <si>
    <t>Resistor_SMD:R_0402_1005Metric</t>
  </si>
  <si>
    <t>RMCS0402JT100KCT-ND</t>
  </si>
  <si>
    <t xml:space="preserve">    R603</t>
  </si>
  <si>
    <t>47K</t>
  </si>
  <si>
    <t>541-3966-1-ND</t>
  </si>
  <si>
    <t xml:space="preserve">    R604</t>
  </si>
  <si>
    <t>5.0K</t>
  </si>
  <si>
    <t>541-3972-1-ND</t>
  </si>
  <si>
    <t xml:space="preserve">    R605</t>
  </si>
  <si>
    <t>10.31K</t>
  </si>
  <si>
    <t>RR12P10.2KDCT-ND</t>
  </si>
  <si>
    <t>&gt;  R606, R609</t>
  </si>
  <si>
    <t>75K</t>
  </si>
  <si>
    <t>541-5078-1-ND</t>
  </si>
  <si>
    <t xml:space="preserve">    R607</t>
  </si>
  <si>
    <t>27.6K</t>
  </si>
  <si>
    <t>‎311-27.4KLRCT-ND‎</t>
  </si>
  <si>
    <t xml:space="preserve">    R610</t>
  </si>
  <si>
    <t>14.46K</t>
  </si>
  <si>
    <t>&gt;  R701-R704</t>
  </si>
  <si>
    <t>SOT</t>
  </si>
  <si>
    <t xml:space="preserve">    R705</t>
  </si>
  <si>
    <t>1.0M</t>
  </si>
  <si>
    <t>&gt;  R706, R707</t>
  </si>
  <si>
    <t>&gt;  R803-R806</t>
  </si>
  <si>
    <t>1.8K</t>
  </si>
  <si>
    <t>&gt;  R901, R1205</t>
  </si>
  <si>
    <t>10K</t>
  </si>
  <si>
    <t xml:space="preserve">    R902</t>
  </si>
  <si>
    <t>0R2, 0.5W</t>
  </si>
  <si>
    <t xml:space="preserve">    R1101</t>
  </si>
  <si>
    <t>8.06K, 1%</t>
  </si>
  <si>
    <t xml:space="preserve">    R1102</t>
  </si>
  <si>
    <t>330R</t>
  </si>
  <si>
    <t xml:space="preserve">    R1202</t>
  </si>
  <si>
    <t>66.5K</t>
  </si>
  <si>
    <t xml:space="preserve">    R1204</t>
  </si>
  <si>
    <t>276K</t>
  </si>
  <si>
    <t xml:space="preserve">    R1206</t>
  </si>
  <si>
    <t>10R</t>
  </si>
  <si>
    <t>&gt;  R1207, R1208</t>
  </si>
  <si>
    <t>NIP</t>
  </si>
  <si>
    <t xml:space="preserve">    R1212</t>
  </si>
  <si>
    <t>1.0K</t>
  </si>
  <si>
    <t xml:space="preserve">    RL1201</t>
  </si>
  <si>
    <t>G2RL-2-ASI-DC5</t>
  </si>
  <si>
    <t>Relay_THT:Relay_DPDT_Omron_G2RL</t>
  </si>
  <si>
    <t>https://omronfs.omron.com/en_US/ecb/products/pdf/en-g2rl.pdf</t>
  </si>
  <si>
    <t xml:space="preserve">    T1201</t>
  </si>
  <si>
    <t>Transformer_SP_1S</t>
  </si>
  <si>
    <t xml:space="preserve">    U201</t>
  </si>
  <si>
    <t>DP83TD510E</t>
  </si>
  <si>
    <t xml:space="preserve">    U301</t>
  </si>
  <si>
    <t>MAX22500E</t>
  </si>
  <si>
    <t>&gt;  U401, U501</t>
  </si>
  <si>
    <t>LTC2943</t>
  </si>
  <si>
    <t>&gt;  U601-U603</t>
  </si>
  <si>
    <t>RT7263A</t>
  </si>
  <si>
    <t>holo:SOP-EP-8_3.9x4.9mm_P1.27mm</t>
  </si>
  <si>
    <t>1028-1217-1-ND</t>
  </si>
  <si>
    <t xml:space="preserve">    U701</t>
  </si>
  <si>
    <t>TLV7011</t>
  </si>
  <si>
    <t xml:space="preserve">    U801</t>
  </si>
  <si>
    <t>RaspberryPi-CM3+</t>
  </si>
  <si>
    <t>https://www.raspberrypi.org/documentation/hardware/computemodule/datasheets/rpi_DATA_CM3plus_1p0.pdf</t>
  </si>
  <si>
    <t>&gt;  U901-U903</t>
  </si>
  <si>
    <t>74HCT125</t>
  </si>
  <si>
    <t>1727-2834-1-ND</t>
  </si>
  <si>
    <t xml:space="preserve">    U904</t>
  </si>
  <si>
    <t>LM3405A</t>
  </si>
  <si>
    <t xml:space="preserve">    U1101</t>
  </si>
  <si>
    <t>USB3318</t>
  </si>
  <si>
    <t xml:space="preserve">    U1102</t>
  </si>
  <si>
    <t>STM32F217IETx</t>
  </si>
  <si>
    <t>Package_QFP:LQFP-176_24x24mm_P0.5mm</t>
  </si>
  <si>
    <t>http://www.st.com/st-web-ui/static/active/en/resource/technical/document/datasheet/CD00263874.pdf</t>
  </si>
  <si>
    <t xml:space="preserve">    U1201</t>
  </si>
  <si>
    <t>MP3426</t>
  </si>
  <si>
    <t xml:space="preserve">    U1202</t>
  </si>
  <si>
    <t>ADP165</t>
  </si>
  <si>
    <t xml:space="preserve">    U1203</t>
  </si>
  <si>
    <t>TUSS44x0</t>
  </si>
  <si>
    <t xml:space="preserve">    X1101</t>
  </si>
  <si>
    <t>ASE-13MHz</t>
  </si>
  <si>
    <t>Oscillator:Oscillator_SMD_Abracon_ASE-4Pin_3.2x2.5mm</t>
  </si>
  <si>
    <t>http://www.abracon.com/Oscillators/ASV.pdf</t>
  </si>
  <si>
    <t xml:space="preserve">    X1102</t>
  </si>
  <si>
    <t>ASE-25MHz</t>
  </si>
  <si>
    <t>Qty Required</t>
  </si>
  <si>
    <t>Qty Ordered</t>
  </si>
  <si>
    <t>stock -3</t>
  </si>
  <si>
    <t>stock-3</t>
  </si>
  <si>
    <t>&gt;  BT401, BT501</t>
  </si>
  <si>
    <t>sub:AMASS_XT60-M</t>
  </si>
  <si>
    <t>&gt;  C201-C203, C909</t>
  </si>
  <si>
    <t>10nF, 16V</t>
  </si>
  <si>
    <t>311-3267-1-ND</t>
  </si>
  <si>
    <t>&gt;  C204, C205, C301, C302, C602, C603, C608-C611, C706, C903, C904, C906, C1103, C1202, C1301, C1303, C1305, C1307, C1309-C1315, C1317-C1320, C1324, C1325, C1327-C1329</t>
  </si>
  <si>
    <t>1292-1630-1-ND</t>
  </si>
  <si>
    <t>&gt;  C206, C207, C303, C705, C801, C901, C902, C905, C1206, C1208, C1302, C1304, C1306, C1308, C1330</t>
  </si>
  <si>
    <t>Capacitor_SMD:C_0603_1608Metric</t>
  </si>
  <si>
    <t>&gt;  C208, C209, C1101</t>
  </si>
  <si>
    <t>10uF</t>
  </si>
  <si>
    <t>Capacitor_SMD:C_0805_2012Metric</t>
  </si>
  <si>
    <t>490-10517-1-ND</t>
  </si>
  <si>
    <t>220nF,16V</t>
  </si>
  <si>
    <t>311-1426-1-ND</t>
  </si>
  <si>
    <t>&gt;  C212, C213</t>
  </si>
  <si>
    <t>13-CC0603KPX7R9BB101CT-ND</t>
  </si>
  <si>
    <t>&gt;  C401, C501, C701-C704, C910, C911, C1102, C1323</t>
  </si>
  <si>
    <t>1.0uF, 16V</t>
  </si>
  <si>
    <t>1276-6524-1-ND</t>
  </si>
  <si>
    <t>&gt;  C601, C606, C607, C616-C618, C907, C1201, C1218</t>
  </si>
  <si>
    <t>10uF,25V</t>
  </si>
  <si>
    <t>Capacitor_SMD:C_1206_3216Metric</t>
  </si>
  <si>
    <t>1276-1181-1-ND</t>
  </si>
  <si>
    <t>&gt;  C604, C605, C612-C615</t>
  </si>
  <si>
    <t xml:space="preserve">    C908</t>
  </si>
  <si>
    <t>0.1uF,25V</t>
  </si>
  <si>
    <t>Capacitor_SMD:C_01005_0402Metric</t>
  </si>
  <si>
    <t>1276-CL05B104KA54PNCCT-ND</t>
  </si>
  <si>
    <t>478-12621-1-ND</t>
  </si>
  <si>
    <t>&gt;  C1204, C1213</t>
  </si>
  <si>
    <t>311-1719-1-ND</t>
  </si>
  <si>
    <t>&gt;  C1205, C1219</t>
  </si>
  <si>
    <t>10uF, 63V, X7R</t>
  </si>
  <si>
    <t>490-9971-1-ND</t>
  </si>
  <si>
    <t>&gt;  C1207, C1209</t>
  </si>
  <si>
    <t>1nF</t>
  </si>
  <si>
    <t>445-4924-1-ND</t>
  </si>
  <si>
    <t>0.1uF, 63V</t>
  </si>
  <si>
    <t>399-C1206C104MMREC7210CT-ND</t>
  </si>
  <si>
    <t xml:space="preserve">    C1212</t>
  </si>
  <si>
    <t>100uF, 63V</t>
  </si>
  <si>
    <t>sub:CP_MS10</t>
  </si>
  <si>
    <t>399-A780MS107M1JLAS030CT-ND</t>
  </si>
  <si>
    <t>&gt;  C1211, C1214</t>
  </si>
  <si>
    <t xml:space="preserve">    C1215</t>
  </si>
  <si>
    <t>330pF, 100V</t>
  </si>
  <si>
    <t>Resistor_SMD:R_0805_2012Metric</t>
  </si>
  <si>
    <t>732-12232-1-ND</t>
  </si>
  <si>
    <t xml:space="preserve">    C1216</t>
  </si>
  <si>
    <t xml:space="preserve">    C1217</t>
  </si>
  <si>
    <t>&gt;  C1316, C1321, C1322, C1326</t>
  </si>
  <si>
    <t>1276-1134-1-ND</t>
  </si>
  <si>
    <t>&gt;  D201-D203, D1101, D1301</t>
  </si>
  <si>
    <t>LED_SMD:LED_0402_1005Metric</t>
  </si>
  <si>
    <t>1830-IN-S42BCT-ND</t>
  </si>
  <si>
    <t>RB720M-30</t>
  </si>
  <si>
    <t>Diode_SMD:SOD-923</t>
  </si>
  <si>
    <t>3757-RB720M-30_R1_00001CT-ND</t>
  </si>
  <si>
    <t>30V, 1A</t>
  </si>
  <si>
    <t>Diode_SMD:DO-219AD</t>
  </si>
  <si>
    <t>MSS1P3L-M3/89AGICT-ND</t>
  </si>
  <si>
    <t>Diode_SMD:D_SMC</t>
  </si>
  <si>
    <t>SK55L-TPMSCT-ND</t>
  </si>
  <si>
    <t>1N4148</t>
  </si>
  <si>
    <t>Diode_SMD:D_SOD-123</t>
  </si>
  <si>
    <t>1655-1360-1-ND</t>
  </si>
  <si>
    <t>sub:2920L</t>
  </si>
  <si>
    <t>18-2920L600/16MRCT-ND</t>
  </si>
  <si>
    <t>&gt;  F1201, F1202</t>
  </si>
  <si>
    <t>3A</t>
  </si>
  <si>
    <t>sub:2016</t>
  </si>
  <si>
    <t>F8539CT-ND</t>
  </si>
  <si>
    <t>Resistor_SMD:R_0603_1608Metric</t>
  </si>
  <si>
    <t>490-5213-1-ND</t>
  </si>
  <si>
    <t>Inductor_SMD:L_WE_SL5</t>
  </si>
  <si>
    <t>732-1494-1-ND</t>
  </si>
  <si>
    <t>Connector_Hirose:Hirose_DF13C_CL535-0402-2-51_1x02-1MP_P1.25mm_Vertical</t>
  </si>
  <si>
    <t>H126391-ND</t>
  </si>
  <si>
    <t>&gt;  J401-J404, J501-J504</t>
  </si>
  <si>
    <t>thruster_esc</t>
  </si>
  <si>
    <t>sub:AMASS_XT30U-F_1x02_P5.0mm_Vertical</t>
  </si>
  <si>
    <t>water sensor0</t>
  </si>
  <si>
    <t>water sensor1</t>
  </si>
  <si>
    <t xml:space="preserve">    J707</t>
  </si>
  <si>
    <t>Connector_Hirose:Hirose_DF13C_CL535-0404-8-51_1x04-1MP_P1.25mm_Vertical</t>
  </si>
  <si>
    <t>H126401-ND</t>
  </si>
  <si>
    <t>&gt;  J801, J1102, J1301, J1302</t>
  </si>
  <si>
    <t>Connector_USB:USB_Micro-B_Wuerth_629105150521</t>
  </si>
  <si>
    <t>732-5960-1-ND</t>
  </si>
  <si>
    <t>&gt;  J802, J1103</t>
  </si>
  <si>
    <t>sub:Molex_200528-0150_1x15-1MP_P1.00mm_Horizontal</t>
  </si>
  <si>
    <t>WM10967CT-ND</t>
  </si>
  <si>
    <t>&gt;  J803, J1104, J1304</t>
  </si>
  <si>
    <t>sub:MEM2061</t>
  </si>
  <si>
    <t>2073-MEM2061-01-188-00-ACT-ND</t>
  </si>
  <si>
    <t>&gt;  J804, J1105</t>
  </si>
  <si>
    <t xml:space="preserve">    J901</t>
  </si>
  <si>
    <t>thruster_esc0</t>
  </si>
  <si>
    <t>Connector_PinHeader_2.54mm:PinHeader_1x03_P2.54mm_Vertical</t>
  </si>
  <si>
    <t xml:space="preserve">    J902</t>
  </si>
  <si>
    <t>thruster_esc1</t>
  </si>
  <si>
    <t xml:space="preserve">    J903</t>
  </si>
  <si>
    <t>thruster_esc2</t>
  </si>
  <si>
    <t xml:space="preserve">    J904</t>
  </si>
  <si>
    <t>thruster_esc3</t>
  </si>
  <si>
    <t xml:space="preserve">    J905</t>
  </si>
  <si>
    <t>thruster_esc4</t>
  </si>
  <si>
    <t xml:space="preserve">    J906</t>
  </si>
  <si>
    <t>thruster_esc5</t>
  </si>
  <si>
    <t xml:space="preserve">    J907</t>
  </si>
  <si>
    <t>thruster_esc6</t>
  </si>
  <si>
    <t xml:space="preserve">    J908</t>
  </si>
  <si>
    <t>thruster_esc7</t>
  </si>
  <si>
    <t xml:space="preserve">    J909</t>
  </si>
  <si>
    <t>servo0</t>
  </si>
  <si>
    <t xml:space="preserve">    J910</t>
  </si>
  <si>
    <t>servo1</t>
  </si>
  <si>
    <t xml:space="preserve">    J911</t>
  </si>
  <si>
    <t>servo2</t>
  </si>
  <si>
    <t xml:space="preserve">    J912</t>
  </si>
  <si>
    <t>servo3</t>
  </si>
  <si>
    <t xml:space="preserve">    J913</t>
  </si>
  <si>
    <t>Raspberry_Pi</t>
  </si>
  <si>
    <t>Module:Raspberry_Pi_Zero_Socketed_THT_MountingHoles_SMT</t>
  </si>
  <si>
    <t xml:space="preserve">    J1101</t>
  </si>
  <si>
    <t>nRPIBoot</t>
  </si>
  <si>
    <t>Connector_PinHeader_1.27mm:PinHeader_1x02_P1.27mm_Vertical</t>
  </si>
  <si>
    <t>Transducers</t>
  </si>
  <si>
    <t>Connector_Hirose:Hirose_DF11-4DP-2DSA_2x02_P2.00mm_Vertical</t>
  </si>
  <si>
    <t>H10229-ND</t>
  </si>
  <si>
    <t xml:space="preserve">    J1303</t>
  </si>
  <si>
    <t>Connector_IDC:IDC-Header_2x10_P2.54mm_Vertical</t>
  </si>
  <si>
    <t>2057-BHR-20-VUA-ND</t>
  </si>
  <si>
    <t xml:space="preserve">    J1401</t>
  </si>
  <si>
    <t>Module:MODULE_RASPBERRY_PI_3_MODEL_B+</t>
  </si>
  <si>
    <t>sub:NR8040</t>
  </si>
  <si>
    <t>Inductor_SMD:L_TDK_VLS3012</t>
  </si>
  <si>
    <t>445-175072-1-ND</t>
  </si>
  <si>
    <t>sub:L_7447706150</t>
  </si>
  <si>
    <t>732-7447706150CT-ND</t>
  </si>
  <si>
    <t>2N7002KCT-ND</t>
  </si>
  <si>
    <t>&gt;  R101-R104, R401, R501, R801, R802, R1201</t>
  </si>
  <si>
    <t>A121542CT-ND</t>
  </si>
  <si>
    <t>&gt;  R201-R204, R1105, R1107</t>
  </si>
  <si>
    <t>2.2K</t>
  </si>
  <si>
    <t>YAG3467CT-ND</t>
  </si>
  <si>
    <t>&gt;  R205, R208</t>
  </si>
  <si>
    <t>2019-RN731ETTP50R0F50CT-ND</t>
  </si>
  <si>
    <t>&gt;  R206, R207</t>
  </si>
  <si>
    <t>Resistor_SMD:R_2512_6332Metric</t>
  </si>
  <si>
    <t>541-2.0KXCT-ND</t>
  </si>
  <si>
    <t>&gt;  R209-R211, R1210, R1212, R1302</t>
  </si>
  <si>
    <t>P470LCT-ND</t>
  </si>
  <si>
    <t>RMCF0402FT40R2CT-ND</t>
  </si>
  <si>
    <t>Resistor_SMD:R_1206_3216Metric</t>
  </si>
  <si>
    <t>A129799CT-ND</t>
  </si>
  <si>
    <t>&gt;  R402, R502</t>
  </si>
  <si>
    <t>Resistor_SMD:R_Shunt_Yaego_PU3921</t>
  </si>
  <si>
    <t>YAG6127CT-ND</t>
  </si>
  <si>
    <t xml:space="preserve">    R602</t>
  </si>
  <si>
    <t>30K</t>
  </si>
  <si>
    <t>P30KJCT-ND</t>
  </si>
  <si>
    <t>4.07K</t>
  </si>
  <si>
    <t>CR0402-FX-4021GLFCT-ND</t>
  </si>
  <si>
    <t>&gt;  R601, R605, R606</t>
  </si>
  <si>
    <t>&gt;  R607, R609</t>
  </si>
  <si>
    <t xml:space="preserve">    R608</t>
  </si>
  <si>
    <t>24.32K</t>
  </si>
  <si>
    <t>RMCF0402FT24K3CT-ND</t>
  </si>
  <si>
    <t>541-4465-1-ND</t>
  </si>
  <si>
    <t>&gt;  R701-R704, R901, R1205, R1303</t>
  </si>
  <si>
    <t>YAG1249CT-ND</t>
  </si>
  <si>
    <t>&gt;  R705, R707</t>
  </si>
  <si>
    <t>RMCF0402FT1M00CT-ND</t>
  </si>
  <si>
    <t>&gt;  R706, R708-R710, R1102, R1213</t>
  </si>
  <si>
    <t>118-CR0402AFX-1001GLFCT-ND</t>
  </si>
  <si>
    <t>&gt;  R803-R806, R1104, R1106, R1108-R1110</t>
  </si>
  <si>
    <t>RMCF0402FT1K80CT-ND</t>
  </si>
  <si>
    <t>P19315CT-ND</t>
  </si>
  <si>
    <t>&gt;  R1101, R1103</t>
  </si>
  <si>
    <t>DNP</t>
  </si>
  <si>
    <t>RMCF0402FT66K5CT-ND</t>
  </si>
  <si>
    <t>P274KLCT-ND</t>
  </si>
  <si>
    <t>A129664CT-ND</t>
  </si>
  <si>
    <t xml:space="preserve">    R1209</t>
  </si>
  <si>
    <t>3K, 1/4W</t>
  </si>
  <si>
    <t>311-3.00KFRCT-ND</t>
  </si>
  <si>
    <t xml:space="preserve">    R1211</t>
  </si>
  <si>
    <t xml:space="preserve">    R1301</t>
  </si>
  <si>
    <t>311-8.06KLRCT-ND</t>
  </si>
  <si>
    <t>EA2-5NJ</t>
  </si>
  <si>
    <t>sub:EA2-5NJ</t>
  </si>
  <si>
    <t>399-EA2-5NJ-ND</t>
  </si>
  <si>
    <t>B78416A2232A003</t>
  </si>
  <si>
    <t>sub:XFRMR_B78416</t>
  </si>
  <si>
    <t>495-6812-1-ND</t>
  </si>
  <si>
    <t>Package_DFN_QFN:TQFN-32-1EP_5x5mm_P0.5mm_EP2.1x2.1mm</t>
  </si>
  <si>
    <t>Package_DFN_QFN:DFN-10-1EP_3x3mm_P0.5mm_EP1.55x2.48mm</t>
  </si>
  <si>
    <t>MAX22500EATB+-ND</t>
  </si>
  <si>
    <t>Package_DFN_QFN:DFN-8-1EP_3x3mm_P0.5mm_EP1.66x2.38mm</t>
  </si>
  <si>
    <t>LTC2943CDD#TRPBFCT-ND</t>
  </si>
  <si>
    <t>sub:SOP-EP-8_3.9x4.9mm_P1.27mm</t>
  </si>
  <si>
    <t>TLV4082</t>
  </si>
  <si>
    <t>Package_TO_SOT_SMD:SOT-23-6</t>
  </si>
  <si>
    <t>296-TLV4082QDBVRQ1CT-ND</t>
  </si>
  <si>
    <t>RaspberryPi-CM3+L</t>
  </si>
  <si>
    <t>Connector:Conn_TE-DDR2-SODIMM-0.6-200P-doublesided</t>
  </si>
  <si>
    <t>A111047CT-ND</t>
  </si>
  <si>
    <t>Package_SO:SO-14_3.9x8.65mm_P1.27mm</t>
  </si>
  <si>
    <t>sub:VSSOP-8_3.0x3.0mm_P0.65mm-EP</t>
  </si>
  <si>
    <t>LM3405AXMY/NOPBCT-ND</t>
  </si>
  <si>
    <t>Compute_Module_4_Connectors</t>
  </si>
  <si>
    <t>Module:CM4</t>
  </si>
  <si>
    <t>AP22814AW5</t>
  </si>
  <si>
    <t>Package_TO_SOT_SMD:SOT-23-5</t>
  </si>
  <si>
    <t>AP22804AW5-7DICT-ND</t>
  </si>
  <si>
    <t>Package_DFN_QFN:DFN-14-1EP_3x4mm_P0.5mm_EP1.7x3.3mm</t>
  </si>
  <si>
    <t>1589-1644-1-ND</t>
  </si>
  <si>
    <t>ADP165AUJZ-3.3-R7CT-ND</t>
  </si>
  <si>
    <t>AOZ13984DI-02</t>
  </si>
  <si>
    <t>sub:DFN-12-1EP_3x3mm_P0.5mm_EP1.5x2.5mm</t>
  </si>
  <si>
    <t>785-AOZ13984DI-02CT-ND</t>
  </si>
  <si>
    <t xml:space="preserve">    U1204</t>
  </si>
  <si>
    <t>sub:WQFN-20</t>
  </si>
  <si>
    <t>TUSS4470TRTJT</t>
  </si>
  <si>
    <t xml:space="preserve">    U1205</t>
  </si>
  <si>
    <t>74LVC2G17</t>
  </si>
  <si>
    <t>Package_TO_SOT_SMD:SOT-363_SC-70-6</t>
  </si>
  <si>
    <t>1727-4122-1-ND</t>
  </si>
  <si>
    <t xml:space="preserve">    U1301</t>
  </si>
  <si>
    <t>sub:QFN-24-1EP_4x4mm_P0.5mm_EP2.6x2.6mm</t>
  </si>
  <si>
    <t>USB3318-CP-TR</t>
  </si>
  <si>
    <t xml:space="preserve">    U1302</t>
  </si>
  <si>
    <t xml:space="preserve">    X1301</t>
  </si>
  <si>
    <t>13MHz</t>
  </si>
  <si>
    <t>sub:831056290</t>
  </si>
  <si>
    <t>1923-831056290CT-ND</t>
  </si>
  <si>
    <t xml:space="preserve">    X1302</t>
  </si>
  <si>
    <t>25MHz</t>
  </si>
  <si>
    <t>sub:ASFL1</t>
  </si>
  <si>
    <t>535-10819-1-ND</t>
  </si>
  <si>
    <t xml:space="preserve">    BT201</t>
  </si>
  <si>
    <t>Battery_Cell</t>
  </si>
  <si>
    <t>sub:BH-49C-1-BK</t>
  </si>
  <si>
    <t>2057-BH-49C-1-BK-ND</t>
  </si>
  <si>
    <t xml:space="preserve">    BT701</t>
  </si>
  <si>
    <t xml:space="preserve">    BZ201</t>
  </si>
  <si>
    <t>Buzzer</t>
  </si>
  <si>
    <t>sub:CPI-1375-80T</t>
  </si>
  <si>
    <t>102-CPI-1375-80T-ND</t>
  </si>
  <si>
    <t>&gt;  C201, C203, C205, C207, C209, C210, C212, C215-C218, C220-C222, C225, C235-C237, C304, C305, C401, C402, C603, C604, C611-C614, C702, C802</t>
  </si>
  <si>
    <t>&gt;  C202, C204, C206, C208, C306, C307, C403, C501, C703</t>
  </si>
  <si>
    <t>&gt;  C223, C224, C226-C231</t>
  </si>
  <si>
    <t>&gt;  C211, C219, C232, C233</t>
  </si>
  <si>
    <t>&gt;  C213, C214, C234, C705, C706, C801</t>
  </si>
  <si>
    <t>&gt;  C301-C303</t>
  </si>
  <si>
    <t>&gt;  C308, C309, C803</t>
  </si>
  <si>
    <t>&gt;  C310, C311</t>
  </si>
  <si>
    <t>&gt;  C312, C313</t>
  </si>
  <si>
    <t>&gt;  C601, C602, C607-C610, C701</t>
  </si>
  <si>
    <t>&gt;  C605, C606, C615-C618, C704, C707</t>
  </si>
  <si>
    <t>22uF, 16V</t>
  </si>
  <si>
    <t xml:space="preserve">    C708</t>
  </si>
  <si>
    <t xml:space="preserve">    C709</t>
  </si>
  <si>
    <t>&gt;  D201, D301-D303, D701, D702, D801</t>
  </si>
  <si>
    <t>&gt;  D703-D705</t>
  </si>
  <si>
    <t>&gt;  FB301, FB302</t>
  </si>
  <si>
    <t xml:space="preserve">    FL301</t>
  </si>
  <si>
    <t>&gt;  J201, J205, J501, J701, J802</t>
  </si>
  <si>
    <t>&gt;  J202, J203</t>
  </si>
  <si>
    <t xml:space="preserve">    J204</t>
  </si>
  <si>
    <t>Fan</t>
  </si>
  <si>
    <t xml:space="preserve">    J206</t>
  </si>
  <si>
    <t xml:space="preserve">    J401</t>
  </si>
  <si>
    <t>&gt;  J502, J504, J803, J805</t>
  </si>
  <si>
    <t>Disp0</t>
  </si>
  <si>
    <t>&gt;  J503, J804</t>
  </si>
  <si>
    <t xml:space="preserve">    J702</t>
  </si>
  <si>
    <t>Battery charge</t>
  </si>
  <si>
    <t>Connector_JST:JST_XH_B3B-XH-AM_1x03_P2.50mm_Vertical</t>
  </si>
  <si>
    <t xml:space="preserve">    J801</t>
  </si>
  <si>
    <t>Raspberry_Pi_2_3</t>
  </si>
  <si>
    <t>&gt;  JY201-JY204</t>
  </si>
  <si>
    <t>joystick</t>
  </si>
  <si>
    <t>sub:XDCR_COM-09032</t>
  </si>
  <si>
    <t>1568-1526-ND</t>
  </si>
  <si>
    <t xml:space="preserve">    L701</t>
  </si>
  <si>
    <t>2.5uH, 5A</t>
  </si>
  <si>
    <t>sub:CDRH8D38</t>
  </si>
  <si>
    <t>308-2141-1-ND</t>
  </si>
  <si>
    <t>&gt;  R201-R204, R501, R502, R712, R713</t>
  </si>
  <si>
    <t>&gt;  R205-R207, R702</t>
  </si>
  <si>
    <t xml:space="preserve">    R208</t>
  </si>
  <si>
    <t>&gt;  R209, R210, R802</t>
  </si>
  <si>
    <t>&gt;  R211, R309-R311</t>
  </si>
  <si>
    <t>&gt;  R301-R304, R703, R704, R805, R806</t>
  </si>
  <si>
    <t>&gt;  R305, R308</t>
  </si>
  <si>
    <t>&gt;  R306, R307</t>
  </si>
  <si>
    <t xml:space="preserve">    R401</t>
  </si>
  <si>
    <t>RMCF0402FT40K2CT-ND</t>
  </si>
  <si>
    <t xml:space="preserve">    R402</t>
  </si>
  <si>
    <t>&gt;  R503-R506, R804, R807-R810</t>
  </si>
  <si>
    <t>&gt;  R601, R605, R606, R714</t>
  </si>
  <si>
    <t xml:space="preserve">    R701</t>
  </si>
  <si>
    <t>28.7K</t>
  </si>
  <si>
    <t>541-28.7KLCT-ND</t>
  </si>
  <si>
    <t>24K</t>
  </si>
  <si>
    <t>RMCF0402FT24K0CT-ND</t>
  </si>
  <si>
    <t xml:space="preserve">    R706</t>
  </si>
  <si>
    <t xml:space="preserve">    R707</t>
  </si>
  <si>
    <t xml:space="preserve">    R708</t>
  </si>
  <si>
    <t>12.62K</t>
  </si>
  <si>
    <t>RMCF0402FT12K7CT-ND</t>
  </si>
  <si>
    <t xml:space="preserve">    R709</t>
  </si>
  <si>
    <t>3.63K</t>
  </si>
  <si>
    <t>RR05P3.6KDCT-ND</t>
  </si>
  <si>
    <t xml:space="preserve">    R710</t>
  </si>
  <si>
    <t>40R, 1206</t>
  </si>
  <si>
    <t>RMCF1206FT40R2CT-ND</t>
  </si>
  <si>
    <t xml:space="preserve">    R711</t>
  </si>
  <si>
    <t>0.01R</t>
  </si>
  <si>
    <t>CRF0805-FZ-R010ELFCT-ND</t>
  </si>
  <si>
    <t>&gt;  R801, R803</t>
  </si>
  <si>
    <t xml:space="preserve">    SW701</t>
  </si>
  <si>
    <t>Power</t>
  </si>
  <si>
    <t xml:space="preserve">    TH701</t>
  </si>
  <si>
    <t>103AT</t>
  </si>
  <si>
    <t xml:space="preserve">    U202</t>
  </si>
  <si>
    <t xml:space="preserve">    U203</t>
  </si>
  <si>
    <t>DS1338</t>
  </si>
  <si>
    <t>Package_SO:SOIC-8_3.9x4.9mm_P1.27mm</t>
  </si>
  <si>
    <t>DS1338Z-3+CT-ND</t>
  </si>
  <si>
    <t xml:space="preserve">    U204</t>
  </si>
  <si>
    <t>MP6513</t>
  </si>
  <si>
    <t>Package_TO_SOT_SMD:TSOT-23-6</t>
  </si>
  <si>
    <t>1589-1709-1-ND</t>
  </si>
  <si>
    <t xml:space="preserve">    U401</t>
  </si>
  <si>
    <t xml:space="preserve">    U501</t>
  </si>
  <si>
    <t>MCU_Module:RaspberryPi-CM3+L</t>
  </si>
  <si>
    <t>MP2672A</t>
  </si>
  <si>
    <t>sub:QFN-18</t>
  </si>
  <si>
    <t>1589-MP2672AGD-0000-ZCT-ND</t>
  </si>
  <si>
    <t xml:space="preserve">    U702</t>
  </si>
  <si>
    <t xml:space="preserve">    U703</t>
  </si>
  <si>
    <t>sub:DFN3x3-12L</t>
  </si>
  <si>
    <t xml:space="preserve">    U802</t>
  </si>
  <si>
    <t xml:space="preserve">    X201</t>
  </si>
  <si>
    <t xml:space="preserve">    X202</t>
  </si>
  <si>
    <t xml:space="preserve">    Y201</t>
  </si>
  <si>
    <t>Crystal_Small</t>
  </si>
  <si>
    <t>sub:CMJ206T</t>
  </si>
  <si>
    <t>300-8189-1-ND</t>
  </si>
  <si>
    <t xml:space="preserve"> </t>
  </si>
  <si>
    <t>455-2231-ND</t>
  </si>
  <si>
    <t>S1012EC-36-ND</t>
  </si>
  <si>
    <t>Digikey</t>
  </si>
  <si>
    <t>1672-1161-ND</t>
  </si>
  <si>
    <t>Thermistor</t>
  </si>
  <si>
    <t>490-18143-1-ND</t>
  </si>
  <si>
    <t>S5690-ND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</si>
</sst>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3" sqref="K3"/>
    </sheetView>
  </sheetViews>
  <sheetFormatPr defaultRowHeight="14.4" x14ac:dyDescent="0.3"/>
  <cols>
    <col min="3" max="3" width="12" bestFit="1" customWidth="1"/>
    <col min="15" max="15" width="12" bestFit="1" customWidth="1"/>
  </cols>
  <sheetData>
    <row r="1" spans="1:16" x14ac:dyDescent="0.3">
      <c r="C1" t="s">
        <v>0</v>
      </c>
      <c r="D1" t="s">
        <v>1</v>
      </c>
      <c r="E1" t="s">
        <v>2</v>
      </c>
      <c r="G1" t="s">
        <v>3</v>
      </c>
      <c r="I1" t="s">
        <v>5</v>
      </c>
      <c r="K1" t="s">
        <v>6</v>
      </c>
      <c r="L1" t="s">
        <v>8</v>
      </c>
      <c r="M1" t="s">
        <v>9</v>
      </c>
      <c r="N1" t="s">
        <v>7</v>
      </c>
      <c r="O1" t="s">
        <v>10</v>
      </c>
      <c r="P1" t="s">
        <v>11</v>
      </c>
    </row>
    <row r="2" spans="1:16" x14ac:dyDescent="0.3">
      <c r="A2">
        <v>12.6</v>
      </c>
      <c r="B2">
        <v>0.65</v>
      </c>
      <c r="C2">
        <f>((1-B2)*B2*12.6)/(2*600000*$A$6)</f>
        <v>4.7774999999999996E-6</v>
      </c>
      <c r="D2">
        <f>B2*12.6/(2*C2*600000)</f>
        <v>1.4285714285714286</v>
      </c>
      <c r="E2">
        <f>0.17/(1.2*($A$6/(1-B2)+(B2*A2)/(2*600000*C2)))</f>
        <v>4.958333333333334E-2</v>
      </c>
      <c r="L2">
        <f>(36/$A$6)*(1-B2)*(1-B2)/(2*3.14159*C2)</f>
        <v>293824.75850665523</v>
      </c>
    </row>
    <row r="3" spans="1:16" x14ac:dyDescent="0.3">
      <c r="A3">
        <v>9</v>
      </c>
      <c r="B3">
        <v>0.75</v>
      </c>
      <c r="C3">
        <f>((1-B3)*B3*9)/(2*600000*$A$6)</f>
        <v>2.8125000000000002E-6</v>
      </c>
      <c r="D3">
        <f>B3*9/(2*C3*600000)</f>
        <v>2</v>
      </c>
      <c r="E3">
        <f>0.17/(1.2*($A$6/(1-B3)+(B3*A3)/(2*600000*C3)))</f>
        <v>3.5416666666666673E-2</v>
      </c>
      <c r="G3">
        <f>(0.17-B3*G5)/(($A$6/(1-B3)) + B3*A3/(2*600000*C2))</f>
        <v>3.2258805922677866E-2</v>
      </c>
      <c r="I3">
        <f>G3*(POWER(0.2/(1-B3),2) + D3*D3/12)</f>
        <v>3.1398571098073126E-2</v>
      </c>
      <c r="K3">
        <f>$A$6/(1-B3)+D3</f>
        <v>4</v>
      </c>
      <c r="L3">
        <f>(36/$A$6)*(1-B3)*(1-B3)/(2*3.14159*C3)</f>
        <v>254648.12403910124</v>
      </c>
      <c r="M3">
        <v>20000</v>
      </c>
      <c r="N3">
        <f>2*3.14159*M3*0.00002*36*36*0.86*G3/(1.275*A3*0.000522)</f>
        <v>15085.789244376878</v>
      </c>
      <c r="O3">
        <f>2/(3.14159*M3*N3)</f>
        <v>2.1100000132079559E-9</v>
      </c>
      <c r="P3" t="s">
        <v>12</v>
      </c>
    </row>
    <row r="5" spans="1:16" x14ac:dyDescent="0.3">
      <c r="A5" t="s">
        <v>13</v>
      </c>
      <c r="F5" t="s">
        <v>4</v>
      </c>
      <c r="G5">
        <f>0.09+E3*0.00004</f>
        <v>9.0001416666666667E-2</v>
      </c>
    </row>
    <row r="6" spans="1:16" x14ac:dyDescent="0.3">
      <c r="A6">
        <v>0.5</v>
      </c>
    </row>
    <row r="11" spans="1:16" x14ac:dyDescent="0.3">
      <c r="E11">
        <f>1/0.00004*(E3*(36-A3)/(2*C2*600000)-0.09)</f>
        <v>1919.9372056514921</v>
      </c>
    </row>
    <row r="23" spans="1:3" x14ac:dyDescent="0.3">
      <c r="A23" t="s">
        <v>14</v>
      </c>
      <c r="B23" t="s">
        <v>15</v>
      </c>
      <c r="C23" t="s">
        <v>16</v>
      </c>
    </row>
    <row r="24" spans="1:3" x14ac:dyDescent="0.3">
      <c r="A24">
        <f>36/A2</f>
        <v>2.8571428571428572</v>
      </c>
      <c r="B24">
        <f>36/A3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0" sqref="G20"/>
    </sheetView>
  </sheetViews>
  <sheetFormatPr defaultRowHeight="14.4" x14ac:dyDescent="0.3"/>
  <cols>
    <col min="1" max="1" width="23.33203125" customWidth="1"/>
    <col min="2" max="2" width="15.77734375" customWidth="1"/>
    <col min="6" max="6" width="12.77734375" customWidth="1"/>
  </cols>
  <sheetData>
    <row r="1" spans="1:7" x14ac:dyDescent="0.3">
      <c r="F1" t="s">
        <v>245</v>
      </c>
      <c r="G1" t="s">
        <v>246</v>
      </c>
    </row>
    <row r="2" spans="1:7" x14ac:dyDescent="0.3">
      <c r="A2" t="s">
        <v>17</v>
      </c>
      <c r="B2" t="s">
        <v>18</v>
      </c>
      <c r="D2" t="s">
        <v>19</v>
      </c>
      <c r="E2">
        <v>2</v>
      </c>
    </row>
    <row r="3" spans="1:7" x14ac:dyDescent="0.3">
      <c r="A3" t="s">
        <v>20</v>
      </c>
      <c r="B3" t="s">
        <v>21</v>
      </c>
      <c r="D3" t="s">
        <v>19</v>
      </c>
      <c r="E3">
        <v>1</v>
      </c>
    </row>
    <row r="4" spans="1:7" x14ac:dyDescent="0.3">
      <c r="A4" t="s">
        <v>22</v>
      </c>
      <c r="B4" t="s">
        <v>23</v>
      </c>
      <c r="D4" t="s">
        <v>19</v>
      </c>
      <c r="E4">
        <v>2</v>
      </c>
    </row>
    <row r="5" spans="1:7" x14ac:dyDescent="0.3">
      <c r="A5" t="s">
        <v>24</v>
      </c>
      <c r="B5" t="s">
        <v>25</v>
      </c>
      <c r="D5" t="s">
        <v>19</v>
      </c>
      <c r="E5">
        <v>22</v>
      </c>
    </row>
    <row r="6" spans="1:7" x14ac:dyDescent="0.3">
      <c r="A6" t="s">
        <v>26</v>
      </c>
      <c r="B6" t="s">
        <v>27</v>
      </c>
      <c r="D6" t="s">
        <v>19</v>
      </c>
      <c r="E6">
        <v>9</v>
      </c>
    </row>
    <row r="7" spans="1:7" x14ac:dyDescent="0.3">
      <c r="A7" t="s">
        <v>28</v>
      </c>
      <c r="B7" t="s">
        <v>29</v>
      </c>
      <c r="D7" t="s">
        <v>19</v>
      </c>
      <c r="E7">
        <v>2</v>
      </c>
    </row>
    <row r="8" spans="1:7" x14ac:dyDescent="0.3">
      <c r="A8" t="s">
        <v>30</v>
      </c>
      <c r="B8" t="s">
        <v>31</v>
      </c>
      <c r="D8" t="s">
        <v>19</v>
      </c>
      <c r="E8">
        <v>2</v>
      </c>
    </row>
    <row r="9" spans="1:7" x14ac:dyDescent="0.3">
      <c r="A9" t="s">
        <v>32</v>
      </c>
      <c r="B9" t="s">
        <v>33</v>
      </c>
      <c r="D9" t="s">
        <v>19</v>
      </c>
      <c r="E9">
        <v>6</v>
      </c>
    </row>
    <row r="10" spans="1:7" x14ac:dyDescent="0.3">
      <c r="A10" t="s">
        <v>34</v>
      </c>
      <c r="B10" t="s">
        <v>35</v>
      </c>
      <c r="C10" t="s">
        <v>36</v>
      </c>
      <c r="D10" t="s">
        <v>37</v>
      </c>
      <c r="E10">
        <v>3</v>
      </c>
    </row>
    <row r="11" spans="1:7" x14ac:dyDescent="0.3">
      <c r="A11" t="s">
        <v>38</v>
      </c>
      <c r="B11" t="s">
        <v>25</v>
      </c>
      <c r="C11" t="s">
        <v>39</v>
      </c>
      <c r="D11" t="s">
        <v>40</v>
      </c>
      <c r="E11">
        <v>6</v>
      </c>
    </row>
    <row r="12" spans="1:7" x14ac:dyDescent="0.3">
      <c r="A12" t="s">
        <v>41</v>
      </c>
      <c r="B12" t="s">
        <v>42</v>
      </c>
      <c r="C12" t="s">
        <v>36</v>
      </c>
      <c r="D12" t="s">
        <v>43</v>
      </c>
      <c r="E12">
        <v>6</v>
      </c>
    </row>
    <row r="13" spans="1:7" x14ac:dyDescent="0.3">
      <c r="A13" t="s">
        <v>44</v>
      </c>
      <c r="B13" t="s">
        <v>45</v>
      </c>
      <c r="D13" t="s">
        <v>19</v>
      </c>
      <c r="E13">
        <v>5</v>
      </c>
    </row>
    <row r="14" spans="1:7" x14ac:dyDescent="0.3">
      <c r="A14" t="s">
        <v>46</v>
      </c>
      <c r="B14" t="s">
        <v>47</v>
      </c>
      <c r="D14" t="s">
        <v>19</v>
      </c>
      <c r="E14">
        <v>1</v>
      </c>
    </row>
    <row r="15" spans="1:7" x14ac:dyDescent="0.3">
      <c r="A15" t="s">
        <v>48</v>
      </c>
      <c r="B15" t="s">
        <v>49</v>
      </c>
      <c r="D15" t="s">
        <v>19</v>
      </c>
      <c r="E15">
        <v>1</v>
      </c>
    </row>
    <row r="16" spans="1:7" x14ac:dyDescent="0.3">
      <c r="A16" t="s">
        <v>50</v>
      </c>
      <c r="B16" t="s">
        <v>51</v>
      </c>
      <c r="D16" t="s">
        <v>19</v>
      </c>
      <c r="E16">
        <v>2</v>
      </c>
    </row>
    <row r="17" spans="1:5" x14ac:dyDescent="0.3">
      <c r="A17" t="s">
        <v>52</v>
      </c>
      <c r="B17" t="s">
        <v>53</v>
      </c>
      <c r="D17" t="s">
        <v>19</v>
      </c>
      <c r="E17">
        <v>3</v>
      </c>
    </row>
    <row r="18" spans="1:5" x14ac:dyDescent="0.3">
      <c r="A18" t="s">
        <v>54</v>
      </c>
      <c r="B18" t="s">
        <v>55</v>
      </c>
      <c r="D18" t="s">
        <v>19</v>
      </c>
      <c r="E18">
        <v>1</v>
      </c>
    </row>
    <row r="19" spans="1:5" x14ac:dyDescent="0.3">
      <c r="A19" t="s">
        <v>56</v>
      </c>
      <c r="B19" t="s">
        <v>57</v>
      </c>
      <c r="D19" t="s">
        <v>19</v>
      </c>
      <c r="E19">
        <v>1</v>
      </c>
    </row>
    <row r="20" spans="1:5" x14ac:dyDescent="0.3">
      <c r="A20" t="s">
        <v>58</v>
      </c>
      <c r="B20" t="s">
        <v>59</v>
      </c>
      <c r="D20" t="s">
        <v>19</v>
      </c>
      <c r="E20">
        <v>1</v>
      </c>
    </row>
    <row r="21" spans="1:5" x14ac:dyDescent="0.3">
      <c r="A21" t="s">
        <v>60</v>
      </c>
      <c r="B21" t="s">
        <v>61</v>
      </c>
      <c r="D21" t="s">
        <v>19</v>
      </c>
      <c r="E21">
        <v>1</v>
      </c>
    </row>
    <row r="22" spans="1:5" x14ac:dyDescent="0.3">
      <c r="A22" t="s">
        <v>62</v>
      </c>
      <c r="B22" t="s">
        <v>63</v>
      </c>
      <c r="D22" t="s">
        <v>19</v>
      </c>
      <c r="E22">
        <v>1</v>
      </c>
    </row>
    <row r="23" spans="1:5" x14ac:dyDescent="0.3">
      <c r="A23" t="s">
        <v>64</v>
      </c>
      <c r="B23" t="s">
        <v>65</v>
      </c>
      <c r="D23" t="s">
        <v>19</v>
      </c>
      <c r="E23">
        <v>1</v>
      </c>
    </row>
    <row r="24" spans="1:5" x14ac:dyDescent="0.3">
      <c r="A24" t="s">
        <v>66</v>
      </c>
      <c r="B24" t="s">
        <v>67</v>
      </c>
      <c r="D24" t="s">
        <v>19</v>
      </c>
      <c r="E24">
        <v>4</v>
      </c>
    </row>
    <row r="25" spans="1:5" x14ac:dyDescent="0.3">
      <c r="A25" t="s">
        <v>68</v>
      </c>
      <c r="B25" t="s">
        <v>69</v>
      </c>
      <c r="D25" t="s">
        <v>19</v>
      </c>
      <c r="E25">
        <v>1</v>
      </c>
    </row>
    <row r="26" spans="1:5" x14ac:dyDescent="0.3">
      <c r="A26" t="s">
        <v>70</v>
      </c>
      <c r="B26" t="s">
        <v>71</v>
      </c>
      <c r="D26" t="s">
        <v>19</v>
      </c>
      <c r="E26">
        <v>1</v>
      </c>
    </row>
    <row r="27" spans="1:5" x14ac:dyDescent="0.3">
      <c r="A27" t="s">
        <v>72</v>
      </c>
      <c r="B27" t="s">
        <v>73</v>
      </c>
      <c r="D27" t="s">
        <v>19</v>
      </c>
      <c r="E27">
        <v>1</v>
      </c>
    </row>
    <row r="28" spans="1:5" x14ac:dyDescent="0.3">
      <c r="A28" t="s">
        <v>74</v>
      </c>
      <c r="B28" t="s">
        <v>75</v>
      </c>
      <c r="D28" t="s">
        <v>19</v>
      </c>
      <c r="E28">
        <v>1</v>
      </c>
    </row>
    <row r="29" spans="1:5" x14ac:dyDescent="0.3">
      <c r="A29" t="s">
        <v>76</v>
      </c>
      <c r="B29" t="s">
        <v>77</v>
      </c>
      <c r="D29" t="s">
        <v>19</v>
      </c>
      <c r="E29">
        <v>1</v>
      </c>
    </row>
    <row r="30" spans="1:5" x14ac:dyDescent="0.3">
      <c r="A30" t="s">
        <v>78</v>
      </c>
      <c r="B30" t="s">
        <v>79</v>
      </c>
      <c r="D30" t="s">
        <v>19</v>
      </c>
      <c r="E30">
        <v>1</v>
      </c>
    </row>
    <row r="31" spans="1:5" x14ac:dyDescent="0.3">
      <c r="A31" t="s">
        <v>80</v>
      </c>
      <c r="B31" t="s">
        <v>81</v>
      </c>
      <c r="D31" t="s">
        <v>19</v>
      </c>
      <c r="E31">
        <v>2</v>
      </c>
    </row>
    <row r="32" spans="1:5" x14ac:dyDescent="0.3">
      <c r="A32" t="s">
        <v>82</v>
      </c>
      <c r="B32" t="s">
        <v>83</v>
      </c>
      <c r="D32" t="s">
        <v>19</v>
      </c>
      <c r="E32">
        <v>1</v>
      </c>
    </row>
    <row r="33" spans="1:5" x14ac:dyDescent="0.3">
      <c r="A33" t="s">
        <v>84</v>
      </c>
      <c r="B33" t="s">
        <v>85</v>
      </c>
      <c r="D33" t="s">
        <v>19</v>
      </c>
      <c r="E33">
        <v>1</v>
      </c>
    </row>
    <row r="34" spans="1:5" x14ac:dyDescent="0.3">
      <c r="A34" t="s">
        <v>86</v>
      </c>
      <c r="B34" t="s">
        <v>87</v>
      </c>
      <c r="D34" t="s">
        <v>19</v>
      </c>
      <c r="E34">
        <v>1</v>
      </c>
    </row>
    <row r="35" spans="1:5" x14ac:dyDescent="0.3">
      <c r="A35" t="s">
        <v>88</v>
      </c>
      <c r="B35" t="s">
        <v>89</v>
      </c>
      <c r="D35" t="s">
        <v>19</v>
      </c>
      <c r="E35">
        <v>9</v>
      </c>
    </row>
    <row r="36" spans="1:5" x14ac:dyDescent="0.3">
      <c r="A36" t="s">
        <v>90</v>
      </c>
      <c r="B36" t="s">
        <v>91</v>
      </c>
      <c r="D36" t="s">
        <v>19</v>
      </c>
      <c r="E36">
        <v>4</v>
      </c>
    </row>
    <row r="37" spans="1:5" x14ac:dyDescent="0.3">
      <c r="A37" t="s">
        <v>92</v>
      </c>
      <c r="B37" t="s">
        <v>93</v>
      </c>
      <c r="D37" t="s">
        <v>19</v>
      </c>
      <c r="E37">
        <v>1</v>
      </c>
    </row>
    <row r="38" spans="1:5" x14ac:dyDescent="0.3">
      <c r="A38" t="s">
        <v>94</v>
      </c>
      <c r="B38" t="s">
        <v>95</v>
      </c>
      <c r="D38" t="s">
        <v>19</v>
      </c>
      <c r="E38">
        <v>1</v>
      </c>
    </row>
    <row r="39" spans="1:5" x14ac:dyDescent="0.3">
      <c r="A39" t="s">
        <v>96</v>
      </c>
      <c r="B39" t="s">
        <v>97</v>
      </c>
      <c r="D39" t="s">
        <v>19</v>
      </c>
      <c r="E39">
        <v>3</v>
      </c>
    </row>
    <row r="40" spans="1:5" x14ac:dyDescent="0.3">
      <c r="A40" t="s">
        <v>98</v>
      </c>
      <c r="B40" t="s">
        <v>99</v>
      </c>
      <c r="D40" t="s">
        <v>19</v>
      </c>
      <c r="E40">
        <v>1</v>
      </c>
    </row>
    <row r="41" spans="1:5" x14ac:dyDescent="0.3">
      <c r="A41" t="s">
        <v>100</v>
      </c>
      <c r="B41" t="s">
        <v>101</v>
      </c>
      <c r="D41" t="s">
        <v>102</v>
      </c>
      <c r="E41">
        <v>2</v>
      </c>
    </row>
    <row r="42" spans="1:5" x14ac:dyDescent="0.3">
      <c r="A42" t="s">
        <v>103</v>
      </c>
      <c r="B42" t="s">
        <v>104</v>
      </c>
      <c r="D42" t="s">
        <v>19</v>
      </c>
      <c r="E42">
        <v>1</v>
      </c>
    </row>
    <row r="43" spans="1:5" x14ac:dyDescent="0.3">
      <c r="A43" t="s">
        <v>105</v>
      </c>
      <c r="B43" t="s">
        <v>106</v>
      </c>
      <c r="D43" t="s">
        <v>19</v>
      </c>
      <c r="E43">
        <v>12</v>
      </c>
    </row>
    <row r="44" spans="1:5" x14ac:dyDescent="0.3">
      <c r="A44" t="s">
        <v>107</v>
      </c>
      <c r="B44" t="s">
        <v>108</v>
      </c>
      <c r="D44" t="s">
        <v>109</v>
      </c>
      <c r="E44">
        <v>1</v>
      </c>
    </row>
    <row r="45" spans="1:5" x14ac:dyDescent="0.3">
      <c r="A45" t="s">
        <v>110</v>
      </c>
      <c r="B45" t="s">
        <v>111</v>
      </c>
      <c r="D45" t="s">
        <v>19</v>
      </c>
      <c r="E45">
        <v>1</v>
      </c>
    </row>
    <row r="46" spans="1:5" x14ac:dyDescent="0.3">
      <c r="A46" t="s">
        <v>112</v>
      </c>
      <c r="B46" t="s">
        <v>113</v>
      </c>
      <c r="D46" t="s">
        <v>19</v>
      </c>
      <c r="E46">
        <v>1</v>
      </c>
    </row>
    <row r="47" spans="1:5" x14ac:dyDescent="0.3">
      <c r="A47" t="s">
        <v>114</v>
      </c>
      <c r="B47" t="s">
        <v>115</v>
      </c>
      <c r="D47" t="s">
        <v>19</v>
      </c>
      <c r="E47">
        <v>1</v>
      </c>
    </row>
    <row r="48" spans="1:5" x14ac:dyDescent="0.3">
      <c r="A48" t="s">
        <v>116</v>
      </c>
      <c r="B48" t="s">
        <v>117</v>
      </c>
      <c r="D48" t="s">
        <v>19</v>
      </c>
      <c r="E48">
        <v>1</v>
      </c>
    </row>
    <row r="49" spans="1:5" x14ac:dyDescent="0.3">
      <c r="A49" t="s">
        <v>118</v>
      </c>
      <c r="B49" t="s">
        <v>119</v>
      </c>
      <c r="D49" t="s">
        <v>19</v>
      </c>
      <c r="E49">
        <v>1</v>
      </c>
    </row>
    <row r="50" spans="1:5" x14ac:dyDescent="0.3">
      <c r="A50" t="s">
        <v>120</v>
      </c>
      <c r="B50" t="s">
        <v>121</v>
      </c>
      <c r="C50" t="s">
        <v>122</v>
      </c>
      <c r="D50" t="s">
        <v>123</v>
      </c>
      <c r="E50">
        <v>1</v>
      </c>
    </row>
    <row r="51" spans="1:5" x14ac:dyDescent="0.3">
      <c r="A51" t="s">
        <v>124</v>
      </c>
      <c r="B51" t="s">
        <v>125</v>
      </c>
      <c r="C51" t="s">
        <v>122</v>
      </c>
      <c r="D51" t="s">
        <v>126</v>
      </c>
      <c r="E51">
        <v>1</v>
      </c>
    </row>
    <row r="52" spans="1:5" x14ac:dyDescent="0.3">
      <c r="A52" t="s">
        <v>127</v>
      </c>
      <c r="B52" t="s">
        <v>128</v>
      </c>
      <c r="C52" t="s">
        <v>122</v>
      </c>
      <c r="D52" t="s">
        <v>129</v>
      </c>
      <c r="E52">
        <v>1</v>
      </c>
    </row>
    <row r="53" spans="1:5" x14ac:dyDescent="0.3">
      <c r="A53" t="s">
        <v>130</v>
      </c>
      <c r="B53" t="s">
        <v>131</v>
      </c>
      <c r="D53" t="s">
        <v>19</v>
      </c>
      <c r="E53">
        <v>1</v>
      </c>
    </row>
    <row r="54" spans="1:5" x14ac:dyDescent="0.3">
      <c r="A54" t="s">
        <v>132</v>
      </c>
      <c r="B54" t="s">
        <v>133</v>
      </c>
      <c r="D54" t="s">
        <v>19</v>
      </c>
      <c r="E54">
        <v>1</v>
      </c>
    </row>
    <row r="55" spans="1:5" x14ac:dyDescent="0.3">
      <c r="A55" t="s">
        <v>134</v>
      </c>
      <c r="B55" t="s">
        <v>135</v>
      </c>
      <c r="C55" t="s">
        <v>136</v>
      </c>
      <c r="D55" t="s">
        <v>137</v>
      </c>
      <c r="E55">
        <v>1</v>
      </c>
    </row>
    <row r="56" spans="1:5" x14ac:dyDescent="0.3">
      <c r="A56" t="s">
        <v>138</v>
      </c>
      <c r="B56" t="s">
        <v>139</v>
      </c>
      <c r="D56" t="s">
        <v>19</v>
      </c>
      <c r="E56">
        <v>11</v>
      </c>
    </row>
    <row r="57" spans="1:5" x14ac:dyDescent="0.3">
      <c r="A57" t="s">
        <v>140</v>
      </c>
      <c r="B57" t="s">
        <v>141</v>
      </c>
      <c r="D57" t="s">
        <v>19</v>
      </c>
      <c r="E57">
        <v>1</v>
      </c>
    </row>
    <row r="58" spans="1:5" x14ac:dyDescent="0.3">
      <c r="A58" t="s">
        <v>142</v>
      </c>
      <c r="B58" t="s">
        <v>143</v>
      </c>
      <c r="D58" t="s">
        <v>19</v>
      </c>
      <c r="E58">
        <v>2</v>
      </c>
    </row>
    <row r="59" spans="1:5" x14ac:dyDescent="0.3">
      <c r="A59" t="s">
        <v>144</v>
      </c>
      <c r="B59" t="s">
        <v>145</v>
      </c>
      <c r="D59" t="s">
        <v>19</v>
      </c>
      <c r="E59">
        <v>2</v>
      </c>
    </row>
    <row r="60" spans="1:5" x14ac:dyDescent="0.3">
      <c r="A60" t="s">
        <v>146</v>
      </c>
      <c r="B60" t="s">
        <v>147</v>
      </c>
      <c r="D60" t="s">
        <v>19</v>
      </c>
      <c r="E60">
        <v>3</v>
      </c>
    </row>
    <row r="61" spans="1:5" x14ac:dyDescent="0.3">
      <c r="A61" t="s">
        <v>148</v>
      </c>
      <c r="B61" t="s">
        <v>149</v>
      </c>
      <c r="D61" t="s">
        <v>19</v>
      </c>
      <c r="E61">
        <v>2</v>
      </c>
    </row>
    <row r="62" spans="1:5" x14ac:dyDescent="0.3">
      <c r="A62" t="s">
        <v>150</v>
      </c>
      <c r="B62" t="s">
        <v>151</v>
      </c>
      <c r="D62" t="s">
        <v>19</v>
      </c>
      <c r="E62">
        <v>1</v>
      </c>
    </row>
    <row r="63" spans="1:5" x14ac:dyDescent="0.3">
      <c r="A63" t="s">
        <v>152</v>
      </c>
      <c r="B63" t="s">
        <v>153</v>
      </c>
      <c r="D63" t="s">
        <v>154</v>
      </c>
      <c r="E63">
        <v>2</v>
      </c>
    </row>
    <row r="64" spans="1:5" x14ac:dyDescent="0.3">
      <c r="A64" t="s">
        <v>155</v>
      </c>
      <c r="B64" t="s">
        <v>156</v>
      </c>
      <c r="C64" t="s">
        <v>157</v>
      </c>
      <c r="D64" t="s">
        <v>158</v>
      </c>
      <c r="E64">
        <v>3</v>
      </c>
    </row>
    <row r="65" spans="1:5" x14ac:dyDescent="0.3">
      <c r="A65" t="s">
        <v>159</v>
      </c>
      <c r="B65" t="s">
        <v>160</v>
      </c>
      <c r="C65" t="s">
        <v>157</v>
      </c>
      <c r="D65" t="s">
        <v>161</v>
      </c>
      <c r="E65">
        <v>1</v>
      </c>
    </row>
    <row r="66" spans="1:5" x14ac:dyDescent="0.3">
      <c r="A66" t="s">
        <v>162</v>
      </c>
      <c r="B66" t="s">
        <v>163</v>
      </c>
      <c r="C66" t="s">
        <v>157</v>
      </c>
      <c r="D66" t="s">
        <v>164</v>
      </c>
      <c r="E66">
        <v>1</v>
      </c>
    </row>
    <row r="67" spans="1:5" x14ac:dyDescent="0.3">
      <c r="A67" t="s">
        <v>165</v>
      </c>
      <c r="B67" t="s">
        <v>166</v>
      </c>
      <c r="C67" t="s">
        <v>157</v>
      </c>
      <c r="D67" t="s">
        <v>167</v>
      </c>
      <c r="E67">
        <v>1</v>
      </c>
    </row>
    <row r="68" spans="1:5" x14ac:dyDescent="0.3">
      <c r="A68" t="s">
        <v>168</v>
      </c>
      <c r="B68" t="s">
        <v>169</v>
      </c>
      <c r="C68" t="s">
        <v>157</v>
      </c>
      <c r="D68" t="s">
        <v>170</v>
      </c>
      <c r="E68">
        <v>2</v>
      </c>
    </row>
    <row r="69" spans="1:5" x14ac:dyDescent="0.3">
      <c r="A69" t="s">
        <v>171</v>
      </c>
      <c r="B69" t="s">
        <v>172</v>
      </c>
      <c r="C69" t="s">
        <v>157</v>
      </c>
      <c r="D69" t="s">
        <v>173</v>
      </c>
      <c r="E69">
        <v>1</v>
      </c>
    </row>
    <row r="70" spans="1:5" x14ac:dyDescent="0.3">
      <c r="A70" t="s">
        <v>174</v>
      </c>
      <c r="B70" t="s">
        <v>175</v>
      </c>
      <c r="C70" t="s">
        <v>157</v>
      </c>
      <c r="E70">
        <v>1</v>
      </c>
    </row>
    <row r="71" spans="1:5" x14ac:dyDescent="0.3">
      <c r="A71" t="s">
        <v>176</v>
      </c>
      <c r="B71" t="s">
        <v>177</v>
      </c>
      <c r="D71" t="s">
        <v>19</v>
      </c>
      <c r="E71">
        <v>4</v>
      </c>
    </row>
    <row r="72" spans="1:5" x14ac:dyDescent="0.3">
      <c r="A72" t="s">
        <v>178</v>
      </c>
      <c r="B72" t="s">
        <v>179</v>
      </c>
      <c r="D72" t="s">
        <v>19</v>
      </c>
      <c r="E72">
        <v>1</v>
      </c>
    </row>
    <row r="73" spans="1:5" x14ac:dyDescent="0.3">
      <c r="A73" t="s">
        <v>180</v>
      </c>
      <c r="B73" t="s">
        <v>156</v>
      </c>
      <c r="D73" t="s">
        <v>19</v>
      </c>
      <c r="E73">
        <v>2</v>
      </c>
    </row>
    <row r="74" spans="1:5" x14ac:dyDescent="0.3">
      <c r="A74" t="s">
        <v>181</v>
      </c>
      <c r="B74" t="s">
        <v>182</v>
      </c>
      <c r="D74" t="s">
        <v>19</v>
      </c>
      <c r="E74">
        <v>4</v>
      </c>
    </row>
    <row r="75" spans="1:5" x14ac:dyDescent="0.3">
      <c r="A75" t="s">
        <v>183</v>
      </c>
      <c r="B75" t="s">
        <v>184</v>
      </c>
      <c r="D75" t="s">
        <v>19</v>
      </c>
      <c r="E75">
        <v>2</v>
      </c>
    </row>
    <row r="76" spans="1:5" x14ac:dyDescent="0.3">
      <c r="A76" t="s">
        <v>185</v>
      </c>
      <c r="B76" t="s">
        <v>186</v>
      </c>
      <c r="D76" t="s">
        <v>19</v>
      </c>
      <c r="E76">
        <v>1</v>
      </c>
    </row>
    <row r="77" spans="1:5" x14ac:dyDescent="0.3">
      <c r="A77" t="s">
        <v>187</v>
      </c>
      <c r="B77" t="s">
        <v>188</v>
      </c>
      <c r="D77" t="s">
        <v>19</v>
      </c>
      <c r="E77">
        <v>1</v>
      </c>
    </row>
    <row r="78" spans="1:5" x14ac:dyDescent="0.3">
      <c r="A78" t="s">
        <v>189</v>
      </c>
      <c r="B78" t="s">
        <v>190</v>
      </c>
      <c r="D78" t="s">
        <v>19</v>
      </c>
      <c r="E78">
        <v>1</v>
      </c>
    </row>
    <row r="79" spans="1:5" x14ac:dyDescent="0.3">
      <c r="A79" t="s">
        <v>191</v>
      </c>
      <c r="B79" t="s">
        <v>192</v>
      </c>
      <c r="D79" t="s">
        <v>19</v>
      </c>
      <c r="E79">
        <v>1</v>
      </c>
    </row>
    <row r="80" spans="1:5" x14ac:dyDescent="0.3">
      <c r="A80" t="s">
        <v>193</v>
      </c>
      <c r="B80" t="s">
        <v>194</v>
      </c>
      <c r="D80" t="s">
        <v>19</v>
      </c>
      <c r="E80">
        <v>1</v>
      </c>
    </row>
    <row r="81" spans="1:7" x14ac:dyDescent="0.3">
      <c r="A81" t="s">
        <v>195</v>
      </c>
      <c r="B81" t="s">
        <v>196</v>
      </c>
      <c r="D81" t="s">
        <v>19</v>
      </c>
      <c r="E81">
        <v>1</v>
      </c>
    </row>
    <row r="82" spans="1:7" x14ac:dyDescent="0.3">
      <c r="A82" t="s">
        <v>197</v>
      </c>
      <c r="B82" t="s">
        <v>198</v>
      </c>
      <c r="D82" t="s">
        <v>19</v>
      </c>
      <c r="E82">
        <v>2</v>
      </c>
    </row>
    <row r="83" spans="1:7" x14ac:dyDescent="0.3">
      <c r="A83" t="s">
        <v>199</v>
      </c>
      <c r="B83" t="s">
        <v>200</v>
      </c>
      <c r="D83" t="s">
        <v>19</v>
      </c>
      <c r="E83">
        <v>1</v>
      </c>
    </row>
    <row r="84" spans="1:7" x14ac:dyDescent="0.3">
      <c r="A84" t="s">
        <v>201</v>
      </c>
      <c r="B84" t="s">
        <v>202</v>
      </c>
      <c r="C84" t="s">
        <v>203</v>
      </c>
      <c r="D84" t="s">
        <v>204</v>
      </c>
      <c r="E84">
        <v>1</v>
      </c>
    </row>
    <row r="85" spans="1:7" x14ac:dyDescent="0.3">
      <c r="A85" t="s">
        <v>205</v>
      </c>
      <c r="B85" t="s">
        <v>206</v>
      </c>
      <c r="D85" t="s">
        <v>19</v>
      </c>
      <c r="E85">
        <v>1</v>
      </c>
    </row>
    <row r="86" spans="1:7" x14ac:dyDescent="0.3">
      <c r="A86" t="s">
        <v>207</v>
      </c>
      <c r="B86" t="s">
        <v>208</v>
      </c>
      <c r="E86">
        <v>1</v>
      </c>
      <c r="F86">
        <v>2</v>
      </c>
      <c r="G86" t="s">
        <v>248</v>
      </c>
    </row>
    <row r="87" spans="1:7" x14ac:dyDescent="0.3">
      <c r="A87" t="s">
        <v>209</v>
      </c>
      <c r="B87" t="s">
        <v>210</v>
      </c>
      <c r="E87">
        <v>1</v>
      </c>
      <c r="F87">
        <v>0</v>
      </c>
      <c r="G87">
        <v>0</v>
      </c>
    </row>
    <row r="88" spans="1:7" x14ac:dyDescent="0.3">
      <c r="A88" t="s">
        <v>211</v>
      </c>
      <c r="B88" t="s">
        <v>212</v>
      </c>
      <c r="E88">
        <v>2</v>
      </c>
      <c r="F88">
        <v>1</v>
      </c>
      <c r="G88">
        <v>2</v>
      </c>
    </row>
    <row r="89" spans="1:7" x14ac:dyDescent="0.3">
      <c r="A89" t="s">
        <v>213</v>
      </c>
      <c r="B89" t="s">
        <v>214</v>
      </c>
      <c r="C89" t="s">
        <v>215</v>
      </c>
      <c r="D89" t="s">
        <v>216</v>
      </c>
      <c r="E89">
        <v>3</v>
      </c>
      <c r="F89">
        <v>5</v>
      </c>
      <c r="G89">
        <v>10</v>
      </c>
    </row>
    <row r="90" spans="1:7" x14ac:dyDescent="0.3">
      <c r="A90" t="s">
        <v>217</v>
      </c>
      <c r="B90" t="s">
        <v>218</v>
      </c>
      <c r="E90">
        <v>1</v>
      </c>
      <c r="F90">
        <v>1</v>
      </c>
      <c r="G90">
        <v>2</v>
      </c>
    </row>
    <row r="91" spans="1:7" x14ac:dyDescent="0.3">
      <c r="A91" t="s">
        <v>219</v>
      </c>
      <c r="B91" t="s">
        <v>220</v>
      </c>
      <c r="D91" t="s">
        <v>221</v>
      </c>
      <c r="E91">
        <v>1</v>
      </c>
    </row>
    <row r="92" spans="1:7" x14ac:dyDescent="0.3">
      <c r="A92" t="s">
        <v>222</v>
      </c>
      <c r="B92" t="s">
        <v>223</v>
      </c>
      <c r="D92" t="s">
        <v>224</v>
      </c>
      <c r="E92">
        <v>3</v>
      </c>
      <c r="F92">
        <v>3</v>
      </c>
      <c r="G92">
        <v>5</v>
      </c>
    </row>
    <row r="93" spans="1:7" x14ac:dyDescent="0.3">
      <c r="A93" t="s">
        <v>225</v>
      </c>
      <c r="B93" t="s">
        <v>226</v>
      </c>
      <c r="E93">
        <v>1</v>
      </c>
      <c r="F93">
        <v>1</v>
      </c>
      <c r="G93">
        <v>2</v>
      </c>
    </row>
    <row r="94" spans="1:7" x14ac:dyDescent="0.3">
      <c r="A94" t="s">
        <v>227</v>
      </c>
      <c r="B94" t="s">
        <v>228</v>
      </c>
      <c r="E94">
        <v>1</v>
      </c>
      <c r="F94">
        <v>2</v>
      </c>
      <c r="G94">
        <v>3</v>
      </c>
    </row>
    <row r="95" spans="1:7" x14ac:dyDescent="0.3">
      <c r="A95" t="s">
        <v>229</v>
      </c>
      <c r="B95" t="s">
        <v>230</v>
      </c>
      <c r="C95" t="s">
        <v>231</v>
      </c>
      <c r="D95" t="s">
        <v>232</v>
      </c>
      <c r="E95">
        <v>1</v>
      </c>
      <c r="F95">
        <v>2</v>
      </c>
      <c r="G95" t="s">
        <v>247</v>
      </c>
    </row>
    <row r="96" spans="1:7" x14ac:dyDescent="0.3">
      <c r="A96" t="s">
        <v>233</v>
      </c>
      <c r="B96" t="s">
        <v>234</v>
      </c>
      <c r="E96">
        <v>1</v>
      </c>
      <c r="F96">
        <v>1</v>
      </c>
      <c r="G96">
        <v>2</v>
      </c>
    </row>
    <row r="97" spans="1:7" x14ac:dyDescent="0.3">
      <c r="A97" t="s">
        <v>235</v>
      </c>
      <c r="B97" t="s">
        <v>236</v>
      </c>
      <c r="E97">
        <v>1</v>
      </c>
      <c r="F97">
        <v>1</v>
      </c>
      <c r="G97">
        <v>2</v>
      </c>
    </row>
    <row r="98" spans="1:7" x14ac:dyDescent="0.3">
      <c r="A98" t="s">
        <v>237</v>
      </c>
      <c r="B98" t="s">
        <v>238</v>
      </c>
      <c r="E98">
        <v>1</v>
      </c>
    </row>
    <row r="99" spans="1:7" x14ac:dyDescent="0.3">
      <c r="A99" t="s">
        <v>239</v>
      </c>
      <c r="B99" t="s">
        <v>240</v>
      </c>
      <c r="C99" t="s">
        <v>241</v>
      </c>
      <c r="D99" t="s">
        <v>242</v>
      </c>
      <c r="E99">
        <v>1</v>
      </c>
    </row>
    <row r="100" spans="1:7" x14ac:dyDescent="0.3">
      <c r="A100" t="s">
        <v>243</v>
      </c>
      <c r="B100" t="s">
        <v>244</v>
      </c>
      <c r="C100" t="s">
        <v>241</v>
      </c>
      <c r="D100" t="s">
        <v>242</v>
      </c>
      <c r="E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G28" sqref="G28"/>
    </sheetView>
  </sheetViews>
  <sheetFormatPr defaultRowHeight="14.4" x14ac:dyDescent="0.3"/>
  <sheetData>
    <row r="1" spans="1:5" x14ac:dyDescent="0.3">
      <c r="A1" t="s">
        <v>249</v>
      </c>
      <c r="B1" t="s">
        <v>18</v>
      </c>
      <c r="C1" t="s">
        <v>250</v>
      </c>
      <c r="D1" t="s">
        <v>19</v>
      </c>
      <c r="E1">
        <v>2</v>
      </c>
    </row>
    <row r="2" spans="1:5" x14ac:dyDescent="0.3">
      <c r="A2" t="s">
        <v>293</v>
      </c>
      <c r="B2" t="s">
        <v>177</v>
      </c>
      <c r="C2" t="s">
        <v>257</v>
      </c>
      <c r="D2" t="s">
        <v>19</v>
      </c>
      <c r="E2">
        <v>2</v>
      </c>
    </row>
    <row r="3" spans="1:5" x14ac:dyDescent="0.3">
      <c r="A3" t="s">
        <v>298</v>
      </c>
      <c r="B3" t="s">
        <v>198</v>
      </c>
      <c r="C3" t="s">
        <v>257</v>
      </c>
      <c r="D3" t="s">
        <v>19</v>
      </c>
      <c r="E3">
        <v>1</v>
      </c>
    </row>
    <row r="4" spans="1:5" x14ac:dyDescent="0.3">
      <c r="A4" t="s">
        <v>299</v>
      </c>
      <c r="B4" t="s">
        <v>177</v>
      </c>
      <c r="C4" t="s">
        <v>39</v>
      </c>
      <c r="D4" t="s">
        <v>19</v>
      </c>
      <c r="E4">
        <v>1</v>
      </c>
    </row>
    <row r="5" spans="1:5" x14ac:dyDescent="0.3">
      <c r="A5" t="s">
        <v>328</v>
      </c>
      <c r="B5" t="s">
        <v>329</v>
      </c>
      <c r="C5" t="s">
        <v>330</v>
      </c>
      <c r="D5" t="s">
        <v>19</v>
      </c>
      <c r="E5">
        <v>8</v>
      </c>
    </row>
    <row r="6" spans="1:5" x14ac:dyDescent="0.3">
      <c r="A6" t="s">
        <v>346</v>
      </c>
      <c r="B6" t="s">
        <v>347</v>
      </c>
      <c r="C6" t="s">
        <v>348</v>
      </c>
      <c r="D6" t="s">
        <v>19</v>
      </c>
      <c r="E6">
        <v>1</v>
      </c>
    </row>
    <row r="7" spans="1:5" x14ac:dyDescent="0.3">
      <c r="A7" t="s">
        <v>349</v>
      </c>
      <c r="B7" t="s">
        <v>350</v>
      </c>
      <c r="C7" t="s">
        <v>348</v>
      </c>
      <c r="D7" t="s">
        <v>19</v>
      </c>
      <c r="E7">
        <v>1</v>
      </c>
    </row>
    <row r="8" spans="1:5" x14ac:dyDescent="0.3">
      <c r="A8" t="s">
        <v>351</v>
      </c>
      <c r="B8" t="s">
        <v>352</v>
      </c>
      <c r="C8" t="s">
        <v>348</v>
      </c>
      <c r="D8" t="s">
        <v>19</v>
      </c>
      <c r="E8">
        <v>1</v>
      </c>
    </row>
    <row r="9" spans="1:5" x14ac:dyDescent="0.3">
      <c r="A9" t="s">
        <v>353</v>
      </c>
      <c r="B9" t="s">
        <v>354</v>
      </c>
      <c r="C9" t="s">
        <v>348</v>
      </c>
      <c r="D9" t="s">
        <v>19</v>
      </c>
      <c r="E9">
        <v>1</v>
      </c>
    </row>
    <row r="10" spans="1:5" x14ac:dyDescent="0.3">
      <c r="A10" t="s">
        <v>355</v>
      </c>
      <c r="B10" t="s">
        <v>356</v>
      </c>
      <c r="C10" t="s">
        <v>348</v>
      </c>
      <c r="D10" t="s">
        <v>19</v>
      </c>
      <c r="E10">
        <v>1</v>
      </c>
    </row>
    <row r="11" spans="1:5" x14ac:dyDescent="0.3">
      <c r="A11" t="s">
        <v>357</v>
      </c>
      <c r="B11" t="s">
        <v>358</v>
      </c>
      <c r="C11" t="s">
        <v>348</v>
      </c>
      <c r="D11" t="s">
        <v>19</v>
      </c>
      <c r="E11">
        <v>1</v>
      </c>
    </row>
    <row r="12" spans="1:5" x14ac:dyDescent="0.3">
      <c r="A12" t="s">
        <v>359</v>
      </c>
      <c r="B12" t="s">
        <v>360</v>
      </c>
      <c r="C12" t="s">
        <v>348</v>
      </c>
      <c r="D12" t="s">
        <v>19</v>
      </c>
      <c r="E12">
        <v>1</v>
      </c>
    </row>
    <row r="13" spans="1:5" x14ac:dyDescent="0.3">
      <c r="A13" t="s">
        <v>361</v>
      </c>
      <c r="B13" t="s">
        <v>362</v>
      </c>
      <c r="C13" t="s">
        <v>348</v>
      </c>
      <c r="D13" t="s">
        <v>19</v>
      </c>
      <c r="E13">
        <v>1</v>
      </c>
    </row>
    <row r="14" spans="1:5" x14ac:dyDescent="0.3">
      <c r="A14" t="s">
        <v>363</v>
      </c>
      <c r="B14" t="s">
        <v>364</v>
      </c>
      <c r="C14" t="s">
        <v>348</v>
      </c>
      <c r="D14" t="s">
        <v>19</v>
      </c>
      <c r="E14">
        <v>1</v>
      </c>
    </row>
    <row r="15" spans="1:5" x14ac:dyDescent="0.3">
      <c r="A15" t="s">
        <v>365</v>
      </c>
      <c r="B15" t="s">
        <v>366</v>
      </c>
      <c r="C15" t="s">
        <v>348</v>
      </c>
      <c r="D15" t="s">
        <v>19</v>
      </c>
      <c r="E15">
        <v>1</v>
      </c>
    </row>
    <row r="16" spans="1:5" x14ac:dyDescent="0.3">
      <c r="A16" t="s">
        <v>367</v>
      </c>
      <c r="B16" t="s">
        <v>368</v>
      </c>
      <c r="C16" t="s">
        <v>348</v>
      </c>
      <c r="D16" t="s">
        <v>19</v>
      </c>
      <c r="E16">
        <v>1</v>
      </c>
    </row>
    <row r="17" spans="1:5" x14ac:dyDescent="0.3">
      <c r="A17" t="s">
        <v>369</v>
      </c>
      <c r="B17" t="s">
        <v>370</v>
      </c>
      <c r="C17" t="s">
        <v>348</v>
      </c>
      <c r="D17" t="s">
        <v>19</v>
      </c>
      <c r="E17">
        <v>1</v>
      </c>
    </row>
    <row r="18" spans="1:5" x14ac:dyDescent="0.3">
      <c r="A18" t="s">
        <v>374</v>
      </c>
      <c r="B18" t="s">
        <v>375</v>
      </c>
      <c r="C18" t="s">
        <v>376</v>
      </c>
      <c r="D18" t="s">
        <v>19</v>
      </c>
      <c r="E18">
        <v>1</v>
      </c>
    </row>
    <row r="19" spans="1:5" x14ac:dyDescent="0.3">
      <c r="A19" t="s">
        <v>140</v>
      </c>
      <c r="B19" t="s">
        <v>141</v>
      </c>
      <c r="C19" t="s">
        <v>330</v>
      </c>
      <c r="D19" t="s">
        <v>19</v>
      </c>
      <c r="E19">
        <v>1</v>
      </c>
    </row>
    <row r="20" spans="1:5" x14ac:dyDescent="0.3">
      <c r="A20" t="s">
        <v>429</v>
      </c>
      <c r="B20" t="s">
        <v>430</v>
      </c>
      <c r="C20" t="s">
        <v>157</v>
      </c>
      <c r="D20" t="s">
        <v>19</v>
      </c>
      <c r="E20">
        <v>2</v>
      </c>
    </row>
    <row r="21" spans="1:5" x14ac:dyDescent="0.3">
      <c r="A21" t="s">
        <v>197</v>
      </c>
      <c r="B21" t="s">
        <v>198</v>
      </c>
      <c r="C21" t="s">
        <v>404</v>
      </c>
      <c r="D21" t="s">
        <v>19</v>
      </c>
      <c r="E21">
        <v>2</v>
      </c>
    </row>
    <row r="22" spans="1:5" x14ac:dyDescent="0.3">
      <c r="A22" t="s">
        <v>437</v>
      </c>
      <c r="B22" t="s">
        <v>198</v>
      </c>
      <c r="C22" t="s">
        <v>322</v>
      </c>
      <c r="D22" t="s">
        <v>19</v>
      </c>
      <c r="E22">
        <v>1</v>
      </c>
    </row>
    <row r="23" spans="1:5" x14ac:dyDescent="0.3">
      <c r="A23" t="s">
        <v>495</v>
      </c>
      <c r="B23" t="s">
        <v>18</v>
      </c>
      <c r="C23" t="s">
        <v>250</v>
      </c>
      <c r="D23" t="s">
        <v>19</v>
      </c>
      <c r="E23">
        <v>1</v>
      </c>
    </row>
    <row r="24" spans="1:5" x14ac:dyDescent="0.3">
      <c r="A24" t="s">
        <v>527</v>
      </c>
      <c r="B24" t="s">
        <v>528</v>
      </c>
      <c r="C24" t="s">
        <v>529</v>
      </c>
      <c r="D24" t="s">
        <v>19</v>
      </c>
      <c r="E24">
        <v>1</v>
      </c>
    </row>
    <row r="25" spans="1:5" x14ac:dyDescent="0.3">
      <c r="A25" t="s">
        <v>530</v>
      </c>
      <c r="B25" t="s">
        <v>375</v>
      </c>
      <c r="C25" t="s">
        <v>376</v>
      </c>
      <c r="D25" t="s">
        <v>19</v>
      </c>
      <c r="E25">
        <v>1</v>
      </c>
    </row>
    <row r="26" spans="1:5" x14ac:dyDescent="0.3">
      <c r="A26" t="s">
        <v>572</v>
      </c>
      <c r="B26" t="s">
        <v>430</v>
      </c>
      <c r="C26" t="s">
        <v>157</v>
      </c>
      <c r="D26" t="s">
        <v>19</v>
      </c>
      <c r="E26">
        <v>2</v>
      </c>
    </row>
    <row r="27" spans="1:5" x14ac:dyDescent="0.3">
      <c r="A27" t="s">
        <v>575</v>
      </c>
      <c r="B27" t="s">
        <v>576</v>
      </c>
      <c r="C27" t="s">
        <v>326</v>
      </c>
      <c r="D27" t="s">
        <v>19</v>
      </c>
      <c r="E27">
        <v>1</v>
      </c>
    </row>
    <row r="28" spans="1:5" x14ac:dyDescent="0.3">
      <c r="A28" t="s">
        <v>213</v>
      </c>
      <c r="B28" t="s">
        <v>214</v>
      </c>
      <c r="C28" t="s">
        <v>451</v>
      </c>
      <c r="D28" t="s">
        <v>216</v>
      </c>
      <c r="E28">
        <v>3</v>
      </c>
    </row>
    <row r="29" spans="1:5" x14ac:dyDescent="0.3">
      <c r="A29" t="s">
        <v>213</v>
      </c>
      <c r="B29" t="s">
        <v>214</v>
      </c>
      <c r="C29" t="s">
        <v>451</v>
      </c>
      <c r="D29" t="s">
        <v>216</v>
      </c>
      <c r="E29">
        <v>3</v>
      </c>
    </row>
    <row r="30" spans="1:5" x14ac:dyDescent="0.3">
      <c r="A30" t="s">
        <v>496</v>
      </c>
      <c r="B30" t="s">
        <v>497</v>
      </c>
      <c r="C30" t="s">
        <v>498</v>
      </c>
      <c r="D30" t="s">
        <v>499</v>
      </c>
      <c r="E30">
        <v>1</v>
      </c>
    </row>
    <row r="31" spans="1:5" x14ac:dyDescent="0.3">
      <c r="A31" t="s">
        <v>424</v>
      </c>
      <c r="B31" t="s">
        <v>200</v>
      </c>
      <c r="C31" t="s">
        <v>157</v>
      </c>
      <c r="D31" t="s">
        <v>425</v>
      </c>
      <c r="E31">
        <v>6</v>
      </c>
    </row>
    <row r="32" spans="1:5" x14ac:dyDescent="0.3">
      <c r="A32" t="s">
        <v>543</v>
      </c>
      <c r="B32" t="s">
        <v>200</v>
      </c>
      <c r="C32" t="s">
        <v>157</v>
      </c>
      <c r="D32" t="s">
        <v>425</v>
      </c>
      <c r="E32">
        <v>3</v>
      </c>
    </row>
    <row r="33" spans="1:5" x14ac:dyDescent="0.3">
      <c r="A33" t="s">
        <v>256</v>
      </c>
      <c r="B33" t="s">
        <v>27</v>
      </c>
      <c r="C33" t="s">
        <v>257</v>
      </c>
      <c r="D33" t="s">
        <v>40</v>
      </c>
      <c r="E33">
        <v>15</v>
      </c>
    </row>
    <row r="34" spans="1:5" x14ac:dyDescent="0.3">
      <c r="A34" t="s">
        <v>501</v>
      </c>
      <c r="B34" t="s">
        <v>27</v>
      </c>
      <c r="C34" t="s">
        <v>257</v>
      </c>
      <c r="D34" t="s">
        <v>40</v>
      </c>
      <c r="E34">
        <v>9</v>
      </c>
    </row>
    <row r="35" spans="1:5" x14ac:dyDescent="0.3">
      <c r="A35" t="s">
        <v>300</v>
      </c>
      <c r="B35" t="s">
        <v>53</v>
      </c>
      <c r="C35" t="s">
        <v>257</v>
      </c>
      <c r="D35" t="s">
        <v>301</v>
      </c>
      <c r="E35">
        <v>4</v>
      </c>
    </row>
    <row r="36" spans="1:5" x14ac:dyDescent="0.3">
      <c r="A36" t="s">
        <v>503</v>
      </c>
      <c r="B36" t="s">
        <v>53</v>
      </c>
      <c r="C36" t="s">
        <v>257</v>
      </c>
      <c r="D36" t="s">
        <v>301</v>
      </c>
      <c r="E36">
        <v>4</v>
      </c>
    </row>
    <row r="37" spans="1:5" x14ac:dyDescent="0.3">
      <c r="A37" t="s">
        <v>269</v>
      </c>
      <c r="B37" t="s">
        <v>270</v>
      </c>
      <c r="C37" t="s">
        <v>271</v>
      </c>
      <c r="D37" t="s">
        <v>272</v>
      </c>
      <c r="E37">
        <v>9</v>
      </c>
    </row>
    <row r="38" spans="1:5" x14ac:dyDescent="0.3">
      <c r="A38" t="s">
        <v>509</v>
      </c>
      <c r="B38" t="s">
        <v>270</v>
      </c>
      <c r="C38" t="s">
        <v>271</v>
      </c>
      <c r="D38" t="s">
        <v>272</v>
      </c>
      <c r="E38">
        <v>7</v>
      </c>
    </row>
    <row r="39" spans="1:5" x14ac:dyDescent="0.3">
      <c r="A39" t="s">
        <v>273</v>
      </c>
      <c r="B39" t="s">
        <v>42</v>
      </c>
      <c r="C39" t="s">
        <v>36</v>
      </c>
      <c r="D39" t="s">
        <v>43</v>
      </c>
      <c r="E39">
        <v>6</v>
      </c>
    </row>
    <row r="40" spans="1:5" x14ac:dyDescent="0.3">
      <c r="A40" t="s">
        <v>510</v>
      </c>
      <c r="B40" t="s">
        <v>511</v>
      </c>
      <c r="C40" t="s">
        <v>36</v>
      </c>
      <c r="D40" t="s">
        <v>43</v>
      </c>
      <c r="E40">
        <v>8</v>
      </c>
    </row>
    <row r="41" spans="1:5" x14ac:dyDescent="0.3">
      <c r="A41" t="s">
        <v>266</v>
      </c>
      <c r="B41" t="s">
        <v>267</v>
      </c>
      <c r="C41" t="s">
        <v>257</v>
      </c>
      <c r="D41" t="s">
        <v>268</v>
      </c>
      <c r="E41">
        <v>10</v>
      </c>
    </row>
    <row r="42" spans="1:5" x14ac:dyDescent="0.3">
      <c r="A42" t="s">
        <v>504</v>
      </c>
      <c r="B42" t="s">
        <v>45</v>
      </c>
      <c r="C42" t="s">
        <v>257</v>
      </c>
      <c r="D42" t="s">
        <v>268</v>
      </c>
      <c r="E42">
        <v>6</v>
      </c>
    </row>
    <row r="43" spans="1:5" x14ac:dyDescent="0.3">
      <c r="A43" t="s">
        <v>274</v>
      </c>
      <c r="B43" t="s">
        <v>275</v>
      </c>
      <c r="C43" t="s">
        <v>276</v>
      </c>
      <c r="D43" t="s">
        <v>277</v>
      </c>
      <c r="E43">
        <v>1</v>
      </c>
    </row>
    <row r="44" spans="1:5" x14ac:dyDescent="0.3">
      <c r="A44" t="s">
        <v>254</v>
      </c>
      <c r="B44" t="s">
        <v>25</v>
      </c>
      <c r="C44" t="s">
        <v>39</v>
      </c>
      <c r="D44" t="s">
        <v>255</v>
      </c>
      <c r="E44">
        <v>36</v>
      </c>
    </row>
    <row r="45" spans="1:5" x14ac:dyDescent="0.3">
      <c r="A45" t="s">
        <v>500</v>
      </c>
      <c r="B45" t="s">
        <v>25</v>
      </c>
      <c r="C45" t="s">
        <v>39</v>
      </c>
      <c r="D45" t="s">
        <v>255</v>
      </c>
      <c r="E45">
        <v>30</v>
      </c>
    </row>
    <row r="46" spans="1:5" x14ac:dyDescent="0.3">
      <c r="A46" t="s">
        <v>264</v>
      </c>
      <c r="B46" t="s">
        <v>31</v>
      </c>
      <c r="C46" t="s">
        <v>257</v>
      </c>
      <c r="D46" t="s">
        <v>265</v>
      </c>
      <c r="E46">
        <v>2</v>
      </c>
    </row>
    <row r="47" spans="1:5" x14ac:dyDescent="0.3">
      <c r="A47" t="s">
        <v>508</v>
      </c>
      <c r="B47" t="s">
        <v>31</v>
      </c>
      <c r="C47" t="s">
        <v>257</v>
      </c>
      <c r="D47" t="s">
        <v>265</v>
      </c>
      <c r="E47">
        <v>2</v>
      </c>
    </row>
    <row r="48" spans="1:5" x14ac:dyDescent="0.3">
      <c r="A48" t="s">
        <v>532</v>
      </c>
      <c r="B48" t="s">
        <v>533</v>
      </c>
      <c r="C48" t="s">
        <v>534</v>
      </c>
      <c r="D48" t="s">
        <v>535</v>
      </c>
      <c r="E48">
        <v>4</v>
      </c>
    </row>
    <row r="49" spans="1:5" x14ac:dyDescent="0.3">
      <c r="A49" t="s">
        <v>233</v>
      </c>
      <c r="B49" t="s">
        <v>234</v>
      </c>
      <c r="C49" t="s">
        <v>466</v>
      </c>
      <c r="D49" t="s">
        <v>467</v>
      </c>
      <c r="E49">
        <v>1</v>
      </c>
    </row>
    <row r="50" spans="1:5" x14ac:dyDescent="0.3">
      <c r="A50" t="s">
        <v>582</v>
      </c>
      <c r="B50" t="s">
        <v>583</v>
      </c>
      <c r="C50" t="s">
        <v>584</v>
      </c>
      <c r="D50" t="s">
        <v>585</v>
      </c>
      <c r="E50">
        <v>1</v>
      </c>
    </row>
    <row r="51" spans="1:5" x14ac:dyDescent="0.3">
      <c r="A51" t="s">
        <v>217</v>
      </c>
      <c r="B51" t="s">
        <v>589</v>
      </c>
      <c r="C51" t="s">
        <v>590</v>
      </c>
      <c r="D51" t="s">
        <v>591</v>
      </c>
      <c r="E51">
        <v>1</v>
      </c>
    </row>
    <row r="52" spans="1:5" x14ac:dyDescent="0.3">
      <c r="A52" t="s">
        <v>76</v>
      </c>
      <c r="B52" t="s">
        <v>313</v>
      </c>
      <c r="C52" t="s">
        <v>314</v>
      </c>
      <c r="D52" t="s">
        <v>315</v>
      </c>
      <c r="E52">
        <v>1</v>
      </c>
    </row>
    <row r="53" spans="1:5" x14ac:dyDescent="0.3">
      <c r="A53" t="s">
        <v>515</v>
      </c>
      <c r="B53" t="s">
        <v>313</v>
      </c>
      <c r="C53" t="s">
        <v>314</v>
      </c>
      <c r="D53" t="s">
        <v>315</v>
      </c>
      <c r="E53">
        <v>3</v>
      </c>
    </row>
    <row r="54" spans="1:5" x14ac:dyDescent="0.3">
      <c r="A54" t="s">
        <v>222</v>
      </c>
      <c r="B54" t="s">
        <v>223</v>
      </c>
      <c r="C54" t="s">
        <v>458</v>
      </c>
      <c r="D54" t="s">
        <v>224</v>
      </c>
      <c r="E54">
        <v>3</v>
      </c>
    </row>
    <row r="55" spans="1:5" x14ac:dyDescent="0.3">
      <c r="A55" t="s">
        <v>475</v>
      </c>
      <c r="B55" t="s">
        <v>476</v>
      </c>
      <c r="C55" t="s">
        <v>477</v>
      </c>
      <c r="D55" t="s">
        <v>478</v>
      </c>
      <c r="E55">
        <v>1</v>
      </c>
    </row>
    <row r="56" spans="1:5" x14ac:dyDescent="0.3">
      <c r="A56" t="s">
        <v>78</v>
      </c>
      <c r="B56" t="s">
        <v>79</v>
      </c>
      <c r="C56" t="s">
        <v>316</v>
      </c>
      <c r="D56" t="s">
        <v>317</v>
      </c>
      <c r="E56">
        <v>1</v>
      </c>
    </row>
    <row r="57" spans="1:5" x14ac:dyDescent="0.3">
      <c r="A57" t="s">
        <v>302</v>
      </c>
      <c r="B57" t="s">
        <v>67</v>
      </c>
      <c r="C57" t="s">
        <v>303</v>
      </c>
      <c r="D57" t="s">
        <v>304</v>
      </c>
      <c r="E57">
        <v>5</v>
      </c>
    </row>
    <row r="58" spans="1:5" x14ac:dyDescent="0.3">
      <c r="A58" t="s">
        <v>514</v>
      </c>
      <c r="B58" t="s">
        <v>67</v>
      </c>
      <c r="C58" t="s">
        <v>303</v>
      </c>
      <c r="D58" t="s">
        <v>304</v>
      </c>
      <c r="E58">
        <v>7</v>
      </c>
    </row>
    <row r="59" spans="1:5" x14ac:dyDescent="0.3">
      <c r="A59" t="s">
        <v>483</v>
      </c>
      <c r="B59" t="s">
        <v>484</v>
      </c>
      <c r="C59" t="s">
        <v>485</v>
      </c>
      <c r="D59" t="s">
        <v>486</v>
      </c>
      <c r="E59">
        <v>1</v>
      </c>
    </row>
    <row r="60" spans="1:5" x14ac:dyDescent="0.3">
      <c r="A60" t="s">
        <v>596</v>
      </c>
      <c r="B60" t="s">
        <v>484</v>
      </c>
      <c r="C60" t="s">
        <v>485</v>
      </c>
      <c r="D60" t="s">
        <v>486</v>
      </c>
      <c r="E60">
        <v>1</v>
      </c>
    </row>
    <row r="61" spans="1:5" x14ac:dyDescent="0.3">
      <c r="A61" t="s">
        <v>396</v>
      </c>
      <c r="B61" t="s">
        <v>143</v>
      </c>
      <c r="C61" t="s">
        <v>157</v>
      </c>
      <c r="D61" t="s">
        <v>397</v>
      </c>
      <c r="E61">
        <v>2</v>
      </c>
    </row>
    <row r="62" spans="1:5" x14ac:dyDescent="0.3">
      <c r="A62" t="s">
        <v>546</v>
      </c>
      <c r="B62" t="s">
        <v>143</v>
      </c>
      <c r="C62" t="s">
        <v>157</v>
      </c>
      <c r="D62" t="s">
        <v>397</v>
      </c>
      <c r="E62">
        <v>2</v>
      </c>
    </row>
    <row r="63" spans="1:5" x14ac:dyDescent="0.3">
      <c r="A63" t="s">
        <v>491</v>
      </c>
      <c r="B63" t="s">
        <v>492</v>
      </c>
      <c r="C63" t="s">
        <v>493</v>
      </c>
      <c r="D63" t="s">
        <v>494</v>
      </c>
      <c r="E63">
        <v>1</v>
      </c>
    </row>
    <row r="64" spans="1:5" x14ac:dyDescent="0.3">
      <c r="A64" t="s">
        <v>380</v>
      </c>
      <c r="B64" t="s">
        <v>111</v>
      </c>
      <c r="C64" t="s">
        <v>381</v>
      </c>
      <c r="D64" t="s">
        <v>382</v>
      </c>
      <c r="E64">
        <v>1</v>
      </c>
    </row>
    <row r="65" spans="1:5" x14ac:dyDescent="0.3">
      <c r="A65" t="s">
        <v>522</v>
      </c>
      <c r="B65" t="s">
        <v>111</v>
      </c>
      <c r="C65" t="s">
        <v>381</v>
      </c>
      <c r="D65" t="s">
        <v>382</v>
      </c>
      <c r="E65">
        <v>1</v>
      </c>
    </row>
    <row r="66" spans="1:5" x14ac:dyDescent="0.3">
      <c r="A66" t="s">
        <v>342</v>
      </c>
      <c r="B66" t="s">
        <v>101</v>
      </c>
      <c r="C66" t="s">
        <v>343</v>
      </c>
      <c r="D66" t="s">
        <v>344</v>
      </c>
      <c r="E66">
        <v>3</v>
      </c>
    </row>
    <row r="67" spans="1:5" x14ac:dyDescent="0.3">
      <c r="A67" t="s">
        <v>526</v>
      </c>
      <c r="B67" t="s">
        <v>101</v>
      </c>
      <c r="C67" t="s">
        <v>343</v>
      </c>
      <c r="D67" t="s">
        <v>344</v>
      </c>
      <c r="E67">
        <v>2</v>
      </c>
    </row>
    <row r="68" spans="1:5" x14ac:dyDescent="0.3">
      <c r="A68" t="s">
        <v>217</v>
      </c>
      <c r="B68" t="s">
        <v>452</v>
      </c>
      <c r="C68" t="s">
        <v>453</v>
      </c>
      <c r="D68" t="s">
        <v>454</v>
      </c>
      <c r="E68">
        <v>1</v>
      </c>
    </row>
    <row r="69" spans="1:5" x14ac:dyDescent="0.3">
      <c r="A69" t="s">
        <v>134</v>
      </c>
      <c r="B69" t="s">
        <v>135</v>
      </c>
      <c r="C69" t="s">
        <v>136</v>
      </c>
      <c r="D69" t="s">
        <v>390</v>
      </c>
      <c r="E69">
        <v>1</v>
      </c>
    </row>
    <row r="70" spans="1:5" x14ac:dyDescent="0.3">
      <c r="A70" t="s">
        <v>598</v>
      </c>
      <c r="B70" t="s">
        <v>599</v>
      </c>
      <c r="C70" t="s">
        <v>600</v>
      </c>
      <c r="D70" t="s">
        <v>601</v>
      </c>
      <c r="E70">
        <v>1</v>
      </c>
    </row>
    <row r="71" spans="1:5" x14ac:dyDescent="0.3">
      <c r="A71" t="s">
        <v>536</v>
      </c>
      <c r="B71" t="s">
        <v>537</v>
      </c>
      <c r="C71" t="s">
        <v>538</v>
      </c>
      <c r="D71" t="s">
        <v>539</v>
      </c>
      <c r="E71">
        <v>1</v>
      </c>
    </row>
    <row r="72" spans="1:5" x14ac:dyDescent="0.3">
      <c r="A72" t="s">
        <v>30</v>
      </c>
      <c r="B72" t="s">
        <v>262</v>
      </c>
      <c r="C72" t="s">
        <v>257</v>
      </c>
      <c r="D72" t="s">
        <v>263</v>
      </c>
      <c r="E72">
        <v>2</v>
      </c>
    </row>
    <row r="73" spans="1:5" x14ac:dyDescent="0.3">
      <c r="A73" t="s">
        <v>507</v>
      </c>
      <c r="B73" t="s">
        <v>262</v>
      </c>
      <c r="C73" t="s">
        <v>257</v>
      </c>
      <c r="D73" t="s">
        <v>263</v>
      </c>
      <c r="E73">
        <v>2</v>
      </c>
    </row>
    <row r="74" spans="1:5" x14ac:dyDescent="0.3">
      <c r="A74" t="s">
        <v>279</v>
      </c>
      <c r="B74" t="s">
        <v>59</v>
      </c>
      <c r="C74" t="s">
        <v>39</v>
      </c>
      <c r="D74" t="s">
        <v>280</v>
      </c>
      <c r="E74">
        <v>2</v>
      </c>
    </row>
    <row r="75" spans="1:5" x14ac:dyDescent="0.3">
      <c r="A75" t="s">
        <v>513</v>
      </c>
      <c r="B75" t="s">
        <v>59</v>
      </c>
      <c r="C75" t="s">
        <v>39</v>
      </c>
      <c r="D75" t="s">
        <v>280</v>
      </c>
      <c r="E75">
        <v>1</v>
      </c>
    </row>
    <row r="76" spans="1:5" x14ac:dyDescent="0.3">
      <c r="A76" t="s">
        <v>434</v>
      </c>
      <c r="B76" t="s">
        <v>435</v>
      </c>
      <c r="C76" t="s">
        <v>404</v>
      </c>
      <c r="D76" t="s">
        <v>436</v>
      </c>
      <c r="E76">
        <v>1</v>
      </c>
    </row>
    <row r="77" spans="1:5" x14ac:dyDescent="0.3">
      <c r="A77" t="s">
        <v>251</v>
      </c>
      <c r="B77" t="s">
        <v>252</v>
      </c>
      <c r="C77" t="s">
        <v>39</v>
      </c>
      <c r="D77" t="s">
        <v>253</v>
      </c>
      <c r="E77">
        <v>4</v>
      </c>
    </row>
    <row r="78" spans="1:5" x14ac:dyDescent="0.3">
      <c r="A78" t="s">
        <v>505</v>
      </c>
      <c r="B78" t="s">
        <v>252</v>
      </c>
      <c r="C78" t="s">
        <v>39</v>
      </c>
      <c r="D78" t="s">
        <v>253</v>
      </c>
      <c r="E78">
        <v>3</v>
      </c>
    </row>
    <row r="79" spans="1:5" x14ac:dyDescent="0.3">
      <c r="A79" t="s">
        <v>438</v>
      </c>
      <c r="B79" t="s">
        <v>188</v>
      </c>
      <c r="C79" t="s">
        <v>157</v>
      </c>
      <c r="D79" t="s">
        <v>439</v>
      </c>
      <c r="E79">
        <v>1</v>
      </c>
    </row>
    <row r="80" spans="1:5" x14ac:dyDescent="0.3">
      <c r="A80" t="s">
        <v>542</v>
      </c>
      <c r="B80" t="s">
        <v>188</v>
      </c>
      <c r="C80" t="s">
        <v>157</v>
      </c>
      <c r="D80" t="s">
        <v>439</v>
      </c>
      <c r="E80">
        <v>1</v>
      </c>
    </row>
    <row r="81" spans="1:5" x14ac:dyDescent="0.3">
      <c r="A81" t="s">
        <v>68</v>
      </c>
      <c r="B81" t="s">
        <v>305</v>
      </c>
      <c r="C81" t="s">
        <v>306</v>
      </c>
      <c r="D81" t="s">
        <v>307</v>
      </c>
      <c r="E81">
        <v>1</v>
      </c>
    </row>
    <row r="82" spans="1:5" x14ac:dyDescent="0.3">
      <c r="A82" t="s">
        <v>289</v>
      </c>
      <c r="B82" t="s">
        <v>290</v>
      </c>
      <c r="C82" t="s">
        <v>291</v>
      </c>
      <c r="D82" t="s">
        <v>292</v>
      </c>
      <c r="E82">
        <v>1</v>
      </c>
    </row>
    <row r="83" spans="1:5" x14ac:dyDescent="0.3">
      <c r="A83" t="s">
        <v>64</v>
      </c>
      <c r="B83" t="s">
        <v>287</v>
      </c>
      <c r="C83" t="s">
        <v>271</v>
      </c>
      <c r="D83" t="s">
        <v>288</v>
      </c>
      <c r="E83">
        <v>1</v>
      </c>
    </row>
    <row r="84" spans="1:5" x14ac:dyDescent="0.3">
      <c r="A84" t="s">
        <v>201</v>
      </c>
      <c r="B84" t="s">
        <v>440</v>
      </c>
      <c r="C84" t="s">
        <v>441</v>
      </c>
      <c r="D84" t="s">
        <v>442</v>
      </c>
      <c r="E84">
        <v>1</v>
      </c>
    </row>
    <row r="85" spans="1:5" x14ac:dyDescent="0.3">
      <c r="A85" t="s">
        <v>130</v>
      </c>
      <c r="B85" t="s">
        <v>131</v>
      </c>
      <c r="C85" t="s">
        <v>386</v>
      </c>
      <c r="D85" t="s">
        <v>387</v>
      </c>
      <c r="E85">
        <v>1</v>
      </c>
    </row>
    <row r="86" spans="1:5" x14ac:dyDescent="0.3">
      <c r="A86" t="s">
        <v>284</v>
      </c>
      <c r="B86" t="s">
        <v>285</v>
      </c>
      <c r="C86" t="s">
        <v>39</v>
      </c>
      <c r="D86" t="s">
        <v>286</v>
      </c>
      <c r="E86">
        <v>2</v>
      </c>
    </row>
    <row r="87" spans="1:5" x14ac:dyDescent="0.3">
      <c r="A87" t="s">
        <v>512</v>
      </c>
      <c r="B87" t="s">
        <v>285</v>
      </c>
      <c r="C87" t="s">
        <v>39</v>
      </c>
      <c r="D87" t="s">
        <v>286</v>
      </c>
      <c r="E87">
        <v>1</v>
      </c>
    </row>
    <row r="88" spans="1:5" x14ac:dyDescent="0.3">
      <c r="A88" t="s">
        <v>56</v>
      </c>
      <c r="B88" t="s">
        <v>57</v>
      </c>
      <c r="C88" t="s">
        <v>39</v>
      </c>
      <c r="D88" t="s">
        <v>278</v>
      </c>
      <c r="E88">
        <v>1</v>
      </c>
    </row>
    <row r="89" spans="1:5" x14ac:dyDescent="0.3">
      <c r="A89" t="s">
        <v>258</v>
      </c>
      <c r="B89" t="s">
        <v>259</v>
      </c>
      <c r="C89" t="s">
        <v>260</v>
      </c>
      <c r="D89" t="s">
        <v>261</v>
      </c>
      <c r="E89">
        <v>3</v>
      </c>
    </row>
    <row r="90" spans="1:5" x14ac:dyDescent="0.3">
      <c r="A90" t="s">
        <v>506</v>
      </c>
      <c r="B90" t="s">
        <v>259</v>
      </c>
      <c r="C90" t="s">
        <v>260</v>
      </c>
      <c r="D90" t="s">
        <v>261</v>
      </c>
      <c r="E90">
        <v>3</v>
      </c>
    </row>
    <row r="91" spans="1:5" x14ac:dyDescent="0.3">
      <c r="A91" t="s">
        <v>80</v>
      </c>
      <c r="B91" t="s">
        <v>81</v>
      </c>
      <c r="C91" t="s">
        <v>322</v>
      </c>
      <c r="D91" t="s">
        <v>323</v>
      </c>
      <c r="E91">
        <v>2</v>
      </c>
    </row>
    <row r="92" spans="1:5" x14ac:dyDescent="0.3">
      <c r="A92" t="s">
        <v>516</v>
      </c>
      <c r="B92" t="s">
        <v>81</v>
      </c>
      <c r="C92" t="s">
        <v>322</v>
      </c>
      <c r="D92" t="s">
        <v>323</v>
      </c>
      <c r="E92">
        <v>2</v>
      </c>
    </row>
    <row r="93" spans="1:5" x14ac:dyDescent="0.3">
      <c r="A93" t="s">
        <v>281</v>
      </c>
      <c r="B93" t="s">
        <v>282</v>
      </c>
      <c r="C93" t="s">
        <v>36</v>
      </c>
      <c r="D93" t="s">
        <v>283</v>
      </c>
      <c r="E93">
        <v>2</v>
      </c>
    </row>
    <row r="94" spans="1:5" x14ac:dyDescent="0.3">
      <c r="A94" t="s">
        <v>205</v>
      </c>
      <c r="B94" t="s">
        <v>443</v>
      </c>
      <c r="C94" t="s">
        <v>444</v>
      </c>
      <c r="D94" t="s">
        <v>445</v>
      </c>
      <c r="E94">
        <v>1</v>
      </c>
    </row>
    <row r="95" spans="1:5" x14ac:dyDescent="0.3">
      <c r="A95" t="s">
        <v>487</v>
      </c>
      <c r="B95" t="s">
        <v>488</v>
      </c>
      <c r="C95" t="s">
        <v>489</v>
      </c>
      <c r="D95" t="s">
        <v>490</v>
      </c>
      <c r="E95">
        <v>1</v>
      </c>
    </row>
    <row r="96" spans="1:5" x14ac:dyDescent="0.3">
      <c r="A96" t="s">
        <v>597</v>
      </c>
      <c r="B96" t="s">
        <v>488</v>
      </c>
      <c r="C96" t="s">
        <v>489</v>
      </c>
      <c r="D96" t="s">
        <v>490</v>
      </c>
      <c r="E96">
        <v>1</v>
      </c>
    </row>
    <row r="97" spans="1:5" x14ac:dyDescent="0.3">
      <c r="A97" t="s">
        <v>398</v>
      </c>
      <c r="B97" t="s">
        <v>145</v>
      </c>
      <c r="C97" t="s">
        <v>399</v>
      </c>
      <c r="D97" t="s">
        <v>400</v>
      </c>
      <c r="E97">
        <v>2</v>
      </c>
    </row>
    <row r="98" spans="1:5" x14ac:dyDescent="0.3">
      <c r="A98" t="s">
        <v>547</v>
      </c>
      <c r="B98" t="s">
        <v>145</v>
      </c>
      <c r="C98" t="s">
        <v>399</v>
      </c>
      <c r="D98" t="s">
        <v>400</v>
      </c>
      <c r="E98">
        <v>2</v>
      </c>
    </row>
    <row r="99" spans="1:5" x14ac:dyDescent="0.3">
      <c r="A99" t="s">
        <v>553</v>
      </c>
      <c r="B99" t="s">
        <v>554</v>
      </c>
      <c r="C99" t="s">
        <v>157</v>
      </c>
      <c r="D99" t="s">
        <v>555</v>
      </c>
      <c r="E99">
        <v>1</v>
      </c>
    </row>
    <row r="100" spans="1:5" x14ac:dyDescent="0.3">
      <c r="A100" t="s">
        <v>159</v>
      </c>
      <c r="B100" t="s">
        <v>163</v>
      </c>
      <c r="C100" t="s">
        <v>157</v>
      </c>
      <c r="D100" t="s">
        <v>164</v>
      </c>
      <c r="E100">
        <v>1</v>
      </c>
    </row>
    <row r="101" spans="1:5" x14ac:dyDescent="0.3">
      <c r="A101" t="s">
        <v>159</v>
      </c>
      <c r="B101" t="s">
        <v>163</v>
      </c>
      <c r="C101" t="s">
        <v>157</v>
      </c>
      <c r="D101" t="s">
        <v>164</v>
      </c>
      <c r="E101">
        <v>1</v>
      </c>
    </row>
    <row r="102" spans="1:5" x14ac:dyDescent="0.3">
      <c r="A102" t="s">
        <v>174</v>
      </c>
      <c r="B102" t="s">
        <v>175</v>
      </c>
      <c r="C102" t="s">
        <v>157</v>
      </c>
      <c r="D102" t="s">
        <v>419</v>
      </c>
      <c r="E102">
        <v>1</v>
      </c>
    </row>
    <row r="103" spans="1:5" x14ac:dyDescent="0.3">
      <c r="A103" t="s">
        <v>174</v>
      </c>
      <c r="B103" t="s">
        <v>175</v>
      </c>
      <c r="C103" t="s">
        <v>157</v>
      </c>
      <c r="D103" t="s">
        <v>419</v>
      </c>
      <c r="E103">
        <v>1</v>
      </c>
    </row>
    <row r="104" spans="1:5" x14ac:dyDescent="0.3">
      <c r="A104" t="s">
        <v>415</v>
      </c>
      <c r="B104" t="s">
        <v>169</v>
      </c>
      <c r="C104" t="s">
        <v>157</v>
      </c>
      <c r="D104" t="s">
        <v>170</v>
      </c>
      <c r="E104">
        <v>2</v>
      </c>
    </row>
    <row r="105" spans="1:5" x14ac:dyDescent="0.3">
      <c r="A105" t="s">
        <v>415</v>
      </c>
      <c r="B105" t="s">
        <v>169</v>
      </c>
      <c r="C105" t="s">
        <v>157</v>
      </c>
      <c r="D105" t="s">
        <v>170</v>
      </c>
      <c r="E105">
        <v>2</v>
      </c>
    </row>
    <row r="106" spans="1:5" x14ac:dyDescent="0.3">
      <c r="A106" t="s">
        <v>120</v>
      </c>
      <c r="B106" t="s">
        <v>121</v>
      </c>
      <c r="C106" t="s">
        <v>385</v>
      </c>
      <c r="D106" t="s">
        <v>123</v>
      </c>
      <c r="E106">
        <v>1</v>
      </c>
    </row>
    <row r="107" spans="1:5" x14ac:dyDescent="0.3">
      <c r="A107" t="s">
        <v>120</v>
      </c>
      <c r="B107" t="s">
        <v>121</v>
      </c>
      <c r="C107" t="s">
        <v>385</v>
      </c>
      <c r="D107" t="s">
        <v>123</v>
      </c>
      <c r="E107">
        <v>1</v>
      </c>
    </row>
    <row r="108" spans="1:5" x14ac:dyDescent="0.3">
      <c r="A108" t="s">
        <v>124</v>
      </c>
      <c r="B108" t="s">
        <v>125</v>
      </c>
      <c r="C108" t="s">
        <v>385</v>
      </c>
      <c r="D108" t="s">
        <v>126</v>
      </c>
      <c r="E108">
        <v>1</v>
      </c>
    </row>
    <row r="109" spans="1:5" x14ac:dyDescent="0.3">
      <c r="A109" t="s">
        <v>124</v>
      </c>
      <c r="B109" t="s">
        <v>125</v>
      </c>
      <c r="C109" t="s">
        <v>385</v>
      </c>
      <c r="D109" t="s">
        <v>126</v>
      </c>
      <c r="E109">
        <v>1</v>
      </c>
    </row>
    <row r="110" spans="1:5" x14ac:dyDescent="0.3">
      <c r="A110" t="s">
        <v>127</v>
      </c>
      <c r="B110" t="s">
        <v>128</v>
      </c>
      <c r="C110" t="s">
        <v>385</v>
      </c>
      <c r="D110" t="s">
        <v>129</v>
      </c>
      <c r="E110">
        <v>1</v>
      </c>
    </row>
    <row r="111" spans="1:5" x14ac:dyDescent="0.3">
      <c r="A111" t="s">
        <v>127</v>
      </c>
      <c r="B111" t="s">
        <v>128</v>
      </c>
      <c r="C111" t="s">
        <v>385</v>
      </c>
      <c r="D111" t="s">
        <v>129</v>
      </c>
      <c r="E111">
        <v>1</v>
      </c>
    </row>
    <row r="112" spans="1:5" x14ac:dyDescent="0.3">
      <c r="A112" t="s">
        <v>294</v>
      </c>
      <c r="B112" t="s">
        <v>295</v>
      </c>
      <c r="C112" t="s">
        <v>296</v>
      </c>
      <c r="D112" t="s">
        <v>297</v>
      </c>
      <c r="E112">
        <v>1</v>
      </c>
    </row>
    <row r="113" spans="1:5" x14ac:dyDescent="0.3">
      <c r="A113" t="s">
        <v>82</v>
      </c>
      <c r="B113" t="s">
        <v>83</v>
      </c>
      <c r="C113" t="s">
        <v>324</v>
      </c>
      <c r="D113" t="s">
        <v>325</v>
      </c>
      <c r="E113">
        <v>1</v>
      </c>
    </row>
    <row r="114" spans="1:5" x14ac:dyDescent="0.3">
      <c r="A114" t="s">
        <v>517</v>
      </c>
      <c r="B114" t="s">
        <v>83</v>
      </c>
      <c r="C114" t="s">
        <v>324</v>
      </c>
      <c r="D114" t="s">
        <v>325</v>
      </c>
      <c r="E114">
        <v>1</v>
      </c>
    </row>
    <row r="115" spans="1:5" x14ac:dyDescent="0.3">
      <c r="A115" t="s">
        <v>336</v>
      </c>
      <c r="B115" t="s">
        <v>97</v>
      </c>
      <c r="C115" t="s">
        <v>337</v>
      </c>
      <c r="D115" t="s">
        <v>338</v>
      </c>
      <c r="E115">
        <v>4</v>
      </c>
    </row>
    <row r="116" spans="1:5" x14ac:dyDescent="0.3">
      <c r="A116" t="s">
        <v>518</v>
      </c>
      <c r="B116" t="s">
        <v>97</v>
      </c>
      <c r="C116" t="s">
        <v>337</v>
      </c>
      <c r="D116" t="s">
        <v>338</v>
      </c>
      <c r="E116">
        <v>5</v>
      </c>
    </row>
    <row r="117" spans="1:5" x14ac:dyDescent="0.3">
      <c r="A117" t="s">
        <v>132</v>
      </c>
      <c r="B117" t="s">
        <v>133</v>
      </c>
      <c r="C117" t="s">
        <v>388</v>
      </c>
      <c r="D117" t="s">
        <v>389</v>
      </c>
      <c r="E117">
        <v>1</v>
      </c>
    </row>
    <row r="118" spans="1:5" x14ac:dyDescent="0.3">
      <c r="A118" t="s">
        <v>237</v>
      </c>
      <c r="B118" t="s">
        <v>469</v>
      </c>
      <c r="C118" t="s">
        <v>470</v>
      </c>
      <c r="D118" t="s">
        <v>471</v>
      </c>
      <c r="E118">
        <v>1</v>
      </c>
    </row>
    <row r="119" spans="1:5" x14ac:dyDescent="0.3">
      <c r="A119" t="s">
        <v>593</v>
      </c>
      <c r="B119" t="s">
        <v>469</v>
      </c>
      <c r="C119" t="s">
        <v>594</v>
      </c>
      <c r="D119" t="s">
        <v>471</v>
      </c>
      <c r="E119">
        <v>1</v>
      </c>
    </row>
    <row r="120" spans="1:5" x14ac:dyDescent="0.3">
      <c r="A120" t="s">
        <v>219</v>
      </c>
      <c r="B120" t="s">
        <v>455</v>
      </c>
      <c r="C120" t="s">
        <v>456</v>
      </c>
      <c r="D120" t="s">
        <v>457</v>
      </c>
      <c r="E120">
        <v>1</v>
      </c>
    </row>
    <row r="121" spans="1:5" x14ac:dyDescent="0.3">
      <c r="A121" t="s">
        <v>587</v>
      </c>
      <c r="B121" t="s">
        <v>588</v>
      </c>
      <c r="C121" t="s">
        <v>456</v>
      </c>
      <c r="D121" t="s">
        <v>457</v>
      </c>
      <c r="E121">
        <v>1</v>
      </c>
    </row>
    <row r="122" spans="1:5" x14ac:dyDescent="0.3">
      <c r="A122" t="s">
        <v>391</v>
      </c>
      <c r="B122" t="s">
        <v>139</v>
      </c>
      <c r="C122" t="s">
        <v>157</v>
      </c>
      <c r="D122" t="s">
        <v>392</v>
      </c>
      <c r="E122">
        <v>9</v>
      </c>
    </row>
    <row r="123" spans="1:5" x14ac:dyDescent="0.3">
      <c r="A123" t="s">
        <v>540</v>
      </c>
      <c r="B123" t="s">
        <v>139</v>
      </c>
      <c r="C123" t="s">
        <v>157</v>
      </c>
      <c r="D123" t="s">
        <v>392</v>
      </c>
      <c r="E123">
        <v>8</v>
      </c>
    </row>
    <row r="124" spans="1:5" x14ac:dyDescent="0.3">
      <c r="A124" t="s">
        <v>195</v>
      </c>
      <c r="B124" t="s">
        <v>196</v>
      </c>
      <c r="C124" t="s">
        <v>322</v>
      </c>
      <c r="D124" t="s">
        <v>433</v>
      </c>
      <c r="E124">
        <v>1</v>
      </c>
    </row>
    <row r="125" spans="1:5" x14ac:dyDescent="0.3">
      <c r="A125" t="s">
        <v>150</v>
      </c>
      <c r="B125" t="s">
        <v>151</v>
      </c>
      <c r="C125" t="s">
        <v>404</v>
      </c>
      <c r="D125" t="s">
        <v>405</v>
      </c>
      <c r="E125">
        <v>1</v>
      </c>
    </row>
    <row r="126" spans="1:5" x14ac:dyDescent="0.3">
      <c r="A126" t="s">
        <v>550</v>
      </c>
      <c r="B126" t="s">
        <v>151</v>
      </c>
      <c r="C126" t="s">
        <v>404</v>
      </c>
      <c r="D126" t="s">
        <v>405</v>
      </c>
      <c r="E126">
        <v>1</v>
      </c>
    </row>
    <row r="127" spans="1:5" x14ac:dyDescent="0.3">
      <c r="A127" t="s">
        <v>235</v>
      </c>
      <c r="B127" t="s">
        <v>236</v>
      </c>
      <c r="C127" t="s">
        <v>464</v>
      </c>
      <c r="D127" t="s">
        <v>468</v>
      </c>
      <c r="E127">
        <v>1</v>
      </c>
    </row>
    <row r="128" spans="1:5" x14ac:dyDescent="0.3">
      <c r="A128" t="s">
        <v>229</v>
      </c>
      <c r="B128" t="s">
        <v>463</v>
      </c>
      <c r="C128" t="s">
        <v>464</v>
      </c>
      <c r="D128" t="s">
        <v>465</v>
      </c>
      <c r="E128">
        <v>1</v>
      </c>
    </row>
    <row r="129" spans="1:5" x14ac:dyDescent="0.3">
      <c r="A129" t="s">
        <v>595</v>
      </c>
      <c r="B129" t="s">
        <v>463</v>
      </c>
      <c r="C129" t="s">
        <v>464</v>
      </c>
      <c r="D129" t="s">
        <v>465</v>
      </c>
      <c r="E129">
        <v>1</v>
      </c>
    </row>
    <row r="130" spans="1:5" x14ac:dyDescent="0.3">
      <c r="A130" t="s">
        <v>162</v>
      </c>
      <c r="B130" t="s">
        <v>412</v>
      </c>
      <c r="C130" t="s">
        <v>157</v>
      </c>
      <c r="D130" t="s">
        <v>413</v>
      </c>
      <c r="E130">
        <v>1</v>
      </c>
    </row>
    <row r="131" spans="1:5" x14ac:dyDescent="0.3">
      <c r="A131" t="s">
        <v>162</v>
      </c>
      <c r="B131" t="s">
        <v>412</v>
      </c>
      <c r="C131" t="s">
        <v>157</v>
      </c>
      <c r="D131" t="s">
        <v>413</v>
      </c>
      <c r="E131">
        <v>1</v>
      </c>
    </row>
    <row r="132" spans="1:5" x14ac:dyDescent="0.3">
      <c r="A132" t="s">
        <v>569</v>
      </c>
      <c r="B132" t="s">
        <v>570</v>
      </c>
      <c r="C132" t="s">
        <v>296</v>
      </c>
      <c r="D132" t="s">
        <v>571</v>
      </c>
      <c r="E132">
        <v>1</v>
      </c>
    </row>
    <row r="133" spans="1:5" x14ac:dyDescent="0.3">
      <c r="A133" t="s">
        <v>578</v>
      </c>
      <c r="B133" t="s">
        <v>579</v>
      </c>
      <c r="C133" t="s">
        <v>580</v>
      </c>
      <c r="D133" t="s">
        <v>581</v>
      </c>
      <c r="E133">
        <v>1</v>
      </c>
    </row>
    <row r="134" spans="1:5" x14ac:dyDescent="0.3">
      <c r="A134" t="s">
        <v>318</v>
      </c>
      <c r="B134" t="s">
        <v>319</v>
      </c>
      <c r="C134" t="s">
        <v>320</v>
      </c>
      <c r="D134" t="s">
        <v>321</v>
      </c>
      <c r="E134">
        <v>2</v>
      </c>
    </row>
    <row r="135" spans="1:5" x14ac:dyDescent="0.3">
      <c r="A135" t="s">
        <v>116</v>
      </c>
      <c r="B135" t="s">
        <v>377</v>
      </c>
      <c r="C135" t="s">
        <v>378</v>
      </c>
      <c r="D135" t="s">
        <v>379</v>
      </c>
      <c r="E135">
        <v>1</v>
      </c>
    </row>
    <row r="136" spans="1:5" x14ac:dyDescent="0.3">
      <c r="A136" t="s">
        <v>84</v>
      </c>
      <c r="B136" t="s">
        <v>85</v>
      </c>
      <c r="C136" t="s">
        <v>326</v>
      </c>
      <c r="D136" t="s">
        <v>327</v>
      </c>
      <c r="E136">
        <v>1</v>
      </c>
    </row>
    <row r="137" spans="1:5" x14ac:dyDescent="0.3">
      <c r="A137" t="s">
        <v>86</v>
      </c>
      <c r="B137" t="s">
        <v>87</v>
      </c>
      <c r="C137" t="s">
        <v>326</v>
      </c>
      <c r="D137" t="s">
        <v>327</v>
      </c>
      <c r="E137">
        <v>1</v>
      </c>
    </row>
    <row r="138" spans="1:5" x14ac:dyDescent="0.3">
      <c r="A138" t="s">
        <v>90</v>
      </c>
      <c r="B138" t="s">
        <v>91</v>
      </c>
      <c r="C138" t="s">
        <v>326</v>
      </c>
      <c r="D138" t="s">
        <v>327</v>
      </c>
      <c r="E138">
        <v>4</v>
      </c>
    </row>
    <row r="139" spans="1:5" x14ac:dyDescent="0.3">
      <c r="A139" t="s">
        <v>92</v>
      </c>
      <c r="B139" t="s">
        <v>331</v>
      </c>
      <c r="C139" t="s">
        <v>326</v>
      </c>
      <c r="D139" t="s">
        <v>327</v>
      </c>
      <c r="E139">
        <v>1</v>
      </c>
    </row>
    <row r="140" spans="1:5" x14ac:dyDescent="0.3">
      <c r="A140" t="s">
        <v>94</v>
      </c>
      <c r="B140" t="s">
        <v>332</v>
      </c>
      <c r="C140" t="s">
        <v>326</v>
      </c>
      <c r="D140" t="s">
        <v>327</v>
      </c>
      <c r="E140">
        <v>1</v>
      </c>
    </row>
    <row r="141" spans="1:5" x14ac:dyDescent="0.3">
      <c r="A141" t="s">
        <v>371</v>
      </c>
      <c r="B141" t="s">
        <v>67</v>
      </c>
      <c r="C141" t="s">
        <v>326</v>
      </c>
      <c r="D141" t="s">
        <v>327</v>
      </c>
      <c r="E141">
        <v>1</v>
      </c>
    </row>
    <row r="142" spans="1:5" x14ac:dyDescent="0.3">
      <c r="A142" t="s">
        <v>519</v>
      </c>
      <c r="B142" t="s">
        <v>91</v>
      </c>
      <c r="C142" t="s">
        <v>326</v>
      </c>
      <c r="D142" t="s">
        <v>327</v>
      </c>
      <c r="E142">
        <v>2</v>
      </c>
    </row>
    <row r="143" spans="1:5" x14ac:dyDescent="0.3">
      <c r="A143" t="s">
        <v>520</v>
      </c>
      <c r="B143" t="s">
        <v>521</v>
      </c>
      <c r="C143" t="s">
        <v>326</v>
      </c>
      <c r="D143" t="s">
        <v>327</v>
      </c>
      <c r="E143">
        <v>1</v>
      </c>
    </row>
    <row r="144" spans="1:5" x14ac:dyDescent="0.3">
      <c r="A144" t="s">
        <v>86</v>
      </c>
      <c r="B144" t="s">
        <v>85</v>
      </c>
      <c r="C144" t="s">
        <v>326</v>
      </c>
      <c r="D144" t="s">
        <v>327</v>
      </c>
      <c r="E144">
        <v>1</v>
      </c>
    </row>
    <row r="145" spans="1:5" x14ac:dyDescent="0.3">
      <c r="A145" t="s">
        <v>523</v>
      </c>
      <c r="B145" t="s">
        <v>87</v>
      </c>
      <c r="C145" t="s">
        <v>326</v>
      </c>
      <c r="D145" t="s">
        <v>327</v>
      </c>
      <c r="E145">
        <v>1</v>
      </c>
    </row>
    <row r="146" spans="1:5" x14ac:dyDescent="0.3">
      <c r="A146" t="s">
        <v>573</v>
      </c>
      <c r="B146" t="s">
        <v>574</v>
      </c>
      <c r="C146" t="s">
        <v>326</v>
      </c>
      <c r="D146" t="s">
        <v>327</v>
      </c>
      <c r="E146">
        <v>1</v>
      </c>
    </row>
    <row r="147" spans="1:5" x14ac:dyDescent="0.3">
      <c r="A147" t="s">
        <v>333</v>
      </c>
      <c r="B147" t="s">
        <v>95</v>
      </c>
      <c r="C147" t="s">
        <v>334</v>
      </c>
      <c r="D147" t="s">
        <v>335</v>
      </c>
      <c r="E147">
        <v>1</v>
      </c>
    </row>
    <row r="148" spans="1:5" x14ac:dyDescent="0.3">
      <c r="A148" t="s">
        <v>112</v>
      </c>
      <c r="B148" t="s">
        <v>115</v>
      </c>
      <c r="C148" t="s">
        <v>334</v>
      </c>
      <c r="D148" t="s">
        <v>335</v>
      </c>
      <c r="E148">
        <v>1</v>
      </c>
    </row>
    <row r="149" spans="1:5" x14ac:dyDescent="0.3">
      <c r="A149" t="s">
        <v>114</v>
      </c>
      <c r="B149" t="s">
        <v>113</v>
      </c>
      <c r="C149" t="s">
        <v>334</v>
      </c>
      <c r="D149" t="s">
        <v>335</v>
      </c>
      <c r="E149">
        <v>1</v>
      </c>
    </row>
    <row r="150" spans="1:5" x14ac:dyDescent="0.3">
      <c r="A150" t="s">
        <v>482</v>
      </c>
      <c r="B150" t="s">
        <v>230</v>
      </c>
      <c r="C150" t="s">
        <v>231</v>
      </c>
      <c r="D150" t="s">
        <v>232</v>
      </c>
      <c r="E150">
        <v>1</v>
      </c>
    </row>
    <row r="151" spans="1:5" x14ac:dyDescent="0.3">
      <c r="A151" t="s">
        <v>107</v>
      </c>
      <c r="B151" t="s">
        <v>372</v>
      </c>
      <c r="C151" t="s">
        <v>373</v>
      </c>
      <c r="D151" t="s">
        <v>109</v>
      </c>
      <c r="E151">
        <v>1</v>
      </c>
    </row>
    <row r="152" spans="1:5" x14ac:dyDescent="0.3">
      <c r="A152" t="s">
        <v>383</v>
      </c>
      <c r="B152" t="s">
        <v>372</v>
      </c>
      <c r="C152" t="s">
        <v>384</v>
      </c>
      <c r="D152" t="s">
        <v>109</v>
      </c>
      <c r="E152">
        <v>1</v>
      </c>
    </row>
    <row r="153" spans="1:5" x14ac:dyDescent="0.3">
      <c r="A153" t="s">
        <v>225</v>
      </c>
      <c r="B153" t="s">
        <v>226</v>
      </c>
      <c r="C153" t="s">
        <v>459</v>
      </c>
      <c r="D153" t="s">
        <v>460</v>
      </c>
      <c r="E153">
        <v>1</v>
      </c>
    </row>
    <row r="154" spans="1:5" x14ac:dyDescent="0.3">
      <c r="A154" t="s">
        <v>211</v>
      </c>
      <c r="B154" t="s">
        <v>212</v>
      </c>
      <c r="C154" t="s">
        <v>449</v>
      </c>
      <c r="D154" t="s">
        <v>450</v>
      </c>
      <c r="E154">
        <v>2</v>
      </c>
    </row>
    <row r="155" spans="1:5" x14ac:dyDescent="0.3">
      <c r="A155" t="s">
        <v>592</v>
      </c>
      <c r="B155" t="s">
        <v>212</v>
      </c>
      <c r="C155" t="s">
        <v>449</v>
      </c>
      <c r="D155" t="s">
        <v>450</v>
      </c>
      <c r="E155">
        <v>1</v>
      </c>
    </row>
    <row r="156" spans="1:5" x14ac:dyDescent="0.3">
      <c r="A156" t="s">
        <v>209</v>
      </c>
      <c r="B156" t="s">
        <v>210</v>
      </c>
      <c r="C156" t="s">
        <v>447</v>
      </c>
      <c r="D156" t="s">
        <v>448</v>
      </c>
      <c r="E156">
        <v>1</v>
      </c>
    </row>
    <row r="157" spans="1:5" x14ac:dyDescent="0.3">
      <c r="A157" t="s">
        <v>586</v>
      </c>
      <c r="B157" t="s">
        <v>210</v>
      </c>
      <c r="C157" t="s">
        <v>447</v>
      </c>
      <c r="D157" t="s">
        <v>448</v>
      </c>
      <c r="E157">
        <v>1</v>
      </c>
    </row>
    <row r="158" spans="1:5" x14ac:dyDescent="0.3">
      <c r="A158" t="s">
        <v>70</v>
      </c>
      <c r="B158" t="s">
        <v>308</v>
      </c>
      <c r="C158" t="s">
        <v>309</v>
      </c>
      <c r="D158" t="s">
        <v>310</v>
      </c>
      <c r="E158">
        <v>1</v>
      </c>
    </row>
    <row r="159" spans="1:5" x14ac:dyDescent="0.3">
      <c r="A159" t="s">
        <v>185</v>
      </c>
      <c r="B159" t="s">
        <v>186</v>
      </c>
      <c r="C159" t="s">
        <v>296</v>
      </c>
      <c r="D159" t="s">
        <v>428</v>
      </c>
      <c r="E159">
        <v>1</v>
      </c>
    </row>
    <row r="160" spans="1:5" x14ac:dyDescent="0.3">
      <c r="A160" t="s">
        <v>193</v>
      </c>
      <c r="B160" t="s">
        <v>194</v>
      </c>
      <c r="C160" t="s">
        <v>157</v>
      </c>
      <c r="D160" t="s">
        <v>432</v>
      </c>
      <c r="E160">
        <v>1</v>
      </c>
    </row>
    <row r="161" spans="1:5" x14ac:dyDescent="0.3">
      <c r="A161" t="s">
        <v>409</v>
      </c>
      <c r="B161" t="s">
        <v>410</v>
      </c>
      <c r="C161" t="s">
        <v>157</v>
      </c>
      <c r="D161" t="s">
        <v>411</v>
      </c>
      <c r="E161">
        <v>1</v>
      </c>
    </row>
    <row r="162" spans="1:5" x14ac:dyDescent="0.3">
      <c r="A162" t="s">
        <v>409</v>
      </c>
      <c r="B162" t="s">
        <v>410</v>
      </c>
      <c r="C162" t="s">
        <v>157</v>
      </c>
      <c r="D162" t="s">
        <v>411</v>
      </c>
      <c r="E162">
        <v>1</v>
      </c>
    </row>
    <row r="163" spans="1:5" x14ac:dyDescent="0.3">
      <c r="A163" t="s">
        <v>401</v>
      </c>
      <c r="B163" t="s">
        <v>147</v>
      </c>
      <c r="C163" t="s">
        <v>157</v>
      </c>
      <c r="D163" t="s">
        <v>402</v>
      </c>
      <c r="E163">
        <v>6</v>
      </c>
    </row>
    <row r="164" spans="1:5" x14ac:dyDescent="0.3">
      <c r="A164" t="s">
        <v>544</v>
      </c>
      <c r="B164" t="s">
        <v>147</v>
      </c>
      <c r="C164" t="s">
        <v>157</v>
      </c>
      <c r="D164" t="s">
        <v>402</v>
      </c>
      <c r="E164">
        <v>4</v>
      </c>
    </row>
    <row r="165" spans="1:5" x14ac:dyDescent="0.3">
      <c r="A165" t="s">
        <v>560</v>
      </c>
      <c r="B165" t="s">
        <v>561</v>
      </c>
      <c r="C165" t="s">
        <v>157</v>
      </c>
      <c r="D165" t="s">
        <v>562</v>
      </c>
      <c r="E165">
        <v>1</v>
      </c>
    </row>
    <row r="166" spans="1:5" x14ac:dyDescent="0.3">
      <c r="A166" t="s">
        <v>426</v>
      </c>
      <c r="B166" t="s">
        <v>182</v>
      </c>
      <c r="C166" t="s">
        <v>157</v>
      </c>
      <c r="D166" t="s">
        <v>427</v>
      </c>
      <c r="E166">
        <v>9</v>
      </c>
    </row>
    <row r="167" spans="1:5" x14ac:dyDescent="0.3">
      <c r="A167" t="s">
        <v>551</v>
      </c>
      <c r="B167" t="s">
        <v>182</v>
      </c>
      <c r="C167" t="s">
        <v>157</v>
      </c>
      <c r="D167" t="s">
        <v>427</v>
      </c>
      <c r="E167">
        <v>9</v>
      </c>
    </row>
    <row r="168" spans="1:5" x14ac:dyDescent="0.3">
      <c r="A168" t="s">
        <v>422</v>
      </c>
      <c r="B168" t="s">
        <v>179</v>
      </c>
      <c r="C168" t="s">
        <v>157</v>
      </c>
      <c r="D168" t="s">
        <v>423</v>
      </c>
      <c r="E168">
        <v>2</v>
      </c>
    </row>
    <row r="169" spans="1:5" x14ac:dyDescent="0.3">
      <c r="A169" t="s">
        <v>178</v>
      </c>
      <c r="B169" t="s">
        <v>556</v>
      </c>
      <c r="C169" t="s">
        <v>157</v>
      </c>
      <c r="D169" t="s">
        <v>557</v>
      </c>
      <c r="E169">
        <v>1</v>
      </c>
    </row>
    <row r="170" spans="1:5" x14ac:dyDescent="0.3">
      <c r="A170" t="s">
        <v>416</v>
      </c>
      <c r="B170" t="s">
        <v>417</v>
      </c>
      <c r="C170" t="s">
        <v>157</v>
      </c>
      <c r="D170" t="s">
        <v>418</v>
      </c>
      <c r="E170">
        <v>1</v>
      </c>
    </row>
    <row r="171" spans="1:5" x14ac:dyDescent="0.3">
      <c r="A171" t="s">
        <v>416</v>
      </c>
      <c r="B171" t="s">
        <v>417</v>
      </c>
      <c r="C171" t="s">
        <v>157</v>
      </c>
      <c r="D171" t="s">
        <v>418</v>
      </c>
      <c r="E171">
        <v>1</v>
      </c>
    </row>
    <row r="172" spans="1:5" x14ac:dyDescent="0.3">
      <c r="A172" t="s">
        <v>548</v>
      </c>
      <c r="B172" t="s">
        <v>149</v>
      </c>
      <c r="C172" t="s">
        <v>157</v>
      </c>
      <c r="D172" t="s">
        <v>549</v>
      </c>
      <c r="E172">
        <v>1</v>
      </c>
    </row>
    <row r="173" spans="1:5" x14ac:dyDescent="0.3">
      <c r="A173" t="s">
        <v>148</v>
      </c>
      <c r="B173" t="s">
        <v>149</v>
      </c>
      <c r="C173" t="s">
        <v>157</v>
      </c>
      <c r="D173" t="s">
        <v>403</v>
      </c>
      <c r="E173">
        <v>2</v>
      </c>
    </row>
    <row r="174" spans="1:5" x14ac:dyDescent="0.3">
      <c r="A174" t="s">
        <v>191</v>
      </c>
      <c r="B174" t="s">
        <v>192</v>
      </c>
      <c r="C174" t="s">
        <v>157</v>
      </c>
      <c r="D174" t="s">
        <v>431</v>
      </c>
      <c r="E174">
        <v>1</v>
      </c>
    </row>
    <row r="175" spans="1:5" x14ac:dyDescent="0.3">
      <c r="A175" t="s">
        <v>566</v>
      </c>
      <c r="B175" t="s">
        <v>567</v>
      </c>
      <c r="C175" t="s">
        <v>404</v>
      </c>
      <c r="D175" t="s">
        <v>568</v>
      </c>
      <c r="E175">
        <v>1</v>
      </c>
    </row>
    <row r="176" spans="1:5" x14ac:dyDescent="0.3">
      <c r="A176" t="s">
        <v>414</v>
      </c>
      <c r="B176" t="s">
        <v>156</v>
      </c>
      <c r="C176" t="s">
        <v>157</v>
      </c>
      <c r="D176" t="s">
        <v>158</v>
      </c>
      <c r="E176">
        <v>3</v>
      </c>
    </row>
    <row r="177" spans="1:5" x14ac:dyDescent="0.3">
      <c r="A177" t="s">
        <v>552</v>
      </c>
      <c r="B177" t="s">
        <v>156</v>
      </c>
      <c r="C177" t="s">
        <v>157</v>
      </c>
      <c r="D177" t="s">
        <v>158</v>
      </c>
      <c r="E177">
        <v>4</v>
      </c>
    </row>
    <row r="178" spans="1:5" x14ac:dyDescent="0.3">
      <c r="A178" t="s">
        <v>563</v>
      </c>
      <c r="B178" t="s">
        <v>564</v>
      </c>
      <c r="C178" t="s">
        <v>157</v>
      </c>
      <c r="D178" t="s">
        <v>565</v>
      </c>
      <c r="E178">
        <v>1</v>
      </c>
    </row>
    <row r="179" spans="1:5" x14ac:dyDescent="0.3">
      <c r="A179" t="s">
        <v>74</v>
      </c>
      <c r="B179" t="s">
        <v>75</v>
      </c>
      <c r="C179" t="s">
        <v>311</v>
      </c>
      <c r="D179" t="s">
        <v>312</v>
      </c>
      <c r="E179">
        <v>1</v>
      </c>
    </row>
    <row r="180" spans="1:5" x14ac:dyDescent="0.3">
      <c r="A180" t="s">
        <v>472</v>
      </c>
      <c r="B180" t="s">
        <v>238</v>
      </c>
      <c r="C180" t="s">
        <v>473</v>
      </c>
      <c r="D180" t="s">
        <v>474</v>
      </c>
      <c r="E180">
        <v>1</v>
      </c>
    </row>
    <row r="181" spans="1:5" x14ac:dyDescent="0.3">
      <c r="A181" t="s">
        <v>479</v>
      </c>
      <c r="B181" t="s">
        <v>228</v>
      </c>
      <c r="C181" t="s">
        <v>480</v>
      </c>
      <c r="D181" t="s">
        <v>481</v>
      </c>
      <c r="E181">
        <v>1</v>
      </c>
    </row>
    <row r="182" spans="1:5" x14ac:dyDescent="0.3">
      <c r="A182" t="s">
        <v>207</v>
      </c>
      <c r="B182" t="s">
        <v>228</v>
      </c>
      <c r="C182" t="s">
        <v>480</v>
      </c>
      <c r="D182" t="s">
        <v>481</v>
      </c>
      <c r="E182">
        <v>1</v>
      </c>
    </row>
    <row r="183" spans="1:5" x14ac:dyDescent="0.3">
      <c r="A183" t="s">
        <v>339</v>
      </c>
      <c r="B183" t="s">
        <v>99</v>
      </c>
      <c r="C183" t="s">
        <v>340</v>
      </c>
      <c r="D183" t="s">
        <v>341</v>
      </c>
      <c r="E183">
        <v>2</v>
      </c>
    </row>
    <row r="184" spans="1:5" x14ac:dyDescent="0.3">
      <c r="A184" t="s">
        <v>345</v>
      </c>
      <c r="B184" t="s">
        <v>104</v>
      </c>
      <c r="C184" t="s">
        <v>340</v>
      </c>
      <c r="D184" t="s">
        <v>341</v>
      </c>
      <c r="E184">
        <v>2</v>
      </c>
    </row>
    <row r="185" spans="1:5" x14ac:dyDescent="0.3">
      <c r="A185" t="s">
        <v>524</v>
      </c>
      <c r="B185" t="s">
        <v>525</v>
      </c>
      <c r="C185" t="s">
        <v>340</v>
      </c>
      <c r="D185" t="s">
        <v>341</v>
      </c>
      <c r="E185">
        <v>4</v>
      </c>
    </row>
    <row r="186" spans="1:5" x14ac:dyDescent="0.3">
      <c r="A186" t="s">
        <v>558</v>
      </c>
      <c r="B186" t="s">
        <v>177</v>
      </c>
      <c r="C186" t="s">
        <v>157</v>
      </c>
      <c r="D186" t="s">
        <v>154</v>
      </c>
      <c r="E186">
        <v>1</v>
      </c>
    </row>
    <row r="187" spans="1:5" x14ac:dyDescent="0.3">
      <c r="A187" t="s">
        <v>420</v>
      </c>
      <c r="B187" t="s">
        <v>184</v>
      </c>
      <c r="C187" t="s">
        <v>157</v>
      </c>
      <c r="D187" t="s">
        <v>421</v>
      </c>
      <c r="E187">
        <v>7</v>
      </c>
    </row>
    <row r="188" spans="1:5" x14ac:dyDescent="0.3">
      <c r="A188" t="s">
        <v>541</v>
      </c>
      <c r="B188" t="s">
        <v>184</v>
      </c>
      <c r="C188" t="s">
        <v>157</v>
      </c>
      <c r="D188" t="s">
        <v>421</v>
      </c>
      <c r="E188">
        <v>4</v>
      </c>
    </row>
    <row r="189" spans="1:5" x14ac:dyDescent="0.3">
      <c r="A189" t="s">
        <v>393</v>
      </c>
      <c r="B189" t="s">
        <v>394</v>
      </c>
      <c r="C189" t="s">
        <v>157</v>
      </c>
      <c r="D189" t="s">
        <v>395</v>
      </c>
      <c r="E189">
        <v>6</v>
      </c>
    </row>
    <row r="190" spans="1:5" x14ac:dyDescent="0.3">
      <c r="A190" t="s">
        <v>545</v>
      </c>
      <c r="B190" t="s">
        <v>394</v>
      </c>
      <c r="C190" t="s">
        <v>157</v>
      </c>
      <c r="D190" t="s">
        <v>395</v>
      </c>
      <c r="E190">
        <v>8</v>
      </c>
    </row>
    <row r="191" spans="1:5" x14ac:dyDescent="0.3">
      <c r="A191" t="s">
        <v>406</v>
      </c>
      <c r="B191" t="s">
        <v>153</v>
      </c>
      <c r="C191" t="s">
        <v>407</v>
      </c>
      <c r="D191" t="s">
        <v>408</v>
      </c>
      <c r="E191">
        <v>2</v>
      </c>
    </row>
    <row r="192" spans="1:5" x14ac:dyDescent="0.3">
      <c r="A192" t="s">
        <v>207</v>
      </c>
      <c r="B192" t="s">
        <v>208</v>
      </c>
      <c r="C192" t="s">
        <v>446</v>
      </c>
      <c r="E192">
        <v>1</v>
      </c>
    </row>
    <row r="193" spans="1:5" x14ac:dyDescent="0.3">
      <c r="A193" t="s">
        <v>227</v>
      </c>
      <c r="B193" t="s">
        <v>461</v>
      </c>
      <c r="C193" t="s">
        <v>462</v>
      </c>
      <c r="E193">
        <v>1</v>
      </c>
    </row>
    <row r="194" spans="1:5" x14ac:dyDescent="0.3">
      <c r="A194" t="s">
        <v>502</v>
      </c>
      <c r="B194" t="s">
        <v>177</v>
      </c>
      <c r="C194" t="s">
        <v>39</v>
      </c>
      <c r="E194">
        <v>8</v>
      </c>
    </row>
    <row r="195" spans="1:5" x14ac:dyDescent="0.3">
      <c r="A195" t="s">
        <v>346</v>
      </c>
      <c r="B195" t="s">
        <v>531</v>
      </c>
      <c r="C195" t="s">
        <v>384</v>
      </c>
      <c r="E195">
        <v>1</v>
      </c>
    </row>
    <row r="196" spans="1:5" x14ac:dyDescent="0.3">
      <c r="A196" t="s">
        <v>559</v>
      </c>
      <c r="B196" t="s">
        <v>198</v>
      </c>
      <c r="C196" t="s">
        <v>157</v>
      </c>
      <c r="E196">
        <v>1</v>
      </c>
    </row>
    <row r="197" spans="1:5" x14ac:dyDescent="0.3">
      <c r="A197" t="s">
        <v>577</v>
      </c>
      <c r="B197" t="s">
        <v>230</v>
      </c>
      <c r="C197" t="s">
        <v>231</v>
      </c>
      <c r="E197">
        <v>1</v>
      </c>
    </row>
    <row r="198" spans="1:5" x14ac:dyDescent="0.3">
      <c r="A198" t="s">
        <v>209</v>
      </c>
      <c r="B198" t="s">
        <v>208</v>
      </c>
      <c r="C198" t="s">
        <v>446</v>
      </c>
      <c r="E198">
        <v>1</v>
      </c>
    </row>
    <row r="199" spans="1:5" x14ac:dyDescent="0.3">
      <c r="A199" t="s">
        <v>219</v>
      </c>
      <c r="B199" t="s">
        <v>461</v>
      </c>
      <c r="C199" t="s">
        <v>462</v>
      </c>
      <c r="E199">
        <v>1</v>
      </c>
    </row>
  </sheetData>
  <sortState ref="A1:E199">
    <sortCondition ref="D1:D1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43" zoomScale="85" zoomScaleNormal="85" workbookViewId="0">
      <selection activeCell="F100" sqref="A100:F196"/>
    </sheetView>
  </sheetViews>
  <sheetFormatPr defaultRowHeight="14.4" x14ac:dyDescent="0.3"/>
  <cols>
    <col min="2" max="2" width="21" customWidth="1"/>
    <col min="3" max="3" width="59.6640625" customWidth="1"/>
    <col min="4" max="4" width="18.33203125" customWidth="1"/>
    <col min="5" max="5" width="25.6640625" customWidth="1"/>
  </cols>
  <sheetData>
    <row r="1" spans="1:6" x14ac:dyDescent="0.3">
      <c r="A1" t="s">
        <v>249</v>
      </c>
      <c r="B1" t="s">
        <v>18</v>
      </c>
      <c r="C1" t="s">
        <v>250</v>
      </c>
      <c r="D1" t="s">
        <v>19</v>
      </c>
      <c r="E1" s="2">
        <v>1</v>
      </c>
      <c r="F1">
        <v>0</v>
      </c>
    </row>
    <row r="2" spans="1:6" x14ac:dyDescent="0.3">
      <c r="A2" t="s">
        <v>293</v>
      </c>
      <c r="B2" t="s">
        <v>177</v>
      </c>
      <c r="C2" t="s">
        <v>257</v>
      </c>
      <c r="D2" t="s">
        <v>19</v>
      </c>
      <c r="E2">
        <v>2</v>
      </c>
      <c r="F2">
        <v>0</v>
      </c>
    </row>
    <row r="3" spans="1:6" x14ac:dyDescent="0.3">
      <c r="A3" t="s">
        <v>298</v>
      </c>
      <c r="B3" t="s">
        <v>198</v>
      </c>
      <c r="C3" t="s">
        <v>257</v>
      </c>
      <c r="D3" t="s">
        <v>19</v>
      </c>
      <c r="E3">
        <v>1</v>
      </c>
      <c r="F3">
        <v>0</v>
      </c>
    </row>
    <row r="4" spans="1:6" x14ac:dyDescent="0.3">
      <c r="A4" t="s">
        <v>299</v>
      </c>
      <c r="B4" t="s">
        <v>177</v>
      </c>
      <c r="C4" t="s">
        <v>39</v>
      </c>
      <c r="D4" t="s">
        <v>19</v>
      </c>
      <c r="E4">
        <v>1</v>
      </c>
      <c r="F4">
        <v>0</v>
      </c>
    </row>
    <row r="5" spans="1:6" x14ac:dyDescent="0.3">
      <c r="A5" t="s">
        <v>328</v>
      </c>
      <c r="B5" t="s">
        <v>329</v>
      </c>
      <c r="C5" t="s">
        <v>330</v>
      </c>
      <c r="D5" t="s">
        <v>19</v>
      </c>
      <c r="E5">
        <v>4</v>
      </c>
      <c r="F5">
        <v>0</v>
      </c>
    </row>
    <row r="6" spans="1:6" x14ac:dyDescent="0.3">
      <c r="A6" t="s">
        <v>349</v>
      </c>
      <c r="B6" t="s">
        <v>350</v>
      </c>
      <c r="C6" t="s">
        <v>348</v>
      </c>
      <c r="D6" t="s">
        <v>19</v>
      </c>
      <c r="E6">
        <v>1</v>
      </c>
      <c r="F6">
        <v>0</v>
      </c>
    </row>
    <row r="7" spans="1:6" x14ac:dyDescent="0.3">
      <c r="A7" t="s">
        <v>351</v>
      </c>
      <c r="B7" t="s">
        <v>352</v>
      </c>
      <c r="C7" t="s">
        <v>348</v>
      </c>
      <c r="D7" t="s">
        <v>19</v>
      </c>
      <c r="E7">
        <v>1</v>
      </c>
      <c r="F7">
        <v>0</v>
      </c>
    </row>
    <row r="8" spans="1:6" x14ac:dyDescent="0.3">
      <c r="A8" t="s">
        <v>353</v>
      </c>
      <c r="B8" t="s">
        <v>354</v>
      </c>
      <c r="C8" t="s">
        <v>348</v>
      </c>
      <c r="D8" t="s">
        <v>19</v>
      </c>
      <c r="E8">
        <v>1</v>
      </c>
      <c r="F8">
        <v>0</v>
      </c>
    </row>
    <row r="9" spans="1:6" x14ac:dyDescent="0.3">
      <c r="A9" t="s">
        <v>355</v>
      </c>
      <c r="B9" t="s">
        <v>356</v>
      </c>
      <c r="C9" t="s">
        <v>348</v>
      </c>
      <c r="D9" t="s">
        <v>19</v>
      </c>
      <c r="E9">
        <v>1</v>
      </c>
      <c r="F9">
        <v>0</v>
      </c>
    </row>
    <row r="10" spans="1:6" x14ac:dyDescent="0.3">
      <c r="A10" t="s">
        <v>357</v>
      </c>
      <c r="B10" t="s">
        <v>358</v>
      </c>
      <c r="C10" t="s">
        <v>348</v>
      </c>
      <c r="D10" t="s">
        <v>19</v>
      </c>
      <c r="E10">
        <v>1</v>
      </c>
      <c r="F10">
        <v>0</v>
      </c>
    </row>
    <row r="11" spans="1:6" x14ac:dyDescent="0.3">
      <c r="A11" t="s">
        <v>359</v>
      </c>
      <c r="B11" t="s">
        <v>360</v>
      </c>
      <c r="C11" t="s">
        <v>348</v>
      </c>
      <c r="D11" t="s">
        <v>19</v>
      </c>
      <c r="E11">
        <v>1</v>
      </c>
      <c r="F11">
        <v>0</v>
      </c>
    </row>
    <row r="12" spans="1:6" x14ac:dyDescent="0.3">
      <c r="A12" t="s">
        <v>361</v>
      </c>
      <c r="B12" t="s">
        <v>362</v>
      </c>
      <c r="C12" t="s">
        <v>348</v>
      </c>
      <c r="D12" t="s">
        <v>19</v>
      </c>
      <c r="E12">
        <v>1</v>
      </c>
      <c r="F12">
        <v>0</v>
      </c>
    </row>
    <row r="13" spans="1:6" x14ac:dyDescent="0.3">
      <c r="A13" t="s">
        <v>363</v>
      </c>
      <c r="B13" t="s">
        <v>364</v>
      </c>
      <c r="C13" t="s">
        <v>348</v>
      </c>
      <c r="D13" t="s">
        <v>19</v>
      </c>
      <c r="E13">
        <v>1</v>
      </c>
      <c r="F13">
        <v>0</v>
      </c>
    </row>
    <row r="14" spans="1:6" x14ac:dyDescent="0.3">
      <c r="A14" t="s">
        <v>365</v>
      </c>
      <c r="B14" t="s">
        <v>366</v>
      </c>
      <c r="C14" t="s">
        <v>348</v>
      </c>
      <c r="D14" t="s">
        <v>19</v>
      </c>
      <c r="E14">
        <v>1</v>
      </c>
      <c r="F14">
        <v>0</v>
      </c>
    </row>
    <row r="15" spans="1:6" x14ac:dyDescent="0.3">
      <c r="A15" t="s">
        <v>367</v>
      </c>
      <c r="B15" t="s">
        <v>368</v>
      </c>
      <c r="C15" t="s">
        <v>348</v>
      </c>
      <c r="D15" t="s">
        <v>19</v>
      </c>
      <c r="E15">
        <v>1</v>
      </c>
      <c r="F15">
        <v>0</v>
      </c>
    </row>
    <row r="16" spans="1:6" x14ac:dyDescent="0.3">
      <c r="A16" t="s">
        <v>369</v>
      </c>
      <c r="B16" t="s">
        <v>370</v>
      </c>
      <c r="C16" t="s">
        <v>348</v>
      </c>
      <c r="D16" t="s">
        <v>19</v>
      </c>
      <c r="E16">
        <v>1</v>
      </c>
      <c r="F16">
        <v>0</v>
      </c>
    </row>
    <row r="17" spans="1:6" x14ac:dyDescent="0.3">
      <c r="A17" t="s">
        <v>374</v>
      </c>
      <c r="B17" t="s">
        <v>375</v>
      </c>
      <c r="C17" t="s">
        <v>376</v>
      </c>
      <c r="D17" t="s">
        <v>19</v>
      </c>
      <c r="E17">
        <v>1</v>
      </c>
      <c r="F17">
        <v>0</v>
      </c>
    </row>
    <row r="18" spans="1:6" x14ac:dyDescent="0.3">
      <c r="A18" t="s">
        <v>140</v>
      </c>
      <c r="B18" t="s">
        <v>141</v>
      </c>
      <c r="C18" t="s">
        <v>330</v>
      </c>
      <c r="D18" t="s">
        <v>19</v>
      </c>
      <c r="E18">
        <v>1</v>
      </c>
      <c r="F18">
        <v>0</v>
      </c>
    </row>
    <row r="19" spans="1:6" x14ac:dyDescent="0.3">
      <c r="A19" t="s">
        <v>429</v>
      </c>
      <c r="B19" t="s">
        <v>430</v>
      </c>
      <c r="C19" t="s">
        <v>157</v>
      </c>
      <c r="D19" t="s">
        <v>19</v>
      </c>
      <c r="E19">
        <v>2</v>
      </c>
      <c r="F19">
        <v>0</v>
      </c>
    </row>
    <row r="20" spans="1:6" x14ac:dyDescent="0.3">
      <c r="A20" t="s">
        <v>197</v>
      </c>
      <c r="B20" t="s">
        <v>198</v>
      </c>
      <c r="C20" t="s">
        <v>404</v>
      </c>
      <c r="D20" t="s">
        <v>19</v>
      </c>
      <c r="E20">
        <v>2</v>
      </c>
      <c r="F20">
        <v>0</v>
      </c>
    </row>
    <row r="21" spans="1:6" x14ac:dyDescent="0.3">
      <c r="A21" t="s">
        <v>437</v>
      </c>
      <c r="B21" t="s">
        <v>198</v>
      </c>
      <c r="C21" t="s">
        <v>322</v>
      </c>
      <c r="D21" t="s">
        <v>19</v>
      </c>
      <c r="E21">
        <v>1</v>
      </c>
      <c r="F21">
        <v>0</v>
      </c>
    </row>
    <row r="22" spans="1:6" x14ac:dyDescent="0.3">
      <c r="A22" t="s">
        <v>495</v>
      </c>
      <c r="B22" t="s">
        <v>18</v>
      </c>
      <c r="C22" t="s">
        <v>250</v>
      </c>
      <c r="D22" t="s">
        <v>19</v>
      </c>
      <c r="E22">
        <v>1</v>
      </c>
      <c r="F22">
        <v>0</v>
      </c>
    </row>
    <row r="23" spans="1:6" x14ac:dyDescent="0.3">
      <c r="A23" t="s">
        <v>530</v>
      </c>
      <c r="B23" t="s">
        <v>375</v>
      </c>
      <c r="C23" t="s">
        <v>376</v>
      </c>
      <c r="D23" t="s">
        <v>19</v>
      </c>
      <c r="E23">
        <v>1</v>
      </c>
      <c r="F23">
        <v>0</v>
      </c>
    </row>
    <row r="24" spans="1:6" x14ac:dyDescent="0.3">
      <c r="A24" t="s">
        <v>572</v>
      </c>
      <c r="B24" t="s">
        <v>430</v>
      </c>
      <c r="C24" t="s">
        <v>157</v>
      </c>
      <c r="D24" t="s">
        <v>19</v>
      </c>
      <c r="E24">
        <v>2</v>
      </c>
      <c r="F24">
        <v>0</v>
      </c>
    </row>
    <row r="25" spans="1:6" x14ac:dyDescent="0.3">
      <c r="A25" t="s">
        <v>575</v>
      </c>
      <c r="B25" t="s">
        <v>576</v>
      </c>
      <c r="C25" t="s">
        <v>326</v>
      </c>
      <c r="D25" t="s">
        <v>327</v>
      </c>
      <c r="E25">
        <v>1</v>
      </c>
      <c r="F25">
        <v>0</v>
      </c>
    </row>
    <row r="26" spans="1:6" x14ac:dyDescent="0.3">
      <c r="A26" t="s">
        <v>213</v>
      </c>
      <c r="B26" t="s">
        <v>214</v>
      </c>
      <c r="C26" t="s">
        <v>451</v>
      </c>
      <c r="D26" t="s">
        <v>216</v>
      </c>
      <c r="E26" t="s">
        <v>602</v>
      </c>
      <c r="F26">
        <v>0</v>
      </c>
    </row>
    <row r="27" spans="1:6" x14ac:dyDescent="0.3">
      <c r="A27" t="s">
        <v>543</v>
      </c>
      <c r="B27" t="s">
        <v>200</v>
      </c>
      <c r="C27" t="s">
        <v>157</v>
      </c>
      <c r="D27" t="s">
        <v>425</v>
      </c>
      <c r="E27" t="s">
        <v>602</v>
      </c>
      <c r="F27">
        <v>0</v>
      </c>
    </row>
    <row r="28" spans="1:6" x14ac:dyDescent="0.3">
      <c r="A28" t="s">
        <v>501</v>
      </c>
      <c r="B28" t="s">
        <v>27</v>
      </c>
      <c r="C28" t="s">
        <v>257</v>
      </c>
      <c r="D28" t="s">
        <v>40</v>
      </c>
      <c r="E28" t="s">
        <v>602</v>
      </c>
      <c r="F28">
        <v>0</v>
      </c>
    </row>
    <row r="29" spans="1:6" x14ac:dyDescent="0.3">
      <c r="A29" t="s">
        <v>503</v>
      </c>
      <c r="B29" t="s">
        <v>53</v>
      </c>
      <c r="C29" t="s">
        <v>257</v>
      </c>
      <c r="D29" t="s">
        <v>301</v>
      </c>
      <c r="E29" t="s">
        <v>602</v>
      </c>
      <c r="F29">
        <v>0</v>
      </c>
    </row>
    <row r="30" spans="1:6" x14ac:dyDescent="0.3">
      <c r="A30" t="s">
        <v>509</v>
      </c>
      <c r="B30" t="s">
        <v>270</v>
      </c>
      <c r="C30" t="s">
        <v>271</v>
      </c>
      <c r="D30" t="s">
        <v>272</v>
      </c>
      <c r="E30" t="s">
        <v>602</v>
      </c>
      <c r="F30">
        <v>0</v>
      </c>
    </row>
    <row r="31" spans="1:6" x14ac:dyDescent="0.3">
      <c r="A31" t="s">
        <v>510</v>
      </c>
      <c r="B31" t="s">
        <v>511</v>
      </c>
      <c r="C31" t="s">
        <v>36</v>
      </c>
      <c r="D31" t="s">
        <v>43</v>
      </c>
      <c r="F31">
        <v>0</v>
      </c>
    </row>
    <row r="32" spans="1:6" x14ac:dyDescent="0.3">
      <c r="A32" t="s">
        <v>504</v>
      </c>
      <c r="B32" t="s">
        <v>45</v>
      </c>
      <c r="C32" t="s">
        <v>257</v>
      </c>
      <c r="D32" t="s">
        <v>268</v>
      </c>
      <c r="F32">
        <v>0</v>
      </c>
    </row>
    <row r="33" spans="1:6" x14ac:dyDescent="0.3">
      <c r="A33" t="s">
        <v>500</v>
      </c>
      <c r="B33" t="s">
        <v>25</v>
      </c>
      <c r="C33" t="s">
        <v>39</v>
      </c>
      <c r="D33" t="s">
        <v>255</v>
      </c>
      <c r="F33">
        <v>0</v>
      </c>
    </row>
    <row r="34" spans="1:6" x14ac:dyDescent="0.3">
      <c r="A34" t="s">
        <v>508</v>
      </c>
      <c r="B34" t="s">
        <v>31</v>
      </c>
      <c r="C34" t="s">
        <v>257</v>
      </c>
      <c r="D34" t="s">
        <v>265</v>
      </c>
      <c r="F34">
        <v>0</v>
      </c>
    </row>
    <row r="35" spans="1:6" x14ac:dyDescent="0.3">
      <c r="A35" t="s">
        <v>515</v>
      </c>
      <c r="B35" t="s">
        <v>313</v>
      </c>
      <c r="C35" t="s">
        <v>314</v>
      </c>
      <c r="D35" t="s">
        <v>315</v>
      </c>
      <c r="F35">
        <v>0</v>
      </c>
    </row>
    <row r="36" spans="1:6" x14ac:dyDescent="0.3">
      <c r="A36" t="s">
        <v>514</v>
      </c>
      <c r="B36" t="s">
        <v>67</v>
      </c>
      <c r="C36" t="s">
        <v>303</v>
      </c>
      <c r="D36" t="s">
        <v>304</v>
      </c>
      <c r="F36">
        <v>0</v>
      </c>
    </row>
    <row r="37" spans="1:6" x14ac:dyDescent="0.3">
      <c r="A37" t="s">
        <v>596</v>
      </c>
      <c r="B37" t="s">
        <v>484</v>
      </c>
      <c r="C37" t="s">
        <v>485</v>
      </c>
      <c r="D37" t="s">
        <v>486</v>
      </c>
      <c r="F37">
        <v>0</v>
      </c>
    </row>
    <row r="38" spans="1:6" x14ac:dyDescent="0.3">
      <c r="A38" t="s">
        <v>546</v>
      </c>
      <c r="B38" t="s">
        <v>143</v>
      </c>
      <c r="C38" t="s">
        <v>157</v>
      </c>
      <c r="D38" t="s">
        <v>397</v>
      </c>
      <c r="F38">
        <v>0</v>
      </c>
    </row>
    <row r="39" spans="1:6" x14ac:dyDescent="0.3">
      <c r="A39" t="s">
        <v>522</v>
      </c>
      <c r="B39" t="s">
        <v>111</v>
      </c>
      <c r="C39" t="s">
        <v>381</v>
      </c>
      <c r="D39" t="s">
        <v>382</v>
      </c>
      <c r="F39">
        <v>0</v>
      </c>
    </row>
    <row r="40" spans="1:6" x14ac:dyDescent="0.3">
      <c r="A40" t="s">
        <v>507</v>
      </c>
      <c r="B40" t="s">
        <v>262</v>
      </c>
      <c r="C40" t="s">
        <v>257</v>
      </c>
      <c r="D40" t="s">
        <v>263</v>
      </c>
      <c r="F40">
        <v>0</v>
      </c>
    </row>
    <row r="41" spans="1:6" x14ac:dyDescent="0.3">
      <c r="A41" t="s">
        <v>513</v>
      </c>
      <c r="B41" t="s">
        <v>59</v>
      </c>
      <c r="C41" t="s">
        <v>39</v>
      </c>
      <c r="D41" t="s">
        <v>280</v>
      </c>
      <c r="F41">
        <v>0</v>
      </c>
    </row>
    <row r="42" spans="1:6" x14ac:dyDescent="0.3">
      <c r="A42" t="s">
        <v>505</v>
      </c>
      <c r="B42" t="s">
        <v>252</v>
      </c>
      <c r="C42" t="s">
        <v>39</v>
      </c>
      <c r="D42" t="s">
        <v>253</v>
      </c>
      <c r="F42">
        <v>0</v>
      </c>
    </row>
    <row r="43" spans="1:6" x14ac:dyDescent="0.3">
      <c r="A43" t="s">
        <v>542</v>
      </c>
      <c r="B43" t="s">
        <v>188</v>
      </c>
      <c r="C43" t="s">
        <v>157</v>
      </c>
      <c r="D43" t="s">
        <v>439</v>
      </c>
      <c r="F43">
        <v>0</v>
      </c>
    </row>
    <row r="44" spans="1:6" x14ac:dyDescent="0.3">
      <c r="A44" t="s">
        <v>512</v>
      </c>
      <c r="B44" t="s">
        <v>285</v>
      </c>
      <c r="C44" t="s">
        <v>39</v>
      </c>
      <c r="D44" t="s">
        <v>286</v>
      </c>
      <c r="F44">
        <v>0</v>
      </c>
    </row>
    <row r="45" spans="1:6" x14ac:dyDescent="0.3">
      <c r="A45" t="s">
        <v>506</v>
      </c>
      <c r="B45" t="s">
        <v>259</v>
      </c>
      <c r="C45" t="s">
        <v>260</v>
      </c>
      <c r="D45" t="s">
        <v>261</v>
      </c>
      <c r="F45">
        <v>0</v>
      </c>
    </row>
    <row r="46" spans="1:6" x14ac:dyDescent="0.3">
      <c r="A46" t="s">
        <v>516</v>
      </c>
      <c r="B46" t="s">
        <v>81</v>
      </c>
      <c r="C46" t="s">
        <v>322</v>
      </c>
      <c r="D46" t="s">
        <v>323</v>
      </c>
      <c r="F46">
        <v>0</v>
      </c>
    </row>
    <row r="47" spans="1:6" x14ac:dyDescent="0.3">
      <c r="A47" t="s">
        <v>597</v>
      </c>
      <c r="B47" t="s">
        <v>488</v>
      </c>
      <c r="C47" t="s">
        <v>489</v>
      </c>
      <c r="D47" t="s">
        <v>490</v>
      </c>
      <c r="F47">
        <v>0</v>
      </c>
    </row>
    <row r="48" spans="1:6" x14ac:dyDescent="0.3">
      <c r="A48" t="s">
        <v>547</v>
      </c>
      <c r="B48" t="s">
        <v>145</v>
      </c>
      <c r="C48" t="s">
        <v>399</v>
      </c>
      <c r="D48" t="s">
        <v>400</v>
      </c>
      <c r="F48">
        <v>0</v>
      </c>
    </row>
    <row r="49" spans="1:6" x14ac:dyDescent="0.3">
      <c r="A49" t="s">
        <v>159</v>
      </c>
      <c r="B49" t="s">
        <v>163</v>
      </c>
      <c r="C49" t="s">
        <v>157</v>
      </c>
      <c r="D49" t="s">
        <v>164</v>
      </c>
      <c r="E49">
        <v>0</v>
      </c>
      <c r="F49">
        <v>0</v>
      </c>
    </row>
    <row r="50" spans="1:6" x14ac:dyDescent="0.3">
      <c r="A50" t="s">
        <v>159</v>
      </c>
      <c r="B50" t="s">
        <v>163</v>
      </c>
      <c r="C50" t="s">
        <v>157</v>
      </c>
      <c r="D50" t="s">
        <v>164</v>
      </c>
      <c r="F50">
        <v>0</v>
      </c>
    </row>
    <row r="51" spans="1:6" x14ac:dyDescent="0.3">
      <c r="A51" t="s">
        <v>174</v>
      </c>
      <c r="B51" t="s">
        <v>175</v>
      </c>
      <c r="C51" t="s">
        <v>157</v>
      </c>
      <c r="D51" t="s">
        <v>419</v>
      </c>
      <c r="F51">
        <v>0</v>
      </c>
    </row>
    <row r="52" spans="1:6" x14ac:dyDescent="0.3">
      <c r="A52" t="s">
        <v>415</v>
      </c>
      <c r="B52" t="s">
        <v>169</v>
      </c>
      <c r="C52" t="s">
        <v>157</v>
      </c>
      <c r="D52" t="s">
        <v>170</v>
      </c>
      <c r="F52">
        <v>0</v>
      </c>
    </row>
    <row r="53" spans="1:6" x14ac:dyDescent="0.3">
      <c r="A53" t="s">
        <v>120</v>
      </c>
      <c r="B53" t="s">
        <v>121</v>
      </c>
      <c r="C53" t="s">
        <v>385</v>
      </c>
      <c r="D53" t="s">
        <v>123</v>
      </c>
      <c r="E53">
        <v>0</v>
      </c>
      <c r="F53">
        <v>0</v>
      </c>
    </row>
    <row r="54" spans="1:6" x14ac:dyDescent="0.3">
      <c r="A54" t="s">
        <v>120</v>
      </c>
      <c r="B54" t="s">
        <v>121</v>
      </c>
      <c r="C54" t="s">
        <v>385</v>
      </c>
      <c r="D54" t="s">
        <v>123</v>
      </c>
      <c r="F54">
        <v>0</v>
      </c>
    </row>
    <row r="55" spans="1:6" x14ac:dyDescent="0.3">
      <c r="A55" t="s">
        <v>124</v>
      </c>
      <c r="B55" t="s">
        <v>125</v>
      </c>
      <c r="C55" t="s">
        <v>385</v>
      </c>
      <c r="D55" t="s">
        <v>126</v>
      </c>
      <c r="F55">
        <v>0</v>
      </c>
    </row>
    <row r="56" spans="1:6" x14ac:dyDescent="0.3">
      <c r="A56" t="s">
        <v>127</v>
      </c>
      <c r="B56" t="s">
        <v>128</v>
      </c>
      <c r="C56" t="s">
        <v>385</v>
      </c>
      <c r="D56" t="s">
        <v>129</v>
      </c>
      <c r="F56">
        <v>0</v>
      </c>
    </row>
    <row r="57" spans="1:6" x14ac:dyDescent="0.3">
      <c r="A57" t="s">
        <v>517</v>
      </c>
      <c r="B57" t="s">
        <v>83</v>
      </c>
      <c r="C57" t="s">
        <v>324</v>
      </c>
      <c r="D57" t="s">
        <v>325</v>
      </c>
      <c r="F57">
        <v>0</v>
      </c>
    </row>
    <row r="58" spans="1:6" x14ac:dyDescent="0.3">
      <c r="A58" t="s">
        <v>593</v>
      </c>
      <c r="B58" t="s">
        <v>469</v>
      </c>
      <c r="C58" t="s">
        <v>594</v>
      </c>
      <c r="D58" t="s">
        <v>471</v>
      </c>
      <c r="F58">
        <v>0</v>
      </c>
    </row>
    <row r="59" spans="1:6" x14ac:dyDescent="0.3">
      <c r="A59" t="s">
        <v>219</v>
      </c>
      <c r="B59" t="s">
        <v>455</v>
      </c>
      <c r="C59" t="s">
        <v>456</v>
      </c>
      <c r="D59" t="s">
        <v>457</v>
      </c>
      <c r="E59" s="1">
        <v>0</v>
      </c>
      <c r="F59" s="1">
        <v>0</v>
      </c>
    </row>
    <row r="60" spans="1:6" x14ac:dyDescent="0.3">
      <c r="A60" t="s">
        <v>540</v>
      </c>
      <c r="B60" t="s">
        <v>139</v>
      </c>
      <c r="C60" t="s">
        <v>157</v>
      </c>
      <c r="D60" t="s">
        <v>392</v>
      </c>
      <c r="F60">
        <v>0</v>
      </c>
    </row>
    <row r="61" spans="1:6" x14ac:dyDescent="0.3">
      <c r="A61" t="s">
        <v>150</v>
      </c>
      <c r="B61" t="s">
        <v>151</v>
      </c>
      <c r="C61" t="s">
        <v>404</v>
      </c>
      <c r="D61" t="s">
        <v>405</v>
      </c>
      <c r="E61" s="1">
        <v>0</v>
      </c>
      <c r="F61" s="1">
        <v>0</v>
      </c>
    </row>
    <row r="62" spans="1:6" x14ac:dyDescent="0.3">
      <c r="A62" t="s">
        <v>229</v>
      </c>
      <c r="B62" t="s">
        <v>463</v>
      </c>
      <c r="C62" t="s">
        <v>464</v>
      </c>
      <c r="D62" t="s">
        <v>465</v>
      </c>
      <c r="E62">
        <v>0</v>
      </c>
      <c r="F62">
        <v>0</v>
      </c>
    </row>
    <row r="63" spans="1:6" x14ac:dyDescent="0.3">
      <c r="A63" t="s">
        <v>595</v>
      </c>
      <c r="B63" t="s">
        <v>463</v>
      </c>
      <c r="C63" t="s">
        <v>464</v>
      </c>
      <c r="D63" t="s">
        <v>465</v>
      </c>
      <c r="F63">
        <v>0</v>
      </c>
    </row>
    <row r="64" spans="1:6" x14ac:dyDescent="0.3">
      <c r="A64" t="s">
        <v>162</v>
      </c>
      <c r="B64" t="s">
        <v>412</v>
      </c>
      <c r="C64" t="s">
        <v>157</v>
      </c>
      <c r="D64" t="s">
        <v>413</v>
      </c>
      <c r="E64">
        <v>0</v>
      </c>
      <c r="F64">
        <v>0</v>
      </c>
    </row>
    <row r="65" spans="1:6" x14ac:dyDescent="0.3">
      <c r="A65" t="s">
        <v>162</v>
      </c>
      <c r="B65" t="s">
        <v>412</v>
      </c>
      <c r="C65" t="s">
        <v>157</v>
      </c>
      <c r="D65" t="s">
        <v>413</v>
      </c>
      <c r="F65">
        <v>0</v>
      </c>
    </row>
    <row r="66" spans="1:6" x14ac:dyDescent="0.3">
      <c r="A66" t="s">
        <v>86</v>
      </c>
      <c r="B66" t="s">
        <v>87</v>
      </c>
      <c r="C66" t="s">
        <v>326</v>
      </c>
      <c r="D66" t="s">
        <v>327</v>
      </c>
      <c r="F66">
        <v>0</v>
      </c>
    </row>
    <row r="67" spans="1:6" x14ac:dyDescent="0.3">
      <c r="A67" t="s">
        <v>90</v>
      </c>
      <c r="B67" t="s">
        <v>91</v>
      </c>
      <c r="C67" t="s">
        <v>326</v>
      </c>
      <c r="D67" t="s">
        <v>327</v>
      </c>
      <c r="F67">
        <v>0</v>
      </c>
    </row>
    <row r="68" spans="1:6" x14ac:dyDescent="0.3">
      <c r="A68" t="s">
        <v>92</v>
      </c>
      <c r="B68" t="s">
        <v>331</v>
      </c>
      <c r="C68" t="s">
        <v>326</v>
      </c>
      <c r="D68" t="s">
        <v>327</v>
      </c>
      <c r="F68">
        <v>0</v>
      </c>
    </row>
    <row r="69" spans="1:6" x14ac:dyDescent="0.3">
      <c r="A69" t="s">
        <v>94</v>
      </c>
      <c r="B69" t="s">
        <v>332</v>
      </c>
      <c r="C69" t="s">
        <v>326</v>
      </c>
      <c r="D69" t="s">
        <v>327</v>
      </c>
      <c r="F69">
        <v>0</v>
      </c>
    </row>
    <row r="70" spans="1:6" x14ac:dyDescent="0.3">
      <c r="A70" t="s">
        <v>371</v>
      </c>
      <c r="B70" t="s">
        <v>67</v>
      </c>
      <c r="C70" t="s">
        <v>326</v>
      </c>
      <c r="D70" t="s">
        <v>327</v>
      </c>
      <c r="F70">
        <v>0</v>
      </c>
    </row>
    <row r="71" spans="1:6" x14ac:dyDescent="0.3">
      <c r="A71" t="s">
        <v>519</v>
      </c>
      <c r="B71" t="s">
        <v>91</v>
      </c>
      <c r="C71" t="s">
        <v>326</v>
      </c>
      <c r="D71" t="s">
        <v>327</v>
      </c>
      <c r="F71">
        <v>0</v>
      </c>
    </row>
    <row r="72" spans="1:6" x14ac:dyDescent="0.3">
      <c r="A72" t="s">
        <v>520</v>
      </c>
      <c r="B72" t="s">
        <v>521</v>
      </c>
      <c r="C72" t="s">
        <v>326</v>
      </c>
      <c r="D72" t="s">
        <v>327</v>
      </c>
      <c r="F72">
        <v>0</v>
      </c>
    </row>
    <row r="73" spans="1:6" x14ac:dyDescent="0.3">
      <c r="A73" t="s">
        <v>86</v>
      </c>
      <c r="B73" t="s">
        <v>85</v>
      </c>
      <c r="C73" t="s">
        <v>326</v>
      </c>
      <c r="D73" t="s">
        <v>327</v>
      </c>
      <c r="F73">
        <v>0</v>
      </c>
    </row>
    <row r="74" spans="1:6" x14ac:dyDescent="0.3">
      <c r="A74" t="s">
        <v>523</v>
      </c>
      <c r="B74" t="s">
        <v>87</v>
      </c>
      <c r="C74" t="s">
        <v>326</v>
      </c>
      <c r="D74" t="s">
        <v>327</v>
      </c>
      <c r="F74">
        <v>0</v>
      </c>
    </row>
    <row r="75" spans="1:6" x14ac:dyDescent="0.3">
      <c r="A75" t="s">
        <v>573</v>
      </c>
      <c r="B75" t="s">
        <v>574</v>
      </c>
      <c r="C75" t="s">
        <v>326</v>
      </c>
      <c r="D75" t="s">
        <v>327</v>
      </c>
      <c r="F75">
        <v>0</v>
      </c>
    </row>
    <row r="76" spans="1:6" x14ac:dyDescent="0.3">
      <c r="A76" t="s">
        <v>112</v>
      </c>
      <c r="B76" t="s">
        <v>115</v>
      </c>
      <c r="C76" t="s">
        <v>334</v>
      </c>
      <c r="D76" t="s">
        <v>335</v>
      </c>
      <c r="F76">
        <v>0</v>
      </c>
    </row>
    <row r="77" spans="1:6" x14ac:dyDescent="0.3">
      <c r="A77" t="s">
        <v>114</v>
      </c>
      <c r="B77" t="s">
        <v>113</v>
      </c>
      <c r="C77" t="s">
        <v>334</v>
      </c>
      <c r="D77" t="s">
        <v>335</v>
      </c>
      <c r="F77">
        <v>0</v>
      </c>
    </row>
    <row r="78" spans="1:6" x14ac:dyDescent="0.3">
      <c r="A78" t="s">
        <v>383</v>
      </c>
      <c r="B78" t="s">
        <v>372</v>
      </c>
      <c r="C78" t="s">
        <v>384</v>
      </c>
      <c r="D78" t="s">
        <v>109</v>
      </c>
      <c r="E78" s="1">
        <v>0</v>
      </c>
      <c r="F78" s="1">
        <v>0</v>
      </c>
    </row>
    <row r="79" spans="1:6" x14ac:dyDescent="0.3">
      <c r="A79" t="s">
        <v>592</v>
      </c>
      <c r="B79" t="s">
        <v>212</v>
      </c>
      <c r="C79" t="s">
        <v>449</v>
      </c>
      <c r="D79" t="s">
        <v>450</v>
      </c>
      <c r="F79">
        <v>0</v>
      </c>
    </row>
    <row r="80" spans="1:6" x14ac:dyDescent="0.3">
      <c r="A80" t="s">
        <v>209</v>
      </c>
      <c r="B80" t="s">
        <v>210</v>
      </c>
      <c r="C80" t="s">
        <v>447</v>
      </c>
      <c r="D80" t="s">
        <v>448</v>
      </c>
      <c r="E80">
        <v>0</v>
      </c>
      <c r="F80">
        <v>0</v>
      </c>
    </row>
    <row r="81" spans="1:6" x14ac:dyDescent="0.3">
      <c r="A81" t="s">
        <v>586</v>
      </c>
      <c r="B81" t="s">
        <v>210</v>
      </c>
      <c r="C81" t="s">
        <v>447</v>
      </c>
      <c r="D81" t="s">
        <v>448</v>
      </c>
      <c r="F81">
        <v>0</v>
      </c>
    </row>
    <row r="82" spans="1:6" x14ac:dyDescent="0.3">
      <c r="A82" t="s">
        <v>409</v>
      </c>
      <c r="B82" t="s">
        <v>410</v>
      </c>
      <c r="C82" t="s">
        <v>157</v>
      </c>
      <c r="D82" t="s">
        <v>411</v>
      </c>
      <c r="E82">
        <v>0</v>
      </c>
      <c r="F82">
        <v>0</v>
      </c>
    </row>
    <row r="83" spans="1:6" x14ac:dyDescent="0.3">
      <c r="A83" t="s">
        <v>409</v>
      </c>
      <c r="B83" t="s">
        <v>410</v>
      </c>
      <c r="C83" t="s">
        <v>157</v>
      </c>
      <c r="D83" t="s">
        <v>411</v>
      </c>
      <c r="F83">
        <v>0</v>
      </c>
    </row>
    <row r="84" spans="1:6" x14ac:dyDescent="0.3">
      <c r="A84" t="s">
        <v>544</v>
      </c>
      <c r="B84" t="s">
        <v>147</v>
      </c>
      <c r="C84" t="s">
        <v>157</v>
      </c>
      <c r="D84" t="s">
        <v>402</v>
      </c>
      <c r="F84">
        <v>0</v>
      </c>
    </row>
    <row r="85" spans="1:6" x14ac:dyDescent="0.3">
      <c r="A85" t="s">
        <v>551</v>
      </c>
      <c r="B85" t="s">
        <v>182</v>
      </c>
      <c r="C85" t="s">
        <v>157</v>
      </c>
      <c r="D85" t="s">
        <v>427</v>
      </c>
      <c r="F85">
        <v>0</v>
      </c>
    </row>
    <row r="86" spans="1:6" x14ac:dyDescent="0.3">
      <c r="A86" t="s">
        <v>416</v>
      </c>
      <c r="B86" t="s">
        <v>417</v>
      </c>
      <c r="C86" t="s">
        <v>157</v>
      </c>
      <c r="D86" t="s">
        <v>418</v>
      </c>
      <c r="F86">
        <v>0</v>
      </c>
    </row>
    <row r="87" spans="1:6" x14ac:dyDescent="0.3">
      <c r="A87" t="s">
        <v>548</v>
      </c>
      <c r="B87" t="s">
        <v>149</v>
      </c>
      <c r="C87" t="s">
        <v>157</v>
      </c>
      <c r="D87" t="s">
        <v>549</v>
      </c>
      <c r="E87">
        <v>0</v>
      </c>
      <c r="F87">
        <v>0</v>
      </c>
    </row>
    <row r="88" spans="1:6" x14ac:dyDescent="0.3">
      <c r="A88" t="s">
        <v>552</v>
      </c>
      <c r="B88" t="s">
        <v>156</v>
      </c>
      <c r="C88" t="s">
        <v>157</v>
      </c>
      <c r="D88" t="s">
        <v>158</v>
      </c>
      <c r="F88">
        <v>0</v>
      </c>
    </row>
    <row r="89" spans="1:6" x14ac:dyDescent="0.3">
      <c r="A89" t="s">
        <v>207</v>
      </c>
      <c r="B89" t="s">
        <v>228</v>
      </c>
      <c r="C89" t="s">
        <v>480</v>
      </c>
      <c r="D89" t="s">
        <v>481</v>
      </c>
      <c r="F89">
        <v>0</v>
      </c>
    </row>
    <row r="90" spans="1:6" x14ac:dyDescent="0.3">
      <c r="A90" t="s">
        <v>339</v>
      </c>
      <c r="B90" t="s">
        <v>99</v>
      </c>
      <c r="C90" t="s">
        <v>340</v>
      </c>
      <c r="D90" t="s">
        <v>341</v>
      </c>
      <c r="E90" s="1">
        <v>0</v>
      </c>
      <c r="F90" s="1">
        <v>0</v>
      </c>
    </row>
    <row r="91" spans="1:6" x14ac:dyDescent="0.3">
      <c r="A91" t="s">
        <v>345</v>
      </c>
      <c r="B91" t="s">
        <v>104</v>
      </c>
      <c r="C91" t="s">
        <v>340</v>
      </c>
      <c r="D91" t="s">
        <v>341</v>
      </c>
      <c r="F91">
        <v>0</v>
      </c>
    </row>
    <row r="92" spans="1:6" x14ac:dyDescent="0.3">
      <c r="A92" t="s">
        <v>524</v>
      </c>
      <c r="B92" t="s">
        <v>525</v>
      </c>
      <c r="C92" t="s">
        <v>340</v>
      </c>
      <c r="D92" t="s">
        <v>341</v>
      </c>
      <c r="F92">
        <v>0</v>
      </c>
    </row>
    <row r="93" spans="1:6" x14ac:dyDescent="0.3">
      <c r="A93" t="s">
        <v>558</v>
      </c>
      <c r="B93" t="s">
        <v>177</v>
      </c>
      <c r="C93" t="s">
        <v>157</v>
      </c>
      <c r="D93" t="s">
        <v>154</v>
      </c>
      <c r="F93">
        <v>0</v>
      </c>
    </row>
    <row r="94" spans="1:6" x14ac:dyDescent="0.3">
      <c r="A94" t="s">
        <v>541</v>
      </c>
      <c r="B94" t="s">
        <v>184</v>
      </c>
      <c r="C94" t="s">
        <v>157</v>
      </c>
      <c r="D94" t="s">
        <v>421</v>
      </c>
      <c r="F94">
        <v>0</v>
      </c>
    </row>
    <row r="95" spans="1:6" x14ac:dyDescent="0.3">
      <c r="A95" t="s">
        <v>545</v>
      </c>
      <c r="B95" t="s">
        <v>394</v>
      </c>
      <c r="C95" t="s">
        <v>157</v>
      </c>
      <c r="D95" t="s">
        <v>395</v>
      </c>
      <c r="F95">
        <v>0</v>
      </c>
    </row>
    <row r="96" spans="1:6" x14ac:dyDescent="0.3">
      <c r="A96" t="s">
        <v>227</v>
      </c>
      <c r="B96" t="s">
        <v>461</v>
      </c>
      <c r="C96" t="s">
        <v>462</v>
      </c>
      <c r="E96">
        <v>0</v>
      </c>
      <c r="F96">
        <v>0</v>
      </c>
    </row>
    <row r="97" spans="1:6" x14ac:dyDescent="0.3">
      <c r="A97" t="s">
        <v>346</v>
      </c>
      <c r="B97" t="s">
        <v>531</v>
      </c>
      <c r="C97" t="s">
        <v>384</v>
      </c>
      <c r="E97">
        <v>1</v>
      </c>
      <c r="F97">
        <v>0</v>
      </c>
    </row>
    <row r="98" spans="1:6" x14ac:dyDescent="0.3">
      <c r="A98" t="s">
        <v>559</v>
      </c>
      <c r="B98" t="s">
        <v>198</v>
      </c>
      <c r="C98" t="s">
        <v>157</v>
      </c>
      <c r="E98">
        <v>1</v>
      </c>
      <c r="F98">
        <v>0</v>
      </c>
    </row>
    <row r="99" spans="1:6" x14ac:dyDescent="0.3">
      <c r="A99" t="s">
        <v>219</v>
      </c>
      <c r="B99" t="s">
        <v>461</v>
      </c>
      <c r="C99" t="s">
        <v>462</v>
      </c>
      <c r="E99">
        <v>1</v>
      </c>
      <c r="F99">
        <v>0</v>
      </c>
    </row>
    <row r="100" spans="1:6" x14ac:dyDescent="0.3">
      <c r="A100" t="s">
        <v>346</v>
      </c>
      <c r="B100" t="s">
        <v>347</v>
      </c>
      <c r="C100" t="s">
        <v>348</v>
      </c>
      <c r="D100" t="s">
        <v>604</v>
      </c>
      <c r="E100">
        <v>1</v>
      </c>
      <c r="F100">
        <v>1</v>
      </c>
    </row>
    <row r="101" spans="1:6" x14ac:dyDescent="0.3">
      <c r="A101" t="s">
        <v>527</v>
      </c>
      <c r="B101" t="s">
        <v>528</v>
      </c>
      <c r="C101" t="s">
        <v>529</v>
      </c>
      <c r="D101" t="s">
        <v>603</v>
      </c>
      <c r="E101">
        <v>1</v>
      </c>
      <c r="F101">
        <v>1</v>
      </c>
    </row>
    <row r="102" spans="1:6" x14ac:dyDescent="0.3">
      <c r="A102" t="s">
        <v>496</v>
      </c>
      <c r="B102" t="s">
        <v>497</v>
      </c>
      <c r="C102" t="s">
        <v>498</v>
      </c>
      <c r="D102" t="s">
        <v>499</v>
      </c>
      <c r="E102">
        <v>1</v>
      </c>
      <c r="F102">
        <v>1</v>
      </c>
    </row>
    <row r="103" spans="1:6" x14ac:dyDescent="0.3">
      <c r="A103" t="s">
        <v>233</v>
      </c>
      <c r="B103" t="s">
        <v>234</v>
      </c>
      <c r="C103" t="s">
        <v>466</v>
      </c>
      <c r="D103" t="s">
        <v>467</v>
      </c>
      <c r="E103">
        <v>1</v>
      </c>
      <c r="F103">
        <v>1</v>
      </c>
    </row>
    <row r="104" spans="1:6" x14ac:dyDescent="0.3">
      <c r="A104" t="s">
        <v>582</v>
      </c>
      <c r="B104" t="s">
        <v>583</v>
      </c>
      <c r="C104" t="s">
        <v>584</v>
      </c>
      <c r="D104" t="s">
        <v>585</v>
      </c>
      <c r="E104">
        <v>1</v>
      </c>
      <c r="F104">
        <v>1</v>
      </c>
    </row>
    <row r="105" spans="1:6" x14ac:dyDescent="0.3">
      <c r="A105" t="s">
        <v>217</v>
      </c>
      <c r="B105" t="s">
        <v>589</v>
      </c>
      <c r="C105" t="s">
        <v>590</v>
      </c>
      <c r="D105" t="s">
        <v>591</v>
      </c>
      <c r="E105">
        <v>1</v>
      </c>
      <c r="F105">
        <v>1</v>
      </c>
    </row>
    <row r="106" spans="1:6" x14ac:dyDescent="0.3">
      <c r="A106" t="s">
        <v>475</v>
      </c>
      <c r="B106" t="s">
        <v>476</v>
      </c>
      <c r="C106" t="s">
        <v>477</v>
      </c>
      <c r="D106" t="s">
        <v>478</v>
      </c>
      <c r="E106">
        <v>1</v>
      </c>
      <c r="F106">
        <v>1</v>
      </c>
    </row>
    <row r="107" spans="1:6" x14ac:dyDescent="0.3">
      <c r="A107" t="s">
        <v>78</v>
      </c>
      <c r="B107" t="s">
        <v>79</v>
      </c>
      <c r="C107" t="s">
        <v>316</v>
      </c>
      <c r="D107" t="s">
        <v>317</v>
      </c>
      <c r="E107">
        <v>1</v>
      </c>
      <c r="F107">
        <v>1</v>
      </c>
    </row>
    <row r="108" spans="1:6" x14ac:dyDescent="0.3">
      <c r="A108" t="s">
        <v>491</v>
      </c>
      <c r="B108" t="s">
        <v>492</v>
      </c>
      <c r="C108" t="s">
        <v>493</v>
      </c>
      <c r="D108" t="s">
        <v>494</v>
      </c>
      <c r="E108">
        <v>1</v>
      </c>
      <c r="F108">
        <v>1</v>
      </c>
    </row>
    <row r="109" spans="1:6" x14ac:dyDescent="0.3">
      <c r="A109" t="s">
        <v>342</v>
      </c>
      <c r="B109" t="s">
        <v>101</v>
      </c>
      <c r="C109" t="s">
        <v>343</v>
      </c>
      <c r="D109" t="s">
        <v>344</v>
      </c>
      <c r="E109" s="1">
        <v>1</v>
      </c>
      <c r="F109" s="1">
        <v>1</v>
      </c>
    </row>
    <row r="110" spans="1:6" x14ac:dyDescent="0.3">
      <c r="A110" t="s">
        <v>217</v>
      </c>
      <c r="B110" t="s">
        <v>452</v>
      </c>
      <c r="C110" t="s">
        <v>453</v>
      </c>
      <c r="D110" t="s">
        <v>454</v>
      </c>
      <c r="E110">
        <v>1</v>
      </c>
      <c r="F110">
        <v>1</v>
      </c>
    </row>
    <row r="111" spans="1:6" x14ac:dyDescent="0.3">
      <c r="A111" t="s">
        <v>134</v>
      </c>
      <c r="B111" t="s">
        <v>135</v>
      </c>
      <c r="C111" t="s">
        <v>136</v>
      </c>
      <c r="D111" t="s">
        <v>390</v>
      </c>
      <c r="E111">
        <v>1</v>
      </c>
      <c r="F111">
        <v>1</v>
      </c>
    </row>
    <row r="112" spans="1:6" x14ac:dyDescent="0.3">
      <c r="A112" t="s">
        <v>598</v>
      </c>
      <c r="B112" t="s">
        <v>599</v>
      </c>
      <c r="C112" t="s">
        <v>600</v>
      </c>
      <c r="D112" t="s">
        <v>601</v>
      </c>
      <c r="E112">
        <v>1</v>
      </c>
      <c r="F112">
        <v>1</v>
      </c>
    </row>
    <row r="113" spans="1:6" x14ac:dyDescent="0.3">
      <c r="A113" t="s">
        <v>536</v>
      </c>
      <c r="B113" t="s">
        <v>537</v>
      </c>
      <c r="C113" t="s">
        <v>538</v>
      </c>
      <c r="D113" t="s">
        <v>539</v>
      </c>
      <c r="E113">
        <v>1</v>
      </c>
      <c r="F113">
        <v>1</v>
      </c>
    </row>
    <row r="114" spans="1:6" x14ac:dyDescent="0.3">
      <c r="A114" t="s">
        <v>434</v>
      </c>
      <c r="B114" t="s">
        <v>435</v>
      </c>
      <c r="C114" t="s">
        <v>404</v>
      </c>
      <c r="D114" t="s">
        <v>436</v>
      </c>
      <c r="E114">
        <v>1</v>
      </c>
      <c r="F114">
        <v>1</v>
      </c>
    </row>
    <row r="115" spans="1:6" x14ac:dyDescent="0.3">
      <c r="A115" t="s">
        <v>68</v>
      </c>
      <c r="B115" t="s">
        <v>305</v>
      </c>
      <c r="C115" t="s">
        <v>306</v>
      </c>
      <c r="D115" t="s">
        <v>307</v>
      </c>
      <c r="E115">
        <v>1</v>
      </c>
      <c r="F115">
        <v>1</v>
      </c>
    </row>
    <row r="116" spans="1:6" x14ac:dyDescent="0.3">
      <c r="A116" t="s">
        <v>289</v>
      </c>
      <c r="B116" t="s">
        <v>290</v>
      </c>
      <c r="C116" t="s">
        <v>291</v>
      </c>
      <c r="D116" t="s">
        <v>292</v>
      </c>
      <c r="E116">
        <v>1</v>
      </c>
      <c r="F116">
        <v>1</v>
      </c>
    </row>
    <row r="117" spans="1:6" x14ac:dyDescent="0.3">
      <c r="A117" t="s">
        <v>64</v>
      </c>
      <c r="B117" t="s">
        <v>287</v>
      </c>
      <c r="C117" t="s">
        <v>271</v>
      </c>
      <c r="D117" t="s">
        <v>288</v>
      </c>
      <c r="E117">
        <v>1</v>
      </c>
      <c r="F117">
        <v>1</v>
      </c>
    </row>
    <row r="118" spans="1:6" x14ac:dyDescent="0.3">
      <c r="A118" t="s">
        <v>201</v>
      </c>
      <c r="B118" t="s">
        <v>440</v>
      </c>
      <c r="C118" t="s">
        <v>441</v>
      </c>
      <c r="D118" t="s">
        <v>442</v>
      </c>
      <c r="E118">
        <v>1</v>
      </c>
      <c r="F118">
        <v>1</v>
      </c>
    </row>
    <row r="119" spans="1:6" x14ac:dyDescent="0.3">
      <c r="A119" t="s">
        <v>130</v>
      </c>
      <c r="B119" t="s">
        <v>131</v>
      </c>
      <c r="C119" t="s">
        <v>386</v>
      </c>
      <c r="D119" t="s">
        <v>387</v>
      </c>
      <c r="E119">
        <v>1</v>
      </c>
      <c r="F119">
        <v>1</v>
      </c>
    </row>
    <row r="120" spans="1:6" x14ac:dyDescent="0.3">
      <c r="A120" t="s">
        <v>56</v>
      </c>
      <c r="B120" t="s">
        <v>57</v>
      </c>
      <c r="C120" t="s">
        <v>39</v>
      </c>
      <c r="D120" t="s">
        <v>278</v>
      </c>
      <c r="E120">
        <v>1</v>
      </c>
      <c r="F120">
        <v>1</v>
      </c>
    </row>
    <row r="121" spans="1:6" x14ac:dyDescent="0.3">
      <c r="A121" t="s">
        <v>205</v>
      </c>
      <c r="B121" t="s">
        <v>443</v>
      </c>
      <c r="C121" t="s">
        <v>444</v>
      </c>
      <c r="D121" t="s">
        <v>445</v>
      </c>
      <c r="E121">
        <v>1</v>
      </c>
      <c r="F121">
        <v>1</v>
      </c>
    </row>
    <row r="122" spans="1:6" x14ac:dyDescent="0.3">
      <c r="A122" t="s">
        <v>553</v>
      </c>
      <c r="B122" t="s">
        <v>554</v>
      </c>
      <c r="C122" t="s">
        <v>157</v>
      </c>
      <c r="D122" t="s">
        <v>555</v>
      </c>
      <c r="E122">
        <v>1</v>
      </c>
      <c r="F122">
        <v>1</v>
      </c>
    </row>
    <row r="123" spans="1:6" x14ac:dyDescent="0.3">
      <c r="A123" t="s">
        <v>294</v>
      </c>
      <c r="B123" t="s">
        <v>295</v>
      </c>
      <c r="C123" t="s">
        <v>296</v>
      </c>
      <c r="D123" t="s">
        <v>297</v>
      </c>
      <c r="E123">
        <v>1</v>
      </c>
      <c r="F123">
        <v>1</v>
      </c>
    </row>
    <row r="124" spans="1:6" x14ac:dyDescent="0.3">
      <c r="A124" t="s">
        <v>132</v>
      </c>
      <c r="B124" t="s">
        <v>133</v>
      </c>
      <c r="C124" t="s">
        <v>388</v>
      </c>
      <c r="D124" t="s">
        <v>389</v>
      </c>
      <c r="E124">
        <v>1</v>
      </c>
      <c r="F124">
        <v>1</v>
      </c>
    </row>
    <row r="125" spans="1:6" x14ac:dyDescent="0.3">
      <c r="A125" t="s">
        <v>195</v>
      </c>
      <c r="B125" t="s">
        <v>196</v>
      </c>
      <c r="C125" t="s">
        <v>322</v>
      </c>
      <c r="D125" t="s">
        <v>433</v>
      </c>
      <c r="E125">
        <v>1</v>
      </c>
      <c r="F125">
        <v>1</v>
      </c>
    </row>
    <row r="126" spans="1:6" x14ac:dyDescent="0.3">
      <c r="A126" t="s">
        <v>235</v>
      </c>
      <c r="B126" t="s">
        <v>236</v>
      </c>
      <c r="C126" t="s">
        <v>464</v>
      </c>
      <c r="D126" t="s">
        <v>468</v>
      </c>
      <c r="E126">
        <v>1</v>
      </c>
      <c r="F126">
        <v>1</v>
      </c>
    </row>
    <row r="127" spans="1:6" x14ac:dyDescent="0.3">
      <c r="A127" t="s">
        <v>569</v>
      </c>
      <c r="B127" t="s">
        <v>570</v>
      </c>
      <c r="C127" t="s">
        <v>296</v>
      </c>
      <c r="D127" t="s">
        <v>571</v>
      </c>
      <c r="E127">
        <v>1</v>
      </c>
      <c r="F127">
        <v>1</v>
      </c>
    </row>
    <row r="128" spans="1:6" x14ac:dyDescent="0.3">
      <c r="A128" t="s">
        <v>578</v>
      </c>
      <c r="B128" t="s">
        <v>579</v>
      </c>
      <c r="C128" t="s">
        <v>580</v>
      </c>
      <c r="D128" t="s">
        <v>581</v>
      </c>
      <c r="E128">
        <v>1</v>
      </c>
      <c r="F128">
        <v>1</v>
      </c>
    </row>
    <row r="129" spans="1:6" x14ac:dyDescent="0.3">
      <c r="A129" t="s">
        <v>116</v>
      </c>
      <c r="B129" t="s">
        <v>377</v>
      </c>
      <c r="C129" t="s">
        <v>378</v>
      </c>
      <c r="D129" t="s">
        <v>379</v>
      </c>
      <c r="E129">
        <v>1</v>
      </c>
      <c r="F129">
        <v>1</v>
      </c>
    </row>
    <row r="130" spans="1:6" x14ac:dyDescent="0.3">
      <c r="A130" t="s">
        <v>482</v>
      </c>
      <c r="B130" t="s">
        <v>230</v>
      </c>
      <c r="C130" t="s">
        <v>231</v>
      </c>
      <c r="D130" t="s">
        <v>232</v>
      </c>
      <c r="E130">
        <v>1</v>
      </c>
      <c r="F130">
        <v>1</v>
      </c>
    </row>
    <row r="131" spans="1:6" x14ac:dyDescent="0.3">
      <c r="A131" t="s">
        <v>225</v>
      </c>
      <c r="B131" t="s">
        <v>226</v>
      </c>
      <c r="C131" t="s">
        <v>459</v>
      </c>
      <c r="D131" t="s">
        <v>460</v>
      </c>
      <c r="E131">
        <v>1</v>
      </c>
      <c r="F131">
        <v>1</v>
      </c>
    </row>
    <row r="132" spans="1:6" x14ac:dyDescent="0.3">
      <c r="A132" t="s">
        <v>70</v>
      </c>
      <c r="B132" t="s">
        <v>308</v>
      </c>
      <c r="C132" t="s">
        <v>309</v>
      </c>
      <c r="D132" t="s">
        <v>310</v>
      </c>
      <c r="E132">
        <v>1</v>
      </c>
      <c r="F132">
        <v>1</v>
      </c>
    </row>
    <row r="133" spans="1:6" x14ac:dyDescent="0.3">
      <c r="A133" t="s">
        <v>185</v>
      </c>
      <c r="B133" t="s">
        <v>186</v>
      </c>
      <c r="C133" t="s">
        <v>296</v>
      </c>
      <c r="D133" t="s">
        <v>428</v>
      </c>
      <c r="E133">
        <v>1</v>
      </c>
      <c r="F133">
        <v>1</v>
      </c>
    </row>
    <row r="134" spans="1:6" x14ac:dyDescent="0.3">
      <c r="A134" t="s">
        <v>193</v>
      </c>
      <c r="B134" t="s">
        <v>194</v>
      </c>
      <c r="C134" t="s">
        <v>157</v>
      </c>
      <c r="D134" t="s">
        <v>432</v>
      </c>
      <c r="E134">
        <v>1</v>
      </c>
      <c r="F134">
        <v>1</v>
      </c>
    </row>
    <row r="135" spans="1:6" x14ac:dyDescent="0.3">
      <c r="A135" t="s">
        <v>560</v>
      </c>
      <c r="B135" t="s">
        <v>561</v>
      </c>
      <c r="C135" t="s">
        <v>157</v>
      </c>
      <c r="D135" t="s">
        <v>562</v>
      </c>
      <c r="E135">
        <v>1</v>
      </c>
      <c r="F135">
        <v>1</v>
      </c>
    </row>
    <row r="136" spans="1:6" x14ac:dyDescent="0.3">
      <c r="A136" t="s">
        <v>178</v>
      </c>
      <c r="B136" t="s">
        <v>556</v>
      </c>
      <c r="C136" t="s">
        <v>157</v>
      </c>
      <c r="D136" t="s">
        <v>557</v>
      </c>
      <c r="E136">
        <v>1</v>
      </c>
      <c r="F136">
        <v>1</v>
      </c>
    </row>
    <row r="137" spans="1:6" x14ac:dyDescent="0.3">
      <c r="A137" t="s">
        <v>191</v>
      </c>
      <c r="B137" t="s">
        <v>192</v>
      </c>
      <c r="C137" t="s">
        <v>157</v>
      </c>
      <c r="D137" t="s">
        <v>431</v>
      </c>
      <c r="E137">
        <v>1</v>
      </c>
      <c r="F137">
        <v>1</v>
      </c>
    </row>
    <row r="138" spans="1:6" x14ac:dyDescent="0.3">
      <c r="A138" t="s">
        <v>566</v>
      </c>
      <c r="B138" t="s">
        <v>567</v>
      </c>
      <c r="C138" t="s">
        <v>404</v>
      </c>
      <c r="D138" t="s">
        <v>568</v>
      </c>
      <c r="E138">
        <v>1</v>
      </c>
      <c r="F138">
        <v>1</v>
      </c>
    </row>
    <row r="139" spans="1:6" x14ac:dyDescent="0.3">
      <c r="A139" t="s">
        <v>563</v>
      </c>
      <c r="B139" t="s">
        <v>564</v>
      </c>
      <c r="C139" t="s">
        <v>157</v>
      </c>
      <c r="D139" t="s">
        <v>565</v>
      </c>
      <c r="E139">
        <v>1</v>
      </c>
      <c r="F139">
        <v>1</v>
      </c>
    </row>
    <row r="140" spans="1:6" x14ac:dyDescent="0.3">
      <c r="A140" t="s">
        <v>74</v>
      </c>
      <c r="B140" t="s">
        <v>75</v>
      </c>
      <c r="C140" t="s">
        <v>311</v>
      </c>
      <c r="D140" t="s">
        <v>312</v>
      </c>
      <c r="E140">
        <v>1</v>
      </c>
      <c r="F140">
        <v>1</v>
      </c>
    </row>
    <row r="141" spans="1:6" x14ac:dyDescent="0.3">
      <c r="A141" t="s">
        <v>472</v>
      </c>
      <c r="B141" t="s">
        <v>238</v>
      </c>
      <c r="C141" t="s">
        <v>473</v>
      </c>
      <c r="D141" t="s">
        <v>474</v>
      </c>
      <c r="E141">
        <v>1</v>
      </c>
      <c r="F141">
        <v>1</v>
      </c>
    </row>
    <row r="142" spans="1:6" x14ac:dyDescent="0.3">
      <c r="A142" t="s">
        <v>406</v>
      </c>
      <c r="B142" t="s">
        <v>153</v>
      </c>
      <c r="C142" t="s">
        <v>407</v>
      </c>
      <c r="D142" t="s">
        <v>408</v>
      </c>
      <c r="E142">
        <v>1</v>
      </c>
      <c r="F142">
        <v>1</v>
      </c>
    </row>
    <row r="143" spans="1:6" ht="17.399999999999999" customHeight="1" x14ac:dyDescent="0.3">
      <c r="A143" t="s">
        <v>207</v>
      </c>
      <c r="B143" t="s">
        <v>208</v>
      </c>
      <c r="C143" t="s">
        <v>446</v>
      </c>
      <c r="E143">
        <v>1</v>
      </c>
      <c r="F143">
        <v>1</v>
      </c>
    </row>
    <row r="144" spans="1:6" x14ac:dyDescent="0.3">
      <c r="A144" t="s">
        <v>577</v>
      </c>
      <c r="B144" t="s">
        <v>230</v>
      </c>
      <c r="C144" t="s">
        <v>231</v>
      </c>
      <c r="E144">
        <v>1</v>
      </c>
      <c r="F144">
        <v>1</v>
      </c>
    </row>
    <row r="145" spans="1:6" x14ac:dyDescent="0.3">
      <c r="A145" t="s">
        <v>209</v>
      </c>
      <c r="B145" t="s">
        <v>208</v>
      </c>
      <c r="C145" t="s">
        <v>446</v>
      </c>
      <c r="E145">
        <v>1</v>
      </c>
      <c r="F145">
        <v>1</v>
      </c>
    </row>
    <row r="146" spans="1:6" x14ac:dyDescent="0.3">
      <c r="A146" t="s">
        <v>483</v>
      </c>
      <c r="B146" t="s">
        <v>484</v>
      </c>
      <c r="C146" t="s">
        <v>485</v>
      </c>
      <c r="D146" t="s">
        <v>486</v>
      </c>
      <c r="E146">
        <v>2</v>
      </c>
      <c r="F146">
        <v>2</v>
      </c>
    </row>
    <row r="147" spans="1:6" x14ac:dyDescent="0.3">
      <c r="A147" t="s">
        <v>380</v>
      </c>
      <c r="B147" t="s">
        <v>111</v>
      </c>
      <c r="C147" t="s">
        <v>381</v>
      </c>
      <c r="D147" t="s">
        <v>382</v>
      </c>
      <c r="E147">
        <v>2</v>
      </c>
      <c r="F147">
        <v>2</v>
      </c>
    </row>
    <row r="148" spans="1:6" x14ac:dyDescent="0.3">
      <c r="A148" t="s">
        <v>438</v>
      </c>
      <c r="B148" t="s">
        <v>188</v>
      </c>
      <c r="C148" t="s">
        <v>157</v>
      </c>
      <c r="D148" t="s">
        <v>439</v>
      </c>
      <c r="E148">
        <v>2</v>
      </c>
      <c r="F148">
        <v>2</v>
      </c>
    </row>
    <row r="149" spans="1:6" x14ac:dyDescent="0.3">
      <c r="A149" t="s">
        <v>281</v>
      </c>
      <c r="B149" t="s">
        <v>282</v>
      </c>
      <c r="C149" t="s">
        <v>36</v>
      </c>
      <c r="D149" t="s">
        <v>283</v>
      </c>
      <c r="E149">
        <v>2</v>
      </c>
      <c r="F149">
        <v>2</v>
      </c>
    </row>
    <row r="150" spans="1:6" x14ac:dyDescent="0.3">
      <c r="A150" t="s">
        <v>487</v>
      </c>
      <c r="B150" t="s">
        <v>488</v>
      </c>
      <c r="C150" t="s">
        <v>489</v>
      </c>
      <c r="D150" t="s">
        <v>490</v>
      </c>
      <c r="E150">
        <v>2</v>
      </c>
      <c r="F150">
        <v>2</v>
      </c>
    </row>
    <row r="151" spans="1:6" x14ac:dyDescent="0.3">
      <c r="A151" t="s">
        <v>174</v>
      </c>
      <c r="B151" t="s">
        <v>175</v>
      </c>
      <c r="C151" t="s">
        <v>157</v>
      </c>
      <c r="D151" t="s">
        <v>419</v>
      </c>
      <c r="E151">
        <v>2</v>
      </c>
      <c r="F151">
        <v>2</v>
      </c>
    </row>
    <row r="152" spans="1:6" x14ac:dyDescent="0.3">
      <c r="A152" t="s">
        <v>124</v>
      </c>
      <c r="B152" t="s">
        <v>125</v>
      </c>
      <c r="C152" t="s">
        <v>385</v>
      </c>
      <c r="D152" t="s">
        <v>126</v>
      </c>
      <c r="E152">
        <v>2</v>
      </c>
      <c r="F152">
        <v>2</v>
      </c>
    </row>
    <row r="153" spans="1:6" x14ac:dyDescent="0.3">
      <c r="A153" t="s">
        <v>127</v>
      </c>
      <c r="B153" t="s">
        <v>128</v>
      </c>
      <c r="C153" t="s">
        <v>385</v>
      </c>
      <c r="D153" t="s">
        <v>129</v>
      </c>
      <c r="E153">
        <v>2</v>
      </c>
      <c r="F153">
        <v>2</v>
      </c>
    </row>
    <row r="154" spans="1:6" x14ac:dyDescent="0.3">
      <c r="A154" t="s">
        <v>82</v>
      </c>
      <c r="B154" t="s">
        <v>83</v>
      </c>
      <c r="C154" t="s">
        <v>324</v>
      </c>
      <c r="D154" t="s">
        <v>325</v>
      </c>
      <c r="E154">
        <v>2</v>
      </c>
      <c r="F154">
        <v>2</v>
      </c>
    </row>
    <row r="155" spans="1:6" x14ac:dyDescent="0.3">
      <c r="A155" t="s">
        <v>237</v>
      </c>
      <c r="B155" t="s">
        <v>469</v>
      </c>
      <c r="C155" t="s">
        <v>470</v>
      </c>
      <c r="D155" t="s">
        <v>471</v>
      </c>
      <c r="E155">
        <v>2</v>
      </c>
      <c r="F155">
        <v>2</v>
      </c>
    </row>
    <row r="156" spans="1:6" x14ac:dyDescent="0.3">
      <c r="A156" t="s">
        <v>318</v>
      </c>
      <c r="B156" t="s">
        <v>319</v>
      </c>
      <c r="C156" t="s">
        <v>320</v>
      </c>
      <c r="D156" t="s">
        <v>321</v>
      </c>
      <c r="E156">
        <v>2</v>
      </c>
      <c r="F156">
        <v>2</v>
      </c>
    </row>
    <row r="157" spans="1:6" x14ac:dyDescent="0.3">
      <c r="B157" t="s">
        <v>67</v>
      </c>
      <c r="D157" t="s">
        <v>606</v>
      </c>
      <c r="E157">
        <v>2</v>
      </c>
      <c r="F157">
        <v>2</v>
      </c>
    </row>
    <row r="158" spans="1:6" x14ac:dyDescent="0.3">
      <c r="A158" t="s">
        <v>107</v>
      </c>
      <c r="B158" t="s">
        <v>372</v>
      </c>
      <c r="C158" t="s">
        <v>373</v>
      </c>
      <c r="D158" t="s">
        <v>609</v>
      </c>
      <c r="E158" s="1">
        <v>2</v>
      </c>
      <c r="F158" s="1">
        <v>2</v>
      </c>
    </row>
    <row r="159" spans="1:6" x14ac:dyDescent="0.3">
      <c r="A159" t="s">
        <v>422</v>
      </c>
      <c r="B159" t="s">
        <v>179</v>
      </c>
      <c r="C159" t="s">
        <v>157</v>
      </c>
      <c r="D159" t="s">
        <v>423</v>
      </c>
      <c r="E159">
        <v>2</v>
      </c>
      <c r="F159">
        <v>2</v>
      </c>
    </row>
    <row r="160" spans="1:6" x14ac:dyDescent="0.3">
      <c r="A160" t="s">
        <v>416</v>
      </c>
      <c r="B160" t="s">
        <v>417</v>
      </c>
      <c r="C160" t="s">
        <v>157</v>
      </c>
      <c r="D160" t="s">
        <v>418</v>
      </c>
      <c r="E160">
        <v>2</v>
      </c>
      <c r="F160">
        <v>2</v>
      </c>
    </row>
    <row r="161" spans="1:6" x14ac:dyDescent="0.3">
      <c r="A161" t="s">
        <v>148</v>
      </c>
      <c r="B161" t="s">
        <v>149</v>
      </c>
      <c r="C161" t="s">
        <v>157</v>
      </c>
      <c r="D161" t="s">
        <v>403</v>
      </c>
      <c r="E161">
        <v>2</v>
      </c>
      <c r="F161">
        <v>2</v>
      </c>
    </row>
    <row r="162" spans="1:6" x14ac:dyDescent="0.3">
      <c r="A162" t="s">
        <v>479</v>
      </c>
      <c r="B162" t="s">
        <v>228</v>
      </c>
      <c r="C162" t="s">
        <v>480</v>
      </c>
      <c r="D162" t="s">
        <v>481</v>
      </c>
      <c r="E162">
        <v>2</v>
      </c>
      <c r="F162">
        <v>2</v>
      </c>
    </row>
    <row r="163" spans="1:6" x14ac:dyDescent="0.3">
      <c r="A163" t="s">
        <v>222</v>
      </c>
      <c r="B163" t="s">
        <v>223</v>
      </c>
      <c r="C163" t="s">
        <v>458</v>
      </c>
      <c r="D163" t="s">
        <v>224</v>
      </c>
      <c r="E163">
        <v>3</v>
      </c>
      <c r="F163">
        <v>3</v>
      </c>
    </row>
    <row r="164" spans="1:6" x14ac:dyDescent="0.3">
      <c r="A164" t="s">
        <v>279</v>
      </c>
      <c r="B164" t="s">
        <v>59</v>
      </c>
      <c r="C164" t="s">
        <v>39</v>
      </c>
      <c r="D164" t="s">
        <v>280</v>
      </c>
      <c r="E164">
        <v>3</v>
      </c>
      <c r="F164">
        <v>3</v>
      </c>
    </row>
    <row r="165" spans="1:6" x14ac:dyDescent="0.3">
      <c r="A165" t="s">
        <v>284</v>
      </c>
      <c r="B165" t="s">
        <v>285</v>
      </c>
      <c r="C165" t="s">
        <v>39</v>
      </c>
      <c r="D165" t="s">
        <v>286</v>
      </c>
      <c r="E165">
        <v>3</v>
      </c>
      <c r="F165">
        <v>3</v>
      </c>
    </row>
    <row r="166" spans="1:6" x14ac:dyDescent="0.3">
      <c r="A166" t="s">
        <v>333</v>
      </c>
      <c r="B166" t="s">
        <v>95</v>
      </c>
      <c r="C166" t="s">
        <v>334</v>
      </c>
      <c r="D166" t="s">
        <v>335</v>
      </c>
      <c r="E166">
        <v>3</v>
      </c>
      <c r="F166">
        <v>3</v>
      </c>
    </row>
    <row r="167" spans="1:6" x14ac:dyDescent="0.3">
      <c r="A167" t="s">
        <v>211</v>
      </c>
      <c r="B167" t="s">
        <v>212</v>
      </c>
      <c r="C167" t="s">
        <v>449</v>
      </c>
      <c r="D167" t="s">
        <v>450</v>
      </c>
      <c r="E167">
        <v>3</v>
      </c>
      <c r="F167">
        <v>3</v>
      </c>
    </row>
    <row r="168" spans="1:6" x14ac:dyDescent="0.3">
      <c r="A168" t="s">
        <v>264</v>
      </c>
      <c r="B168" t="s">
        <v>31</v>
      </c>
      <c r="C168" t="s">
        <v>257</v>
      </c>
      <c r="D168" t="s">
        <v>265</v>
      </c>
      <c r="E168">
        <v>4</v>
      </c>
      <c r="F168">
        <v>4</v>
      </c>
    </row>
    <row r="169" spans="1:6" x14ac:dyDescent="0.3">
      <c r="A169" t="s">
        <v>532</v>
      </c>
      <c r="B169" t="s">
        <v>533</v>
      </c>
      <c r="C169" t="s">
        <v>534</v>
      </c>
      <c r="D169" t="s">
        <v>535</v>
      </c>
      <c r="E169">
        <v>4</v>
      </c>
      <c r="F169">
        <v>4</v>
      </c>
    </row>
    <row r="170" spans="1:6" x14ac:dyDescent="0.3">
      <c r="A170" t="s">
        <v>76</v>
      </c>
      <c r="B170" t="s">
        <v>313</v>
      </c>
      <c r="C170" t="s">
        <v>314</v>
      </c>
      <c r="D170" t="s">
        <v>315</v>
      </c>
      <c r="E170">
        <v>4</v>
      </c>
      <c r="F170">
        <v>4</v>
      </c>
    </row>
    <row r="171" spans="1:6" x14ac:dyDescent="0.3">
      <c r="A171" t="s">
        <v>396</v>
      </c>
      <c r="B171" t="s">
        <v>143</v>
      </c>
      <c r="C171" t="s">
        <v>157</v>
      </c>
      <c r="D171" t="s">
        <v>397</v>
      </c>
      <c r="E171">
        <v>4</v>
      </c>
      <c r="F171">
        <v>4</v>
      </c>
    </row>
    <row r="172" spans="1:6" x14ac:dyDescent="0.3">
      <c r="A172" t="s">
        <v>30</v>
      </c>
      <c r="B172" t="s">
        <v>262</v>
      </c>
      <c r="C172" t="s">
        <v>257</v>
      </c>
      <c r="D172" t="s">
        <v>263</v>
      </c>
      <c r="E172">
        <v>4</v>
      </c>
      <c r="F172">
        <v>4</v>
      </c>
    </row>
    <row r="173" spans="1:6" x14ac:dyDescent="0.3">
      <c r="A173" t="s">
        <v>258</v>
      </c>
      <c r="B173" t="s">
        <v>259</v>
      </c>
      <c r="C173" t="s">
        <v>260</v>
      </c>
      <c r="D173" t="s">
        <v>261</v>
      </c>
      <c r="E173">
        <v>4</v>
      </c>
      <c r="F173">
        <v>4</v>
      </c>
    </row>
    <row r="174" spans="1:6" x14ac:dyDescent="0.3">
      <c r="A174" t="s">
        <v>80</v>
      </c>
      <c r="B174" t="s">
        <v>81</v>
      </c>
      <c r="C174" t="s">
        <v>322</v>
      </c>
      <c r="D174" t="s">
        <v>323</v>
      </c>
      <c r="E174">
        <v>4</v>
      </c>
      <c r="F174">
        <v>4</v>
      </c>
    </row>
    <row r="175" spans="1:6" x14ac:dyDescent="0.3">
      <c r="A175" t="s">
        <v>398</v>
      </c>
      <c r="B175" t="s">
        <v>145</v>
      </c>
      <c r="C175" t="s">
        <v>399</v>
      </c>
      <c r="D175" t="s">
        <v>400</v>
      </c>
      <c r="E175">
        <v>4</v>
      </c>
      <c r="F175">
        <v>4</v>
      </c>
    </row>
    <row r="176" spans="1:6" x14ac:dyDescent="0.3">
      <c r="A176" t="s">
        <v>415</v>
      </c>
      <c r="B176" t="s">
        <v>169</v>
      </c>
      <c r="C176" t="s">
        <v>157</v>
      </c>
      <c r="D176" t="s">
        <v>170</v>
      </c>
      <c r="E176">
        <v>4</v>
      </c>
      <c r="F176">
        <v>4</v>
      </c>
    </row>
    <row r="177" spans="1:6" x14ac:dyDescent="0.3">
      <c r="B177" t="s">
        <v>607</v>
      </c>
      <c r="D177" t="s">
        <v>608</v>
      </c>
      <c r="E177">
        <v>4</v>
      </c>
      <c r="F177">
        <v>4</v>
      </c>
    </row>
    <row r="178" spans="1:6" x14ac:dyDescent="0.3">
      <c r="A178" t="s">
        <v>336</v>
      </c>
      <c r="B178" t="s">
        <v>97</v>
      </c>
      <c r="C178" t="s">
        <v>337</v>
      </c>
      <c r="D178" t="s">
        <v>338</v>
      </c>
      <c r="E178" s="1">
        <v>5</v>
      </c>
      <c r="F178" s="1">
        <v>5</v>
      </c>
    </row>
    <row r="179" spans="1:6" x14ac:dyDescent="0.3">
      <c r="A179" t="s">
        <v>213</v>
      </c>
      <c r="B179" t="s">
        <v>214</v>
      </c>
      <c r="C179" t="s">
        <v>451</v>
      </c>
      <c r="D179" t="s">
        <v>216</v>
      </c>
      <c r="E179">
        <v>6</v>
      </c>
      <c r="F179">
        <v>6</v>
      </c>
    </row>
    <row r="180" spans="1:6" x14ac:dyDescent="0.3">
      <c r="A180" t="s">
        <v>414</v>
      </c>
      <c r="B180" t="s">
        <v>156</v>
      </c>
      <c r="C180" t="s">
        <v>157</v>
      </c>
      <c r="D180" t="s">
        <v>158</v>
      </c>
      <c r="E180">
        <v>6</v>
      </c>
      <c r="F180">
        <v>6</v>
      </c>
    </row>
    <row r="181" spans="1:6" x14ac:dyDescent="0.3">
      <c r="A181" t="s">
        <v>251</v>
      </c>
      <c r="B181" t="s">
        <v>252</v>
      </c>
      <c r="C181" t="s">
        <v>39</v>
      </c>
      <c r="D181" t="s">
        <v>253</v>
      </c>
      <c r="E181">
        <v>7</v>
      </c>
      <c r="F181">
        <v>7</v>
      </c>
    </row>
    <row r="182" spans="1:6" x14ac:dyDescent="0.3">
      <c r="A182" t="s">
        <v>300</v>
      </c>
      <c r="B182" t="s">
        <v>53</v>
      </c>
      <c r="C182" t="s">
        <v>257</v>
      </c>
      <c r="D182" t="s">
        <v>301</v>
      </c>
      <c r="E182">
        <v>8</v>
      </c>
      <c r="F182">
        <v>8</v>
      </c>
    </row>
    <row r="183" spans="1:6" x14ac:dyDescent="0.3">
      <c r="A183" t="s">
        <v>502</v>
      </c>
      <c r="B183" t="s">
        <v>177</v>
      </c>
      <c r="C183" t="s">
        <v>39</v>
      </c>
      <c r="E183">
        <v>8</v>
      </c>
      <c r="F183">
        <v>8</v>
      </c>
    </row>
    <row r="184" spans="1:6" x14ac:dyDescent="0.3">
      <c r="A184" t="s">
        <v>424</v>
      </c>
      <c r="B184" t="s">
        <v>200</v>
      </c>
      <c r="C184" t="s">
        <v>157</v>
      </c>
      <c r="D184" t="s">
        <v>425</v>
      </c>
      <c r="E184">
        <v>9</v>
      </c>
      <c r="F184">
        <v>9</v>
      </c>
    </row>
    <row r="185" spans="1:6" x14ac:dyDescent="0.3">
      <c r="A185" t="s">
        <v>426</v>
      </c>
      <c r="B185" t="s">
        <v>182</v>
      </c>
      <c r="C185" t="s">
        <v>157</v>
      </c>
      <c r="D185" t="s">
        <v>427</v>
      </c>
      <c r="E185">
        <v>9</v>
      </c>
      <c r="F185">
        <v>9</v>
      </c>
    </row>
    <row r="186" spans="1:6" x14ac:dyDescent="0.3">
      <c r="A186" t="s">
        <v>273</v>
      </c>
      <c r="B186" t="s">
        <v>42</v>
      </c>
      <c r="C186" t="s">
        <v>36</v>
      </c>
      <c r="D186" t="s">
        <v>43</v>
      </c>
      <c r="E186">
        <v>10</v>
      </c>
      <c r="F186">
        <v>10</v>
      </c>
    </row>
    <row r="187" spans="1:6" x14ac:dyDescent="0.3">
      <c r="A187" t="s">
        <v>266</v>
      </c>
      <c r="B187" t="s">
        <v>267</v>
      </c>
      <c r="C187" t="s">
        <v>257</v>
      </c>
      <c r="D187" t="s">
        <v>268</v>
      </c>
      <c r="E187">
        <v>10</v>
      </c>
      <c r="F187">
        <v>10</v>
      </c>
    </row>
    <row r="188" spans="1:6" x14ac:dyDescent="0.3">
      <c r="A188" t="s">
        <v>302</v>
      </c>
      <c r="B188" t="s">
        <v>67</v>
      </c>
      <c r="C188" t="s">
        <v>303</v>
      </c>
      <c r="D188" t="s">
        <v>304</v>
      </c>
      <c r="E188">
        <v>10</v>
      </c>
      <c r="F188">
        <v>10</v>
      </c>
    </row>
    <row r="189" spans="1:6" x14ac:dyDescent="0.3">
      <c r="A189" t="s">
        <v>401</v>
      </c>
      <c r="B189" t="s">
        <v>147</v>
      </c>
      <c r="C189" t="s">
        <v>157</v>
      </c>
      <c r="D189" t="s">
        <v>402</v>
      </c>
      <c r="E189">
        <v>10</v>
      </c>
      <c r="F189">
        <v>10</v>
      </c>
    </row>
    <row r="190" spans="1:6" x14ac:dyDescent="0.3">
      <c r="A190" t="s">
        <v>393</v>
      </c>
      <c r="B190" t="s">
        <v>394</v>
      </c>
      <c r="C190" t="s">
        <v>157</v>
      </c>
      <c r="D190" t="s">
        <v>395</v>
      </c>
      <c r="E190">
        <v>10</v>
      </c>
      <c r="F190">
        <v>10</v>
      </c>
    </row>
    <row r="191" spans="1:6" x14ac:dyDescent="0.3">
      <c r="A191" t="s">
        <v>420</v>
      </c>
      <c r="B191" t="s">
        <v>184</v>
      </c>
      <c r="C191" t="s">
        <v>157</v>
      </c>
      <c r="D191" t="s">
        <v>421</v>
      </c>
      <c r="E191">
        <v>11</v>
      </c>
      <c r="F191">
        <v>11</v>
      </c>
    </row>
    <row r="192" spans="1:6" x14ac:dyDescent="0.3">
      <c r="A192" t="s">
        <v>269</v>
      </c>
      <c r="B192" t="s">
        <v>270</v>
      </c>
      <c r="C192" t="s">
        <v>271</v>
      </c>
      <c r="D192" t="s">
        <v>272</v>
      </c>
      <c r="E192">
        <v>12</v>
      </c>
      <c r="F192">
        <v>12</v>
      </c>
    </row>
    <row r="193" spans="1:6" x14ac:dyDescent="0.3">
      <c r="A193" t="s">
        <v>84</v>
      </c>
      <c r="B193" t="s">
        <v>85</v>
      </c>
      <c r="C193" t="s">
        <v>326</v>
      </c>
      <c r="D193" t="s">
        <v>327</v>
      </c>
      <c r="E193">
        <v>12</v>
      </c>
      <c r="F193">
        <v>12</v>
      </c>
    </row>
    <row r="194" spans="1:6" x14ac:dyDescent="0.3">
      <c r="A194" t="s">
        <v>391</v>
      </c>
      <c r="B194" t="s">
        <v>139</v>
      </c>
      <c r="C194" t="s">
        <v>157</v>
      </c>
      <c r="D194" t="s">
        <v>392</v>
      </c>
      <c r="E194">
        <v>17</v>
      </c>
      <c r="F194">
        <v>17</v>
      </c>
    </row>
    <row r="195" spans="1:6" x14ac:dyDescent="0.3">
      <c r="A195" t="s">
        <v>256</v>
      </c>
      <c r="B195" t="s">
        <v>27</v>
      </c>
      <c r="C195" t="s">
        <v>257</v>
      </c>
      <c r="D195" t="s">
        <v>40</v>
      </c>
      <c r="E195">
        <v>20</v>
      </c>
      <c r="F195">
        <v>20</v>
      </c>
    </row>
    <row r="196" spans="1:6" x14ac:dyDescent="0.3">
      <c r="A196" t="s">
        <v>254</v>
      </c>
      <c r="B196" t="s">
        <v>25</v>
      </c>
      <c r="C196" t="s">
        <v>39</v>
      </c>
      <c r="D196" t="s">
        <v>255</v>
      </c>
      <c r="E196">
        <v>64</v>
      </c>
      <c r="F196">
        <v>64</v>
      </c>
    </row>
    <row r="197" spans="1:6" x14ac:dyDescent="0.3">
      <c r="F197" t="s">
        <v>605</v>
      </c>
    </row>
    <row r="198" spans="1:6" x14ac:dyDescent="0.3">
      <c r="A198" t="s">
        <v>526</v>
      </c>
      <c r="B198" t="s">
        <v>101</v>
      </c>
      <c r="C198" t="s">
        <v>343</v>
      </c>
      <c r="D198" t="s">
        <v>344</v>
      </c>
      <c r="E198" s="1"/>
      <c r="F198" s="1"/>
    </row>
    <row r="199" spans="1:6" x14ac:dyDescent="0.3">
      <c r="A199" t="s">
        <v>518</v>
      </c>
      <c r="B199" t="s">
        <v>97</v>
      </c>
      <c r="C199" t="s">
        <v>337</v>
      </c>
      <c r="D199" t="s">
        <v>338</v>
      </c>
      <c r="F199" s="1"/>
    </row>
    <row r="200" spans="1:6" x14ac:dyDescent="0.3">
      <c r="A200" t="s">
        <v>587</v>
      </c>
      <c r="B200" t="s">
        <v>588</v>
      </c>
      <c r="C200" t="s">
        <v>456</v>
      </c>
      <c r="D200" t="s">
        <v>457</v>
      </c>
      <c r="F200" s="1"/>
    </row>
    <row r="201" spans="1:6" x14ac:dyDescent="0.3">
      <c r="A201" t="s">
        <v>550</v>
      </c>
      <c r="B201" t="s">
        <v>151</v>
      </c>
      <c r="C201" t="s">
        <v>404</v>
      </c>
      <c r="D201" t="s">
        <v>405</v>
      </c>
      <c r="E201" s="1"/>
      <c r="F201" s="1"/>
    </row>
  </sheetData>
  <sortState ref="A1:F201">
    <sortCondition ref="F1:F201"/>
  </sortState>
  <conditionalFormatting sqref="D1:D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B46" sqref="B46"/>
    </sheetView>
  </sheetViews>
  <sheetFormatPr defaultRowHeight="14.4" x14ac:dyDescent="0.3"/>
  <cols>
    <col min="2" max="2" width="29" customWidth="1"/>
    <col min="3" max="3" width="69.44140625" bestFit="1" customWidth="1"/>
    <col min="5" max="5" width="89.33203125" bestFit="1" customWidth="1"/>
  </cols>
  <sheetData>
    <row r="1" spans="1:5" x14ac:dyDescent="0.3">
      <c r="A1" t="s">
        <v>56</v>
      </c>
      <c r="B1" t="s">
        <v>57</v>
      </c>
      <c r="C1" t="s">
        <v>39</v>
      </c>
      <c r="D1">
        <v>1</v>
      </c>
      <c r="E1" t="s">
        <v>278</v>
      </c>
    </row>
    <row r="2" spans="1:5" x14ac:dyDescent="0.3">
      <c r="A2" t="s">
        <v>279</v>
      </c>
      <c r="B2" t="s">
        <v>59</v>
      </c>
      <c r="C2" t="s">
        <v>39</v>
      </c>
      <c r="D2">
        <v>3</v>
      </c>
      <c r="E2" t="s">
        <v>280</v>
      </c>
    </row>
    <row r="3" spans="1:5" x14ac:dyDescent="0.3">
      <c r="A3" t="s">
        <v>284</v>
      </c>
      <c r="B3" t="s">
        <v>285</v>
      </c>
      <c r="C3" t="s">
        <v>39</v>
      </c>
      <c r="D3">
        <v>3</v>
      </c>
      <c r="E3" t="s">
        <v>286</v>
      </c>
    </row>
    <row r="4" spans="1:5" x14ac:dyDescent="0.3">
      <c r="A4" t="s">
        <v>251</v>
      </c>
      <c r="B4" t="s">
        <v>252</v>
      </c>
      <c r="C4" t="s">
        <v>39</v>
      </c>
      <c r="D4">
        <v>7</v>
      </c>
      <c r="E4" t="s">
        <v>253</v>
      </c>
    </row>
    <row r="5" spans="1:5" x14ac:dyDescent="0.3">
      <c r="A5" t="s">
        <v>254</v>
      </c>
      <c r="B5" t="s">
        <v>25</v>
      </c>
      <c r="C5" t="s">
        <v>39</v>
      </c>
      <c r="D5">
        <v>64</v>
      </c>
      <c r="E5" t="s">
        <v>255</v>
      </c>
    </row>
    <row r="6" spans="1:5" x14ac:dyDescent="0.3">
      <c r="A6" t="s">
        <v>264</v>
      </c>
      <c r="B6" t="s">
        <v>31</v>
      </c>
      <c r="C6" t="s">
        <v>257</v>
      </c>
      <c r="D6">
        <v>4</v>
      </c>
      <c r="E6" t="s">
        <v>265</v>
      </c>
    </row>
    <row r="7" spans="1:5" x14ac:dyDescent="0.3">
      <c r="A7" t="s">
        <v>30</v>
      </c>
      <c r="B7" t="s">
        <v>262</v>
      </c>
      <c r="C7" t="s">
        <v>257</v>
      </c>
      <c r="D7">
        <v>4</v>
      </c>
      <c r="E7" t="s">
        <v>263</v>
      </c>
    </row>
    <row r="8" spans="1:5" x14ac:dyDescent="0.3">
      <c r="A8" t="s">
        <v>300</v>
      </c>
      <c r="B8" t="s">
        <v>53</v>
      </c>
      <c r="C8" t="s">
        <v>257</v>
      </c>
      <c r="D8">
        <v>8</v>
      </c>
      <c r="E8" t="s">
        <v>301</v>
      </c>
    </row>
    <row r="9" spans="1:5" x14ac:dyDescent="0.3">
      <c r="A9" t="s">
        <v>266</v>
      </c>
      <c r="B9" t="s">
        <v>267</v>
      </c>
      <c r="C9" t="s">
        <v>257</v>
      </c>
      <c r="D9">
        <v>10</v>
      </c>
      <c r="E9" t="s">
        <v>268</v>
      </c>
    </row>
    <row r="10" spans="1:5" x14ac:dyDescent="0.3">
      <c r="A10" t="s">
        <v>256</v>
      </c>
      <c r="B10" t="s">
        <v>27</v>
      </c>
      <c r="C10" t="s">
        <v>257</v>
      </c>
      <c r="D10">
        <v>20</v>
      </c>
      <c r="E10" t="s">
        <v>40</v>
      </c>
    </row>
    <row r="11" spans="1:5" x14ac:dyDescent="0.3">
      <c r="A11" t="s">
        <v>258</v>
      </c>
      <c r="B11" t="s">
        <v>259</v>
      </c>
      <c r="C11" t="s">
        <v>260</v>
      </c>
      <c r="D11">
        <v>4</v>
      </c>
      <c r="E11" t="s">
        <v>261</v>
      </c>
    </row>
    <row r="12" spans="1:5" x14ac:dyDescent="0.3">
      <c r="A12" t="s">
        <v>64</v>
      </c>
      <c r="B12" t="s">
        <v>287</v>
      </c>
      <c r="C12" t="s">
        <v>271</v>
      </c>
      <c r="D12">
        <v>1</v>
      </c>
      <c r="E12" t="s">
        <v>288</v>
      </c>
    </row>
    <row r="13" spans="1:5" x14ac:dyDescent="0.3">
      <c r="A13" t="s">
        <v>269</v>
      </c>
      <c r="B13" t="s">
        <v>270</v>
      </c>
      <c r="C13" t="s">
        <v>271</v>
      </c>
      <c r="D13">
        <v>12</v>
      </c>
      <c r="E13" t="s">
        <v>272</v>
      </c>
    </row>
    <row r="14" spans="1:5" x14ac:dyDescent="0.3">
      <c r="A14" t="s">
        <v>281</v>
      </c>
      <c r="B14" t="s">
        <v>282</v>
      </c>
      <c r="C14" t="s">
        <v>36</v>
      </c>
      <c r="D14">
        <v>2</v>
      </c>
      <c r="E14" t="s">
        <v>283</v>
      </c>
    </row>
    <row r="15" spans="1:5" x14ac:dyDescent="0.3">
      <c r="A15" t="s">
        <v>273</v>
      </c>
      <c r="B15" t="s">
        <v>42</v>
      </c>
      <c r="C15" t="s">
        <v>36</v>
      </c>
      <c r="D15">
        <v>10</v>
      </c>
      <c r="E15" t="s">
        <v>43</v>
      </c>
    </row>
    <row r="16" spans="1:5" x14ac:dyDescent="0.3">
      <c r="A16" t="s">
        <v>116</v>
      </c>
      <c r="B16" t="s">
        <v>377</v>
      </c>
      <c r="C16" t="s">
        <v>378</v>
      </c>
      <c r="D16">
        <v>1</v>
      </c>
      <c r="E16" t="s">
        <v>379</v>
      </c>
    </row>
    <row r="17" spans="1:5" x14ac:dyDescent="0.3">
      <c r="A17" t="s">
        <v>84</v>
      </c>
      <c r="B17" t="s">
        <v>85</v>
      </c>
      <c r="C17" t="s">
        <v>326</v>
      </c>
      <c r="D17">
        <v>12</v>
      </c>
      <c r="E17" t="s">
        <v>327</v>
      </c>
    </row>
    <row r="18" spans="1:5" x14ac:dyDescent="0.3">
      <c r="A18" t="s">
        <v>333</v>
      </c>
      <c r="B18" t="s">
        <v>95</v>
      </c>
      <c r="C18" t="s">
        <v>334</v>
      </c>
      <c r="D18">
        <v>3</v>
      </c>
      <c r="E18" t="s">
        <v>335</v>
      </c>
    </row>
    <row r="19" spans="1:5" x14ac:dyDescent="0.3">
      <c r="A19" t="s">
        <v>380</v>
      </c>
      <c r="B19" t="s">
        <v>111</v>
      </c>
      <c r="C19" t="s">
        <v>381</v>
      </c>
      <c r="D19">
        <v>2</v>
      </c>
      <c r="E19" t="s">
        <v>382</v>
      </c>
    </row>
    <row r="20" spans="1:5" x14ac:dyDescent="0.3">
      <c r="A20" t="s">
        <v>527</v>
      </c>
      <c r="B20" t="s">
        <v>528</v>
      </c>
      <c r="C20" t="s">
        <v>529</v>
      </c>
      <c r="D20">
        <v>1</v>
      </c>
      <c r="E20" t="s">
        <v>603</v>
      </c>
    </row>
    <row r="21" spans="1:5" x14ac:dyDescent="0.3">
      <c r="A21" t="s">
        <v>346</v>
      </c>
      <c r="B21" t="s">
        <v>347</v>
      </c>
      <c r="C21" t="s">
        <v>348</v>
      </c>
      <c r="D21">
        <v>1</v>
      </c>
      <c r="E21" t="s">
        <v>604</v>
      </c>
    </row>
    <row r="22" spans="1:5" x14ac:dyDescent="0.3">
      <c r="A22" t="s">
        <v>336</v>
      </c>
      <c r="B22" t="s">
        <v>97</v>
      </c>
      <c r="C22" t="s">
        <v>337</v>
      </c>
      <c r="D22" s="1">
        <v>5</v>
      </c>
      <c r="E22" t="s">
        <v>338</v>
      </c>
    </row>
    <row r="23" spans="1:5" x14ac:dyDescent="0.3">
      <c r="A23" t="s">
        <v>74</v>
      </c>
      <c r="B23" t="s">
        <v>75</v>
      </c>
      <c r="C23" t="s">
        <v>311</v>
      </c>
      <c r="D23">
        <v>1</v>
      </c>
      <c r="E23" t="s">
        <v>312</v>
      </c>
    </row>
    <row r="24" spans="1:5" x14ac:dyDescent="0.3">
      <c r="A24" t="s">
        <v>76</v>
      </c>
      <c r="B24" t="s">
        <v>313</v>
      </c>
      <c r="C24" t="s">
        <v>314</v>
      </c>
      <c r="D24">
        <v>4</v>
      </c>
      <c r="E24" t="s">
        <v>315</v>
      </c>
    </row>
    <row r="25" spans="1:5" x14ac:dyDescent="0.3">
      <c r="A25" t="s">
        <v>70</v>
      </c>
      <c r="B25" t="s">
        <v>308</v>
      </c>
      <c r="C25" t="s">
        <v>309</v>
      </c>
      <c r="D25">
        <v>1</v>
      </c>
      <c r="E25" t="s">
        <v>310</v>
      </c>
    </row>
    <row r="26" spans="1:5" x14ac:dyDescent="0.3">
      <c r="A26" t="s">
        <v>68</v>
      </c>
      <c r="B26" t="s">
        <v>305</v>
      </c>
      <c r="C26" t="s">
        <v>306</v>
      </c>
      <c r="D26">
        <v>1</v>
      </c>
      <c r="E26" t="s">
        <v>307</v>
      </c>
    </row>
    <row r="27" spans="1:5" x14ac:dyDescent="0.3">
      <c r="A27" t="s">
        <v>130</v>
      </c>
      <c r="B27" t="s">
        <v>131</v>
      </c>
      <c r="C27" t="s">
        <v>386</v>
      </c>
      <c r="D27">
        <v>1</v>
      </c>
      <c r="E27" t="s">
        <v>387</v>
      </c>
    </row>
    <row r="28" spans="1:5" x14ac:dyDescent="0.3">
      <c r="A28" t="s">
        <v>82</v>
      </c>
      <c r="B28" t="s">
        <v>83</v>
      </c>
      <c r="C28" t="s">
        <v>324</v>
      </c>
      <c r="D28">
        <v>2</v>
      </c>
      <c r="E28" t="s">
        <v>325</v>
      </c>
    </row>
    <row r="29" spans="1:5" x14ac:dyDescent="0.3">
      <c r="A29" t="s">
        <v>302</v>
      </c>
      <c r="B29" t="s">
        <v>67</v>
      </c>
      <c r="C29" t="s">
        <v>303</v>
      </c>
      <c r="D29">
        <v>10</v>
      </c>
      <c r="E29" t="s">
        <v>304</v>
      </c>
    </row>
    <row r="30" spans="1:5" x14ac:dyDescent="0.3">
      <c r="A30" t="s">
        <v>107</v>
      </c>
      <c r="B30" t="s">
        <v>372</v>
      </c>
      <c r="C30" t="s">
        <v>373</v>
      </c>
      <c r="D30" s="1">
        <v>2</v>
      </c>
      <c r="E30" t="s">
        <v>609</v>
      </c>
    </row>
    <row r="31" spans="1:5" x14ac:dyDescent="0.3">
      <c r="A31" t="s">
        <v>233</v>
      </c>
      <c r="B31" t="s">
        <v>234</v>
      </c>
      <c r="C31" t="s">
        <v>466</v>
      </c>
      <c r="D31">
        <v>1</v>
      </c>
      <c r="E31" t="s">
        <v>467</v>
      </c>
    </row>
    <row r="32" spans="1:5" x14ac:dyDescent="0.3">
      <c r="A32" t="s">
        <v>211</v>
      </c>
      <c r="B32" t="s">
        <v>212</v>
      </c>
      <c r="C32" t="s">
        <v>449</v>
      </c>
      <c r="D32">
        <v>3</v>
      </c>
      <c r="E32" t="s">
        <v>450</v>
      </c>
    </row>
    <row r="33" spans="1:5" x14ac:dyDescent="0.3">
      <c r="A33" t="s">
        <v>222</v>
      </c>
      <c r="B33" t="s">
        <v>223</v>
      </c>
      <c r="C33" t="s">
        <v>458</v>
      </c>
      <c r="D33">
        <v>3</v>
      </c>
      <c r="E33" t="s">
        <v>224</v>
      </c>
    </row>
    <row r="34" spans="1:5" x14ac:dyDescent="0.3">
      <c r="A34" t="s">
        <v>578</v>
      </c>
      <c r="B34" t="s">
        <v>579</v>
      </c>
      <c r="C34" t="s">
        <v>580</v>
      </c>
      <c r="D34">
        <v>1</v>
      </c>
      <c r="E34" t="s">
        <v>581</v>
      </c>
    </row>
    <row r="35" spans="1:5" x14ac:dyDescent="0.3">
      <c r="A35" t="s">
        <v>134</v>
      </c>
      <c r="B35" t="s">
        <v>135</v>
      </c>
      <c r="C35" t="s">
        <v>136</v>
      </c>
      <c r="D35">
        <v>1</v>
      </c>
      <c r="E35" t="s">
        <v>390</v>
      </c>
    </row>
    <row r="36" spans="1:5" x14ac:dyDescent="0.3">
      <c r="A36" t="s">
        <v>235</v>
      </c>
      <c r="B36" t="s">
        <v>236</v>
      </c>
      <c r="C36" t="s">
        <v>464</v>
      </c>
      <c r="D36">
        <v>1</v>
      </c>
      <c r="E36" t="s">
        <v>468</v>
      </c>
    </row>
    <row r="37" spans="1:5" x14ac:dyDescent="0.3">
      <c r="A37" t="s">
        <v>217</v>
      </c>
      <c r="B37" t="s">
        <v>452</v>
      </c>
      <c r="C37" t="s">
        <v>453</v>
      </c>
      <c r="D37">
        <v>1</v>
      </c>
      <c r="E37" t="s">
        <v>454</v>
      </c>
    </row>
    <row r="38" spans="1:5" x14ac:dyDescent="0.3">
      <c r="A38" t="s">
        <v>475</v>
      </c>
      <c r="B38" t="s">
        <v>476</v>
      </c>
      <c r="C38" t="s">
        <v>477</v>
      </c>
      <c r="D38">
        <v>1</v>
      </c>
      <c r="E38" t="s">
        <v>478</v>
      </c>
    </row>
    <row r="39" spans="1:5" x14ac:dyDescent="0.3">
      <c r="A39" t="s">
        <v>582</v>
      </c>
      <c r="B39" t="s">
        <v>583</v>
      </c>
      <c r="C39" t="s">
        <v>584</v>
      </c>
      <c r="D39">
        <v>1</v>
      </c>
      <c r="E39" t="s">
        <v>585</v>
      </c>
    </row>
    <row r="40" spans="1:5" x14ac:dyDescent="0.3">
      <c r="A40" t="s">
        <v>553</v>
      </c>
      <c r="B40" t="s">
        <v>554</v>
      </c>
      <c r="C40" t="s">
        <v>157</v>
      </c>
      <c r="D40">
        <v>1</v>
      </c>
      <c r="E40" t="s">
        <v>555</v>
      </c>
    </row>
    <row r="41" spans="1:5" x14ac:dyDescent="0.3">
      <c r="A41" t="s">
        <v>193</v>
      </c>
      <c r="B41" t="s">
        <v>194</v>
      </c>
      <c r="C41" t="s">
        <v>157</v>
      </c>
      <c r="D41">
        <v>1</v>
      </c>
      <c r="E41" t="s">
        <v>432</v>
      </c>
    </row>
    <row r="42" spans="1:5" x14ac:dyDescent="0.3">
      <c r="A42" t="s">
        <v>560</v>
      </c>
      <c r="B42" t="s">
        <v>561</v>
      </c>
      <c r="C42" t="s">
        <v>157</v>
      </c>
      <c r="D42">
        <v>1</v>
      </c>
      <c r="E42" t="s">
        <v>562</v>
      </c>
    </row>
    <row r="43" spans="1:5" x14ac:dyDescent="0.3">
      <c r="A43" t="s">
        <v>178</v>
      </c>
      <c r="B43" t="s">
        <v>556</v>
      </c>
      <c r="C43" t="s">
        <v>157</v>
      </c>
      <c r="D43">
        <v>1</v>
      </c>
      <c r="E43" t="s">
        <v>557</v>
      </c>
    </row>
    <row r="44" spans="1:5" x14ac:dyDescent="0.3">
      <c r="A44" t="s">
        <v>191</v>
      </c>
      <c r="B44" t="s">
        <v>192</v>
      </c>
      <c r="C44" t="s">
        <v>157</v>
      </c>
      <c r="D44">
        <v>1</v>
      </c>
      <c r="E44" t="s">
        <v>431</v>
      </c>
    </row>
    <row r="45" spans="1:5" x14ac:dyDescent="0.3">
      <c r="A45" t="s">
        <v>563</v>
      </c>
      <c r="B45" t="s">
        <v>564</v>
      </c>
      <c r="C45" t="s">
        <v>157</v>
      </c>
      <c r="D45">
        <v>1</v>
      </c>
      <c r="E45" t="s">
        <v>565</v>
      </c>
    </row>
    <row r="46" spans="1:5" x14ac:dyDescent="0.3">
      <c r="A46" t="s">
        <v>438</v>
      </c>
      <c r="B46" t="s">
        <v>188</v>
      </c>
      <c r="C46" t="s">
        <v>157</v>
      </c>
      <c r="D46">
        <v>2</v>
      </c>
      <c r="E46" t="s">
        <v>439</v>
      </c>
    </row>
    <row r="47" spans="1:5" x14ac:dyDescent="0.3">
      <c r="A47" t="s">
        <v>174</v>
      </c>
      <c r="B47" t="s">
        <v>175</v>
      </c>
      <c r="C47" t="s">
        <v>157</v>
      </c>
      <c r="D47">
        <v>2</v>
      </c>
      <c r="E47" t="s">
        <v>419</v>
      </c>
    </row>
    <row r="48" spans="1:5" x14ac:dyDescent="0.3">
      <c r="A48" t="s">
        <v>422</v>
      </c>
      <c r="B48" t="s">
        <v>179</v>
      </c>
      <c r="C48" t="s">
        <v>157</v>
      </c>
      <c r="D48">
        <v>2</v>
      </c>
      <c r="E48" t="s">
        <v>423</v>
      </c>
    </row>
    <row r="49" spans="1:5" x14ac:dyDescent="0.3">
      <c r="A49" t="s">
        <v>416</v>
      </c>
      <c r="B49" t="s">
        <v>417</v>
      </c>
      <c r="C49" t="s">
        <v>157</v>
      </c>
      <c r="D49">
        <v>2</v>
      </c>
      <c r="E49" t="s">
        <v>418</v>
      </c>
    </row>
    <row r="50" spans="1:5" x14ac:dyDescent="0.3">
      <c r="A50" t="s">
        <v>148</v>
      </c>
      <c r="B50" t="s">
        <v>149</v>
      </c>
      <c r="C50" t="s">
        <v>157</v>
      </c>
      <c r="D50">
        <v>2</v>
      </c>
      <c r="E50" t="s">
        <v>403</v>
      </c>
    </row>
    <row r="51" spans="1:5" x14ac:dyDescent="0.3">
      <c r="A51" t="s">
        <v>396</v>
      </c>
      <c r="B51" t="s">
        <v>143</v>
      </c>
      <c r="C51" t="s">
        <v>157</v>
      </c>
      <c r="D51">
        <v>4</v>
      </c>
      <c r="E51" t="s">
        <v>397</v>
      </c>
    </row>
    <row r="52" spans="1:5" x14ac:dyDescent="0.3">
      <c r="A52" t="s">
        <v>415</v>
      </c>
      <c r="B52" t="s">
        <v>169</v>
      </c>
      <c r="C52" t="s">
        <v>157</v>
      </c>
      <c r="D52">
        <v>4</v>
      </c>
      <c r="E52" t="s">
        <v>170</v>
      </c>
    </row>
    <row r="53" spans="1:5" x14ac:dyDescent="0.3">
      <c r="A53" t="s">
        <v>414</v>
      </c>
      <c r="B53" t="s">
        <v>156</v>
      </c>
      <c r="C53" t="s">
        <v>157</v>
      </c>
      <c r="D53">
        <v>6</v>
      </c>
      <c r="E53" t="s">
        <v>158</v>
      </c>
    </row>
    <row r="54" spans="1:5" x14ac:dyDescent="0.3">
      <c r="A54" t="s">
        <v>424</v>
      </c>
      <c r="B54" t="s">
        <v>200</v>
      </c>
      <c r="C54" t="s">
        <v>157</v>
      </c>
      <c r="D54">
        <v>9</v>
      </c>
      <c r="E54" t="s">
        <v>425</v>
      </c>
    </row>
    <row r="55" spans="1:5" x14ac:dyDescent="0.3">
      <c r="A55" t="s">
        <v>426</v>
      </c>
      <c r="B55" t="s">
        <v>182</v>
      </c>
      <c r="C55" t="s">
        <v>157</v>
      </c>
      <c r="D55">
        <v>9</v>
      </c>
      <c r="E55" t="s">
        <v>427</v>
      </c>
    </row>
    <row r="56" spans="1:5" x14ac:dyDescent="0.3">
      <c r="A56" t="s">
        <v>401</v>
      </c>
      <c r="B56" t="s">
        <v>147</v>
      </c>
      <c r="C56" t="s">
        <v>157</v>
      </c>
      <c r="D56">
        <v>10</v>
      </c>
      <c r="E56" t="s">
        <v>402</v>
      </c>
    </row>
    <row r="57" spans="1:5" x14ac:dyDescent="0.3">
      <c r="A57" t="s">
        <v>393</v>
      </c>
      <c r="B57" t="s">
        <v>394</v>
      </c>
      <c r="C57" t="s">
        <v>157</v>
      </c>
      <c r="D57">
        <v>10</v>
      </c>
      <c r="E57" t="s">
        <v>395</v>
      </c>
    </row>
    <row r="58" spans="1:5" x14ac:dyDescent="0.3">
      <c r="A58" t="s">
        <v>420</v>
      </c>
      <c r="B58" t="s">
        <v>184</v>
      </c>
      <c r="C58" t="s">
        <v>157</v>
      </c>
      <c r="D58">
        <v>11</v>
      </c>
      <c r="E58" t="s">
        <v>421</v>
      </c>
    </row>
    <row r="59" spans="1:5" x14ac:dyDescent="0.3">
      <c r="A59" t="s">
        <v>391</v>
      </c>
      <c r="B59" t="s">
        <v>139</v>
      </c>
      <c r="C59" t="s">
        <v>157</v>
      </c>
      <c r="D59">
        <v>17</v>
      </c>
      <c r="E59" t="s">
        <v>392</v>
      </c>
    </row>
    <row r="60" spans="1:5" x14ac:dyDescent="0.3">
      <c r="A60" t="s">
        <v>195</v>
      </c>
      <c r="B60" t="s">
        <v>196</v>
      </c>
      <c r="C60" t="s">
        <v>322</v>
      </c>
      <c r="D60">
        <v>1</v>
      </c>
      <c r="E60" t="s">
        <v>433</v>
      </c>
    </row>
    <row r="61" spans="1:5" x14ac:dyDescent="0.3">
      <c r="A61" t="s">
        <v>80</v>
      </c>
      <c r="B61" t="s">
        <v>81</v>
      </c>
      <c r="C61" t="s">
        <v>322</v>
      </c>
      <c r="D61">
        <v>4</v>
      </c>
      <c r="E61" t="s">
        <v>323</v>
      </c>
    </row>
    <row r="62" spans="1:5" x14ac:dyDescent="0.3">
      <c r="A62" t="s">
        <v>294</v>
      </c>
      <c r="B62" t="s">
        <v>295</v>
      </c>
      <c r="C62" t="s">
        <v>296</v>
      </c>
      <c r="D62">
        <v>1</v>
      </c>
      <c r="E62" t="s">
        <v>297</v>
      </c>
    </row>
    <row r="63" spans="1:5" x14ac:dyDescent="0.3">
      <c r="A63" t="s">
        <v>569</v>
      </c>
      <c r="B63" t="s">
        <v>570</v>
      </c>
      <c r="C63" t="s">
        <v>296</v>
      </c>
      <c r="D63">
        <v>1</v>
      </c>
      <c r="E63" t="s">
        <v>571</v>
      </c>
    </row>
    <row r="64" spans="1:5" x14ac:dyDescent="0.3">
      <c r="A64" t="s">
        <v>185</v>
      </c>
      <c r="B64" t="s">
        <v>186</v>
      </c>
      <c r="C64" t="s">
        <v>296</v>
      </c>
      <c r="D64">
        <v>1</v>
      </c>
      <c r="E64" t="s">
        <v>428</v>
      </c>
    </row>
    <row r="65" spans="1:5" x14ac:dyDescent="0.3">
      <c r="A65" t="s">
        <v>434</v>
      </c>
      <c r="B65" t="s">
        <v>435</v>
      </c>
      <c r="C65" t="s">
        <v>404</v>
      </c>
      <c r="D65">
        <v>1</v>
      </c>
      <c r="E65" t="s">
        <v>436</v>
      </c>
    </row>
    <row r="66" spans="1:5" x14ac:dyDescent="0.3">
      <c r="A66" t="s">
        <v>566</v>
      </c>
      <c r="B66" t="s">
        <v>567</v>
      </c>
      <c r="C66" t="s">
        <v>404</v>
      </c>
      <c r="D66">
        <v>1</v>
      </c>
      <c r="E66" t="s">
        <v>568</v>
      </c>
    </row>
    <row r="67" spans="1:5" x14ac:dyDescent="0.3">
      <c r="A67" t="s">
        <v>398</v>
      </c>
      <c r="B67" t="s">
        <v>145</v>
      </c>
      <c r="C67" t="s">
        <v>399</v>
      </c>
      <c r="D67">
        <v>4</v>
      </c>
      <c r="E67" t="s">
        <v>400</v>
      </c>
    </row>
    <row r="68" spans="1:5" x14ac:dyDescent="0.3">
      <c r="A68" t="s">
        <v>406</v>
      </c>
      <c r="B68" t="s">
        <v>153</v>
      </c>
      <c r="C68" t="s">
        <v>407</v>
      </c>
      <c r="D68">
        <v>1</v>
      </c>
      <c r="E68" t="s">
        <v>408</v>
      </c>
    </row>
    <row r="69" spans="1:5" x14ac:dyDescent="0.3">
      <c r="A69" t="s">
        <v>318</v>
      </c>
      <c r="B69" t="s">
        <v>319</v>
      </c>
      <c r="C69" t="s">
        <v>320</v>
      </c>
      <c r="D69">
        <v>2</v>
      </c>
      <c r="E69" t="s">
        <v>321</v>
      </c>
    </row>
    <row r="70" spans="1:5" x14ac:dyDescent="0.3">
      <c r="A70" t="s">
        <v>78</v>
      </c>
      <c r="B70" t="s">
        <v>79</v>
      </c>
      <c r="C70" t="s">
        <v>316</v>
      </c>
      <c r="D70">
        <v>1</v>
      </c>
      <c r="E70" t="s">
        <v>317</v>
      </c>
    </row>
    <row r="71" spans="1:5" x14ac:dyDescent="0.3">
      <c r="A71" t="s">
        <v>483</v>
      </c>
      <c r="B71" t="s">
        <v>484</v>
      </c>
      <c r="C71" t="s">
        <v>485</v>
      </c>
      <c r="D71">
        <v>2</v>
      </c>
      <c r="E71" t="s">
        <v>486</v>
      </c>
    </row>
    <row r="72" spans="1:5" x14ac:dyDescent="0.3">
      <c r="A72" t="s">
        <v>487</v>
      </c>
      <c r="B72" t="s">
        <v>488</v>
      </c>
      <c r="C72" t="s">
        <v>489</v>
      </c>
      <c r="D72">
        <v>2</v>
      </c>
      <c r="E72" t="s">
        <v>490</v>
      </c>
    </row>
    <row r="73" spans="1:5" x14ac:dyDescent="0.3">
      <c r="A73" t="s">
        <v>491</v>
      </c>
      <c r="B73" t="s">
        <v>492</v>
      </c>
      <c r="C73" t="s">
        <v>493</v>
      </c>
      <c r="D73">
        <v>1</v>
      </c>
      <c r="E73" t="s">
        <v>494</v>
      </c>
    </row>
    <row r="74" spans="1:5" x14ac:dyDescent="0.3">
      <c r="A74" t="s">
        <v>536</v>
      </c>
      <c r="B74" t="s">
        <v>537</v>
      </c>
      <c r="C74" t="s">
        <v>538</v>
      </c>
      <c r="D74">
        <v>1</v>
      </c>
      <c r="E74" t="s">
        <v>539</v>
      </c>
    </row>
    <row r="75" spans="1:5" x14ac:dyDescent="0.3">
      <c r="A75" t="s">
        <v>598</v>
      </c>
      <c r="B75" t="s">
        <v>599</v>
      </c>
      <c r="C75" t="s">
        <v>600</v>
      </c>
      <c r="D75">
        <v>1</v>
      </c>
      <c r="E75" t="s">
        <v>601</v>
      </c>
    </row>
    <row r="76" spans="1:5" x14ac:dyDescent="0.3">
      <c r="A76" t="s">
        <v>289</v>
      </c>
      <c r="B76" t="s">
        <v>290</v>
      </c>
      <c r="C76" t="s">
        <v>291</v>
      </c>
      <c r="D76">
        <v>1</v>
      </c>
      <c r="E76" t="s">
        <v>292</v>
      </c>
    </row>
    <row r="77" spans="1:5" x14ac:dyDescent="0.3">
      <c r="A77" t="s">
        <v>496</v>
      </c>
      <c r="B77" t="s">
        <v>497</v>
      </c>
      <c r="C77" t="s">
        <v>498</v>
      </c>
      <c r="D77">
        <v>1</v>
      </c>
      <c r="E77" t="s">
        <v>499</v>
      </c>
    </row>
    <row r="78" spans="1:5" x14ac:dyDescent="0.3">
      <c r="A78" t="s">
        <v>237</v>
      </c>
      <c r="B78" t="s">
        <v>469</v>
      </c>
      <c r="C78" t="s">
        <v>470</v>
      </c>
      <c r="D78">
        <v>2</v>
      </c>
      <c r="E78" t="s">
        <v>471</v>
      </c>
    </row>
    <row r="79" spans="1:5" x14ac:dyDescent="0.3">
      <c r="A79" t="s">
        <v>201</v>
      </c>
      <c r="B79" t="s">
        <v>440</v>
      </c>
      <c r="C79" t="s">
        <v>441</v>
      </c>
      <c r="D79">
        <v>1</v>
      </c>
      <c r="E79" t="s">
        <v>442</v>
      </c>
    </row>
    <row r="80" spans="1:5" x14ac:dyDescent="0.3">
      <c r="A80" t="s">
        <v>132</v>
      </c>
      <c r="B80" t="s">
        <v>133</v>
      </c>
      <c r="C80" t="s">
        <v>388</v>
      </c>
      <c r="D80">
        <v>1</v>
      </c>
      <c r="E80" t="s">
        <v>389</v>
      </c>
    </row>
    <row r="81" spans="1:5" x14ac:dyDescent="0.3">
      <c r="A81" t="s">
        <v>342</v>
      </c>
      <c r="B81" t="s">
        <v>101</v>
      </c>
      <c r="C81" t="s">
        <v>343</v>
      </c>
      <c r="D81" s="1">
        <v>1</v>
      </c>
      <c r="E81" t="s">
        <v>344</v>
      </c>
    </row>
    <row r="82" spans="1:5" x14ac:dyDescent="0.3">
      <c r="A82" t="s">
        <v>124</v>
      </c>
      <c r="B82" t="s">
        <v>125</v>
      </c>
      <c r="C82" t="s">
        <v>385</v>
      </c>
      <c r="D82">
        <v>2</v>
      </c>
      <c r="E82" t="s">
        <v>126</v>
      </c>
    </row>
    <row r="83" spans="1:5" x14ac:dyDescent="0.3">
      <c r="A83" t="s">
        <v>127</v>
      </c>
      <c r="B83" t="s">
        <v>128</v>
      </c>
      <c r="C83" t="s">
        <v>385</v>
      </c>
      <c r="D83">
        <v>2</v>
      </c>
      <c r="E83" t="s">
        <v>129</v>
      </c>
    </row>
    <row r="84" spans="1:5" x14ac:dyDescent="0.3">
      <c r="A84" t="s">
        <v>217</v>
      </c>
      <c r="B84" t="s">
        <v>589</v>
      </c>
      <c r="C84" t="s">
        <v>590</v>
      </c>
      <c r="D84">
        <v>1</v>
      </c>
      <c r="E84" t="s">
        <v>591</v>
      </c>
    </row>
    <row r="85" spans="1:5" x14ac:dyDescent="0.3">
      <c r="A85" t="s">
        <v>479</v>
      </c>
      <c r="B85" t="s">
        <v>228</v>
      </c>
      <c r="C85" t="s">
        <v>480</v>
      </c>
      <c r="D85">
        <v>2</v>
      </c>
      <c r="E85" t="s">
        <v>481</v>
      </c>
    </row>
    <row r="86" spans="1:5" x14ac:dyDescent="0.3">
      <c r="A86" t="s">
        <v>213</v>
      </c>
      <c r="B86" t="s">
        <v>214</v>
      </c>
      <c r="C86" t="s">
        <v>451</v>
      </c>
      <c r="D86">
        <v>6</v>
      </c>
      <c r="E86" t="s">
        <v>216</v>
      </c>
    </row>
    <row r="87" spans="1:5" x14ac:dyDescent="0.3">
      <c r="A87" t="s">
        <v>225</v>
      </c>
      <c r="B87" t="s">
        <v>226</v>
      </c>
      <c r="C87" t="s">
        <v>459</v>
      </c>
      <c r="D87">
        <v>1</v>
      </c>
      <c r="E87" t="s">
        <v>460</v>
      </c>
    </row>
    <row r="88" spans="1:5" x14ac:dyDescent="0.3">
      <c r="A88" t="s">
        <v>472</v>
      </c>
      <c r="B88" t="s">
        <v>238</v>
      </c>
      <c r="C88" t="s">
        <v>473</v>
      </c>
      <c r="D88">
        <v>1</v>
      </c>
      <c r="E88" t="s">
        <v>474</v>
      </c>
    </row>
    <row r="89" spans="1:5" x14ac:dyDescent="0.3">
      <c r="A89" t="s">
        <v>532</v>
      </c>
      <c r="B89" t="s">
        <v>533</v>
      </c>
      <c r="C89" t="s">
        <v>534</v>
      </c>
      <c r="D89">
        <v>4</v>
      </c>
      <c r="E89" t="s">
        <v>535</v>
      </c>
    </row>
    <row r="90" spans="1:5" x14ac:dyDescent="0.3">
      <c r="A90" t="s">
        <v>205</v>
      </c>
      <c r="B90" t="s">
        <v>443</v>
      </c>
      <c r="C90" t="s">
        <v>444</v>
      </c>
      <c r="D90">
        <v>1</v>
      </c>
      <c r="E90" t="s">
        <v>445</v>
      </c>
    </row>
    <row r="91" spans="1:5" x14ac:dyDescent="0.3">
      <c r="B91" t="s">
        <v>67</v>
      </c>
      <c r="D91">
        <v>2</v>
      </c>
      <c r="E91" t="s">
        <v>606</v>
      </c>
    </row>
    <row r="92" spans="1:5" x14ac:dyDescent="0.3">
      <c r="B92" t="s">
        <v>607</v>
      </c>
      <c r="D92">
        <v>4</v>
      </c>
      <c r="E92" t="s">
        <v>608</v>
      </c>
    </row>
  </sheetData>
  <sortState ref="A1:F97">
    <sortCondition ref="C1:C97"/>
  </sortState>
  <conditionalFormatting sqref="E1:E9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BOM</vt:lpstr>
      <vt:lpstr>BOM - sub, base</vt:lpstr>
      <vt:lpstr>BOM - sub, base (2)</vt:lpstr>
      <vt:lpstr>Digikey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Foisy</dc:creator>
  <cp:lastModifiedBy>Dan Foisy</cp:lastModifiedBy>
  <dcterms:created xsi:type="dcterms:W3CDTF">2021-09-30T01:48:35Z</dcterms:created>
  <dcterms:modified xsi:type="dcterms:W3CDTF">2021-10-22T00:13:18Z</dcterms:modified>
</cp:coreProperties>
</file>