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Taranis\Desktop\Projeto Solar Higor\v1.5\Diagramas\micro\"/>
    </mc:Choice>
  </mc:AlternateContent>
  <xr:revisionPtr revIDLastSave="0" documentId="13_ncr:1_{79DB7E27-BC15-4BB3-8DEB-73E3DFB0C8C0}" xr6:coauthVersionLast="47" xr6:coauthVersionMax="47" xr10:uidLastSave="{00000000-0000-0000-0000-000000000000}"/>
  <bookViews>
    <workbookView xWindow="20370" yWindow="-120" windowWidth="21840" windowHeight="13140" tabRatio="523" xr2:uid="{00000000-000D-0000-FFFF-FFFF00000000}"/>
  </bookViews>
  <sheets>
    <sheet name="diagrama" sheetId="1" r:id="rId1"/>
  </sheets>
  <definedNames>
    <definedName name="_line_mod2">diagrama!$U$46</definedName>
    <definedName name="_xlnm.Print_Area" localSheetId="0">diagrama!$A$1:$AA$122</definedName>
    <definedName name="BI">#NAME?</definedName>
    <definedName name="bifasico">#REF!</definedName>
    <definedName name="bipa">#NAME?</definedName>
    <definedName name="branco">#REF!</definedName>
    <definedName name="CA1P">#REF!</definedName>
    <definedName name="CA2P">#REF!</definedName>
    <definedName name="CA3P">#REF!</definedName>
    <definedName name="categoriaca">#NAME?</definedName>
    <definedName name="CC1P">#REF!</definedName>
    <definedName name="CC2P">#REF!</definedName>
    <definedName name="CC3P">#REF!</definedName>
    <definedName name="chavesecc">#REF!</definedName>
    <definedName name="conexao111a">IF(AND(#REF!=3,#REF!=3),branco,#REF!)</definedName>
    <definedName name="conexao11a">IF(AND(#REF!=2,#REF!=2),branco,#REF!)</definedName>
    <definedName name="conexao12a">IF(AND(#REF!=2,#REF!=3),branco,#REF!)</definedName>
    <definedName name="djposte">IF(#REF!=1,#REF!,IF(#REF!=2,#REF!,#REF!))</definedName>
    <definedName name="djstringca">#REF!</definedName>
    <definedName name="famo">#REF!</definedName>
    <definedName name="fase_poste">IF(#REF!=1,"monopolar",IF(#REF!=2,"bipolar","tripolar"))</definedName>
    <definedName name="fases_poste">IF(#REF!=1,#REF!,IF(#REF!=2,#REF!,IF(#REF!=3,#REF!,"")))</definedName>
    <definedName name="fases_stringca">IF(#REF!=1,famo,IF(#REF!=2,bifasico,trifasico))</definedName>
    <definedName name="FFbi">#NAME?</definedName>
    <definedName name="FFFtri">#NAME?</definedName>
    <definedName name="FMONO">#NAME?</definedName>
    <definedName name="imagens">#NAME?</definedName>
    <definedName name="integrada">IF(#REF!="Sim",#REF!,#REF!)</definedName>
    <definedName name="inversor">IF(#REF!=1,IF(#REF!=2,#REF!,#REF!),IF(#REF!=4,#REF!,#REF!))</definedName>
    <definedName name="linhacc">IF(#REF!="Sim",#REF!,#REF!)</definedName>
    <definedName name="modulo1">IF(#REF!=1,modulofv,branco)</definedName>
    <definedName name="modulo10">IF(#REF!=1,modulofv,branco)</definedName>
    <definedName name="modulo11">IF(#REF!=1,modulofv,branco)</definedName>
    <definedName name="modulo12">IF(#REF!=1,modulofv,branco)</definedName>
    <definedName name="modulo2">IF(#REF!=1,modulofv,branco)</definedName>
    <definedName name="modulo3">IF(#REF!=1,modulofv,branco)</definedName>
    <definedName name="modulo5">IF(#REF!=1,modulofv,branco)</definedName>
    <definedName name="modulo6">IF(#REF!=1,modulofv,branco)</definedName>
    <definedName name="modulo7">IF(#REF!=1,modulofv,branco)</definedName>
    <definedName name="modulo8">IF(#REF!=1,modulofv,branco)</definedName>
    <definedName name="modulo9">IF(#REF!=1,modulofv,branco)</definedName>
    <definedName name="modulofv">#REF!</definedName>
    <definedName name="MONO">#NAME?</definedName>
    <definedName name="monofa">#REF!</definedName>
    <definedName name="monofasico">#REF!</definedName>
    <definedName name="monopa">#NAME?</definedName>
    <definedName name="neutro">#REF!</definedName>
    <definedName name="padrao">#NAME?</definedName>
    <definedName name="PE1P">#REF!</definedName>
    <definedName name="PE2P">#REF!</definedName>
    <definedName name="PE3P">#REF!</definedName>
    <definedName name="polo_stringCA">IF(#REF!=#REF!,CA1P,IF(#REF!=#REF!,CA2P,CA3P))</definedName>
    <definedName name="Potência_Inversor">#REF!*#REF!</definedName>
    <definedName name="Potencia_modulo">(#REF!*#REF!)/1000</definedName>
    <definedName name="seccionadoraoff">IF(#REF!="SIM",#REF!,#REF!)</definedName>
    <definedName name="seccionadoraon">IF(#REF!="SIM",#REF!,#REF!)</definedName>
    <definedName name="tapaCC">IF(#REF!="Sim",#REF!,#REF!)</definedName>
    <definedName name="tapafio1">IF(#REF!=1,#REF!,branco)</definedName>
    <definedName name="tapafio10">IF(#REF!=1,#REF!,branco)</definedName>
    <definedName name="tapafio11">IF(#REF!=1,#REF!,branco)</definedName>
    <definedName name="tapafio12">IF(#REF!=1,#REF!,branco)</definedName>
    <definedName name="tapafio2">IF(#REF!=1,#REF!,branco)</definedName>
    <definedName name="tapafio3">IF(#REF!=1,#REF!,branco)</definedName>
    <definedName name="tapafio5">IF(#REF!=1,#REF!,branco)</definedName>
    <definedName name="tapafio6">IF(#REF!=1,#REF!,branco)</definedName>
    <definedName name="tapafio7">IF(#REF!=1,#REF!,branco)</definedName>
    <definedName name="tapafio8">IF(#REF!=1,#REF!,branco)</definedName>
    <definedName name="tapafio9">IF(#REF!=1,#REF!,branco)</definedName>
    <definedName name="terra">#REF!</definedName>
    <definedName name="TRI">#NAME?</definedName>
    <definedName name="trifasico">#REF!</definedName>
    <definedName name="tripa">#NAME?</definedName>
    <definedName name="umdois">#REF!</definedName>
    <definedName name="umum">#REF!</definedName>
    <definedName name="umumdois">#REF!</definedName>
    <definedName name="umumum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52" i="1" l="1"/>
  <c r="AZ70" i="1"/>
  <c r="BE47" i="1"/>
  <c r="BE46" i="1"/>
  <c r="BE45" i="1"/>
  <c r="BB47" i="1"/>
  <c r="BB46" i="1"/>
  <c r="BB45" i="1"/>
  <c r="BE66" i="1"/>
  <c r="BE65" i="1"/>
  <c r="BE60" i="1"/>
  <c r="BE55" i="1"/>
  <c r="BF54" i="1"/>
  <c r="BE54" i="1"/>
  <c r="BE44" i="1"/>
  <c r="BB44" i="1"/>
  <c r="BE41" i="1"/>
  <c r="BE38" i="1"/>
  <c r="BE37" i="1"/>
  <c r="BE34" i="1"/>
  <c r="BE33" i="1"/>
  <c r="BE32" i="1"/>
  <c r="BC32" i="1"/>
  <c r="BB32" i="1"/>
  <c r="BF28" i="1"/>
  <c r="BE28" i="1"/>
  <c r="BE27" i="1"/>
  <c r="BF25" i="1"/>
  <c r="BE25" i="1"/>
  <c r="BE23" i="1"/>
  <c r="BE22" i="1"/>
  <c r="BE20" i="1"/>
  <c r="BE17" i="1"/>
  <c r="BE15" i="1"/>
  <c r="BE14" i="1"/>
  <c r="BE13" i="1"/>
  <c r="BE12" i="1"/>
  <c r="BE10" i="1"/>
  <c r="BE7" i="1"/>
  <c r="BE6" i="1"/>
</calcChain>
</file>

<file path=xl/sharedStrings.xml><?xml version="1.0" encoding="utf-8"?>
<sst xmlns="http://schemas.openxmlformats.org/spreadsheetml/2006/main" count="104" uniqueCount="84">
  <si>
    <t xml:space="preserve"> </t>
  </si>
  <si>
    <t/>
  </si>
  <si>
    <t>Nome</t>
  </si>
  <si>
    <t>HIGOR PIMENTEL</t>
  </si>
  <si>
    <t>Rua</t>
  </si>
  <si>
    <t>DAS TORRES</t>
  </si>
  <si>
    <t>Numero</t>
  </si>
  <si>
    <t>Bairro</t>
  </si>
  <si>
    <t>SAO JUDAS</t>
  </si>
  <si>
    <t>Cidade</t>
  </si>
  <si>
    <t>SUMARÉ</t>
  </si>
  <si>
    <t>Estado</t>
  </si>
  <si>
    <t>SP</t>
  </si>
  <si>
    <t>CEP</t>
  </si>
  <si>
    <t>Tensão de atendimento</t>
  </si>
  <si>
    <t>220/380</t>
  </si>
  <si>
    <t>Concessionaria</t>
  </si>
  <si>
    <t>EDP SP</t>
  </si>
  <si>
    <t>Sistema CC integrado ?</t>
  </si>
  <si>
    <t>NÃO</t>
  </si>
  <si>
    <t>String box CC</t>
  </si>
  <si>
    <t>Tensão (V)</t>
  </si>
  <si>
    <t>Chave seccionadora</t>
  </si>
  <si>
    <t>Corrente (A)</t>
  </si>
  <si>
    <t>Quantidade</t>
  </si>
  <si>
    <t>Corrente (kA)</t>
  </si>
  <si>
    <t>DPS</t>
  </si>
  <si>
    <t>Disjuntor</t>
  </si>
  <si>
    <t>String box CA</t>
  </si>
  <si>
    <t>Polos</t>
  </si>
  <si>
    <t>Bipolar</t>
  </si>
  <si>
    <t>Neutro</t>
  </si>
  <si>
    <t>bitola da string CA</t>
  </si>
  <si>
    <t>Cabo</t>
  </si>
  <si>
    <t>tipo de cabo da string  CA</t>
  </si>
  <si>
    <t>EPR/XLPE 90º</t>
  </si>
  <si>
    <t>Fase</t>
  </si>
  <si>
    <t>Poste</t>
  </si>
  <si>
    <t xml:space="preserve">Tipo </t>
  </si>
  <si>
    <t>CABO</t>
  </si>
  <si>
    <t>Diametro (mm)</t>
  </si>
  <si>
    <t>Projetista</t>
  </si>
  <si>
    <t>Danilo Soares Costa</t>
  </si>
  <si>
    <t xml:space="preserve">Marca </t>
  </si>
  <si>
    <t>marca modulo</t>
  </si>
  <si>
    <t>Módulo</t>
  </si>
  <si>
    <t>Mordelo</t>
  </si>
  <si>
    <t>modelo modulo</t>
  </si>
  <si>
    <t>Potencia (W)</t>
  </si>
  <si>
    <t>marca inversor</t>
  </si>
  <si>
    <t>Inversor</t>
  </si>
  <si>
    <t>modelo inversor</t>
  </si>
  <si>
    <t>Nº de entrada</t>
  </si>
  <si>
    <t>Nº de mppt</t>
  </si>
  <si>
    <t>Potencia (kW)</t>
  </si>
  <si>
    <t>Potência de Geração</t>
  </si>
  <si>
    <t>qtd_mod_entrada1</t>
  </si>
  <si>
    <t>qtd_mod_entrada2</t>
  </si>
  <si>
    <t>qtd_mod_entrada3</t>
  </si>
  <si>
    <t>qtd_mod_entrada4</t>
  </si>
  <si>
    <t>Corrente_Max_dps_cc</t>
  </si>
  <si>
    <t>Corrente_Max_dps_ca</t>
  </si>
  <si>
    <t>TensaoDPScc</t>
  </si>
  <si>
    <t>TensaoDPSca</t>
  </si>
  <si>
    <t>POTENCIA DE GERACAO</t>
  </si>
  <si>
    <t>TRATADO</t>
  </si>
  <si>
    <t>Diametro Cabo - Modulos</t>
  </si>
  <si>
    <t>TIPO de caixa</t>
  </si>
  <si>
    <t>CM-3</t>
  </si>
  <si>
    <t>Qtd DPS</t>
  </si>
  <si>
    <t>DPS Poste</t>
  </si>
  <si>
    <t>Corrente In</t>
  </si>
  <si>
    <t>Corrente Imax</t>
  </si>
  <si>
    <t>MONOPOLAR</t>
  </si>
  <si>
    <t>R</t>
  </si>
  <si>
    <t>BIPOLAR</t>
  </si>
  <si>
    <t>R - S</t>
  </si>
  <si>
    <t>TRIPOLAR</t>
  </si>
  <si>
    <t>R - S - T</t>
  </si>
  <si>
    <t>NEUTRO</t>
  </si>
  <si>
    <t>N</t>
  </si>
  <si>
    <t>TERRA</t>
  </si>
  <si>
    <t>PE</t>
  </si>
  <si>
    <t>1 /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</si>
</sst>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0"/>
      <name val="Arial"/>
      <family val="2"/>
    </font>
    <font>
      <sz val="12"/>
      <color theme="7" tint="-0.24997711111789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quotePrefix="1"/>
    <xf numFmtId="0" fontId="6" fillId="0" borderId="0" xfId="0" applyFont="1" applyBorder="1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5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66675</xdr:rowOff>
    </xdr:from>
    <xdr:to>
      <xdr:col>26</xdr:col>
      <xdr:colOff>685800</xdr:colOff>
      <xdr:row>121</xdr:row>
      <xdr:rowOff>114300</xdr:rowOff>
    </xdr:to>
    <xdr:sp macro="" textlink="">
      <xdr:nvSpPr>
        <xdr:cNvPr id="3" name="Quadr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1" y="66675"/>
          <a:ext cx="20878799" cy="23631525"/>
        </a:xfrm>
        <a:prstGeom prst="frame">
          <a:avLst>
            <a:gd name="adj1" fmla="val 872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14</xdr:col>
      <xdr:colOff>279877</xdr:colOff>
      <xdr:row>54</xdr:row>
      <xdr:rowOff>181820</xdr:rowOff>
    </xdr:from>
    <xdr:ext cx="262636" cy="23258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 bwMode="auto">
        <a:xfrm>
          <a:off x="11322308" y="10468820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CA</a:t>
          </a:r>
          <a:endParaRPr/>
        </a:p>
      </xdr:txBody>
    </xdr:sp>
    <xdr:clientData/>
  </xdr:oneCellAnchor>
  <xdr:twoCellAnchor>
    <xdr:from>
      <xdr:col>1</xdr:col>
      <xdr:colOff>585389</xdr:colOff>
      <xdr:row>61</xdr:row>
      <xdr:rowOff>92544</xdr:rowOff>
    </xdr:from>
    <xdr:to>
      <xdr:col>4</xdr:col>
      <xdr:colOff>248235</xdr:colOff>
      <xdr:row>76</xdr:row>
      <xdr:rowOff>129560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ADCFDC86-ED78-36E6-CDEF-FD689A20C7A7}"/>
            </a:ext>
          </a:extLst>
        </xdr:cNvPr>
        <xdr:cNvGrpSpPr/>
      </xdr:nvGrpSpPr>
      <xdr:grpSpPr>
        <a:xfrm>
          <a:off x="1347389" y="11791485"/>
          <a:ext cx="1948846" cy="3017781"/>
          <a:chOff x="446844" y="4780824"/>
          <a:chExt cx="1948846" cy="3015743"/>
        </a:xfrm>
      </xdr:grpSpPr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 bwMode="auto">
          <a:xfrm>
            <a:off x="446844" y="5926886"/>
            <a:ext cx="800205" cy="6718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100" b="0"/>
              <a:t>Proteções do inversor</a:t>
            </a:r>
          </a:p>
        </xdr:txBody>
      </xdr:sp>
      <xdr:grpSp>
        <xdr:nvGrpSpPr>
          <xdr:cNvPr id="818" name="Agrupar 817">
            <a:extLst>
              <a:ext uri="{FF2B5EF4-FFF2-40B4-BE49-F238E27FC236}">
                <a16:creationId xmlns:a16="http://schemas.microsoft.com/office/drawing/2014/main" id="{30D65831-7B12-E2B1-4C84-F9B50A636A01}"/>
              </a:ext>
            </a:extLst>
          </xdr:cNvPr>
          <xdr:cNvGrpSpPr/>
        </xdr:nvGrpSpPr>
        <xdr:grpSpPr>
          <a:xfrm>
            <a:off x="1357592" y="4780824"/>
            <a:ext cx="1038098" cy="3015743"/>
            <a:chOff x="1693037" y="5146294"/>
            <a:chExt cx="1038098" cy="3015743"/>
          </a:xfrm>
        </xdr:grpSpPr>
        <xdr:cxnSp macro="">
          <xdr:nvCxnSpPr>
            <xdr:cNvPr id="261" name="l274">
              <a:extLst>
                <a:ext uri="{FF2B5EF4-FFF2-40B4-BE49-F238E27FC236}">
                  <a16:creationId xmlns:a16="http://schemas.microsoft.com/office/drawing/2014/main" id="{00000000-0008-0000-0000-000005010000}"/>
                </a:ext>
              </a:extLst>
            </xdr:cNvPr>
            <xdr:cNvCxnSpPr>
              <a:cxnSpLocks/>
            </xdr:cNvCxnSpPr>
          </xdr:nvCxnSpPr>
          <xdr:spPr bwMode="auto">
            <a:xfrm>
              <a:off x="1693236" y="5173726"/>
              <a:ext cx="0" cy="101600"/>
            </a:xfrm>
            <a:prstGeom prst="straightConnector1">
              <a:avLst/>
            </a:prstGeom>
            <a:ln w="12700" cap="flat" cmpd="sng" algn="ctr">
              <a:solidFill>
                <a:schemeClr val="dk1">
                  <a:lumMod val="100000"/>
                </a:schemeClr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817" name="Agrupar 816">
              <a:extLst>
                <a:ext uri="{FF2B5EF4-FFF2-40B4-BE49-F238E27FC236}">
                  <a16:creationId xmlns:a16="http://schemas.microsoft.com/office/drawing/2014/main" id="{BD4197D9-6C6D-3DF7-F8DE-F39DAB14B6D4}"/>
                </a:ext>
              </a:extLst>
            </xdr:cNvPr>
            <xdr:cNvGrpSpPr/>
          </xdr:nvGrpSpPr>
          <xdr:grpSpPr>
            <a:xfrm>
              <a:off x="1693037" y="5146294"/>
              <a:ext cx="1038098" cy="3015743"/>
              <a:chOff x="1426337" y="11168722"/>
              <a:chExt cx="1038098" cy="3026253"/>
            </a:xfrm>
          </xdr:grpSpPr>
          <xdr:cxnSp macro="">
            <xdr:nvCxnSpPr>
              <xdr:cNvPr id="227" name="l235">
                <a:extLst>
                  <a:ext uri="{FF2B5EF4-FFF2-40B4-BE49-F238E27FC236}">
                    <a16:creationId xmlns:a16="http://schemas.microsoft.com/office/drawing/2014/main" id="{00000000-0008-0000-0000-0000E3000000}"/>
                  </a:ext>
                </a:extLst>
              </xdr:cNvPr>
              <xdr:cNvCxnSpPr>
                <a:cxnSpLocks/>
              </xdr:cNvCxnSpPr>
            </xdr:nvCxnSpPr>
            <xdr:spPr bwMode="auto">
              <a:xfrm>
                <a:off x="2098548" y="12596329"/>
                <a:ext cx="365887" cy="0"/>
              </a:xfrm>
              <a:prstGeom prst="straightConnector1">
                <a:avLst/>
              </a:prstGeom>
              <a:ln w="12700" cap="flat" cmpd="sng" algn="ctr">
                <a:solidFill>
                  <a:schemeClr val="dk1">
                    <a:lumMod val="100000"/>
                  </a:scheme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29" name="l237">
                <a:extLst>
                  <a:ext uri="{FF2B5EF4-FFF2-40B4-BE49-F238E27FC236}">
                    <a16:creationId xmlns:a16="http://schemas.microsoft.com/office/drawing/2014/main" id="{00000000-0008-0000-0000-0000E5000000}"/>
                  </a:ext>
                </a:extLst>
              </xdr:cNvPr>
              <xdr:cNvCxnSpPr>
                <a:cxnSpLocks/>
              </xdr:cNvCxnSpPr>
            </xdr:nvCxnSpPr>
            <xdr:spPr bwMode="auto">
              <a:xfrm>
                <a:off x="2098548" y="13740313"/>
                <a:ext cx="365887" cy="0"/>
              </a:xfrm>
              <a:prstGeom prst="straightConnector1">
                <a:avLst/>
              </a:prstGeom>
              <a:ln w="12700" cap="flat" cmpd="sng" algn="ctr">
                <a:solidFill>
                  <a:schemeClr val="dk1">
                    <a:lumMod val="100000"/>
                  </a:scheme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816" name="Agrupar 815">
                <a:extLst>
                  <a:ext uri="{FF2B5EF4-FFF2-40B4-BE49-F238E27FC236}">
                    <a16:creationId xmlns:a16="http://schemas.microsoft.com/office/drawing/2014/main" id="{5ECF2D54-6810-C32D-E6B8-1C4DA631978F}"/>
                  </a:ext>
                </a:extLst>
              </xdr:cNvPr>
              <xdr:cNvGrpSpPr/>
            </xdr:nvGrpSpPr>
            <xdr:grpSpPr>
              <a:xfrm>
                <a:off x="1426337" y="11168722"/>
                <a:ext cx="1038098" cy="3026253"/>
                <a:chOff x="1426337" y="11166905"/>
                <a:chExt cx="1038098" cy="3027092"/>
              </a:xfrm>
            </xdr:grpSpPr>
            <xdr:cxnSp macro="">
              <xdr:nvCxnSpPr>
                <xdr:cNvPr id="225" name="l233">
                  <a:extLst>
                    <a:ext uri="{FF2B5EF4-FFF2-40B4-BE49-F238E27FC236}">
                      <a16:creationId xmlns:a16="http://schemas.microsoft.com/office/drawing/2014/main" id="{00000000-0008-0000-0000-0000E1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81403" y="114515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6" name="l234">
                  <a:extLst>
                    <a:ext uri="{FF2B5EF4-FFF2-40B4-BE49-F238E27FC236}">
                      <a16:creationId xmlns:a16="http://schemas.microsoft.com/office/drawing/2014/main" id="{00000000-0008-0000-0000-0000E2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98548" y="120230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8" name="l236">
                  <a:extLst>
                    <a:ext uri="{FF2B5EF4-FFF2-40B4-BE49-F238E27FC236}">
                      <a16:creationId xmlns:a16="http://schemas.microsoft.com/office/drawing/2014/main" id="{00000000-0008-0000-0000-0000E4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98548" y="131660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0" name="aa">
                  <a:extLst>
                    <a:ext uri="{FF2B5EF4-FFF2-40B4-BE49-F238E27FC236}">
                      <a16:creationId xmlns:a16="http://schemas.microsoft.com/office/drawing/2014/main" id="{00000000-0008-0000-0000-0000E6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446591" y="11442445"/>
                  <a:ext cx="1334" cy="2307695"/>
                </a:xfrm>
                <a:prstGeom prst="line">
                  <a:avLst/>
                </a:prstGeom>
                <a:ln w="158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31" name="Elipse 230">
                  <a:extLst>
                    <a:ext uri="{FF2B5EF4-FFF2-40B4-BE49-F238E27FC236}">
                      <a16:creationId xmlns:a16="http://schemas.microsoft.com/office/drawing/2014/main" id="{00000000-0008-0000-0000-0000E7000000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1211736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232" name="Elipse 231">
                  <a:extLst>
                    <a:ext uri="{FF2B5EF4-FFF2-40B4-BE49-F238E27FC236}">
                      <a16:creationId xmlns:a16="http://schemas.microsoft.com/office/drawing/2014/main" id="{00000000-0008-0000-0000-0000E8000000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177371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233" name="Elipse 232">
                  <a:extLst>
                    <a:ext uri="{FF2B5EF4-FFF2-40B4-BE49-F238E27FC236}">
                      <a16:creationId xmlns:a16="http://schemas.microsoft.com/office/drawing/2014/main" id="{00000000-0008-0000-0000-0000E9000000}"/>
                    </a:ext>
                  </a:extLst>
                </xdr:cNvPr>
                <xdr:cNvSpPr/>
              </xdr:nvSpPr>
              <xdr:spPr bwMode="auto">
                <a:xfrm rot="10800000" flipV="1">
                  <a:off x="1525902" y="1236426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234" name="Elipse 233">
                  <a:extLst>
                    <a:ext uri="{FF2B5EF4-FFF2-40B4-BE49-F238E27FC236}">
                      <a16:creationId xmlns:a16="http://schemas.microsoft.com/office/drawing/2014/main" id="{00000000-0008-0000-0000-0000EA000000}"/>
                    </a:ext>
                  </a:extLst>
                </xdr:cNvPr>
                <xdr:cNvSpPr/>
              </xdr:nvSpPr>
              <xdr:spPr bwMode="auto">
                <a:xfrm rot="10800000" flipV="1">
                  <a:off x="1544952" y="1291671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235" name="Elipse 234">
                  <a:extLst>
                    <a:ext uri="{FF2B5EF4-FFF2-40B4-BE49-F238E27FC236}">
                      <a16:creationId xmlns:a16="http://schemas.microsoft.com/office/drawing/2014/main" id="{00000000-0008-0000-0000-0000EB000000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3497735"/>
                  <a:ext cx="542927" cy="497125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cxnSp macro="">
              <xdr:nvCxnSpPr>
                <xdr:cNvPr id="236" name="l262">
                  <a:extLst>
                    <a:ext uri="{FF2B5EF4-FFF2-40B4-BE49-F238E27FC236}">
                      <a16:creationId xmlns:a16="http://schemas.microsoft.com/office/drawing/2014/main" id="{00000000-0008-0000-0000-0000EC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166905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7" name="l263">
                  <a:extLst>
                    <a:ext uri="{FF2B5EF4-FFF2-40B4-BE49-F238E27FC236}">
                      <a16:creationId xmlns:a16="http://schemas.microsoft.com/office/drawing/2014/main" id="{00000000-0008-0000-0000-0000ED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6168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8" name="l264">
                  <a:extLst>
                    <a:ext uri="{FF2B5EF4-FFF2-40B4-BE49-F238E27FC236}">
                      <a16:creationId xmlns:a16="http://schemas.microsoft.com/office/drawing/2014/main" id="{00000000-0008-0000-0000-0000EE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8073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9" name="l265">
                  <a:extLst>
                    <a:ext uri="{FF2B5EF4-FFF2-40B4-BE49-F238E27FC236}">
                      <a16:creationId xmlns:a16="http://schemas.microsoft.com/office/drawing/2014/main" id="{00000000-0008-0000-0000-0000EF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9978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0" name="l266">
                  <a:extLst>
                    <a:ext uri="{FF2B5EF4-FFF2-40B4-BE49-F238E27FC236}">
                      <a16:creationId xmlns:a16="http://schemas.microsoft.com/office/drawing/2014/main" id="{00000000-0008-0000-0000-0000F0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188337" y="11166905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1" name="l268">
                  <a:extLst>
                    <a:ext uri="{FF2B5EF4-FFF2-40B4-BE49-F238E27FC236}">
                      <a16:creationId xmlns:a16="http://schemas.microsoft.com/office/drawing/2014/main" id="{00000000-0008-0000-0000-0000F1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4193997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2" name="l269">
                  <a:extLst>
                    <a:ext uri="{FF2B5EF4-FFF2-40B4-BE49-F238E27FC236}">
                      <a16:creationId xmlns:a16="http://schemas.microsoft.com/office/drawing/2014/main" id="{00000000-0008-0000-0000-0000F2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6168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3" name="l270">
                  <a:extLst>
                    <a:ext uri="{FF2B5EF4-FFF2-40B4-BE49-F238E27FC236}">
                      <a16:creationId xmlns:a16="http://schemas.microsoft.com/office/drawing/2014/main" id="{00000000-0008-0000-0000-0000F3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8073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4" name="l271">
                  <a:extLst>
                    <a:ext uri="{FF2B5EF4-FFF2-40B4-BE49-F238E27FC236}">
                      <a16:creationId xmlns:a16="http://schemas.microsoft.com/office/drawing/2014/main" id="{00000000-0008-0000-0000-0000F4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9978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5" name="l272">
                  <a:extLst>
                    <a:ext uri="{FF2B5EF4-FFF2-40B4-BE49-F238E27FC236}">
                      <a16:creationId xmlns:a16="http://schemas.microsoft.com/office/drawing/2014/main" id="{00000000-0008-0000-0000-0000F5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188337" y="14193997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6" name="l275">
                  <a:extLst>
                    <a:ext uri="{FF2B5EF4-FFF2-40B4-BE49-F238E27FC236}">
                      <a16:creationId xmlns:a16="http://schemas.microsoft.com/office/drawing/2014/main" id="{00000000-0008-0000-0000-0000F6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357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7" name="l276">
                  <a:extLst>
                    <a:ext uri="{FF2B5EF4-FFF2-40B4-BE49-F238E27FC236}">
                      <a16:creationId xmlns:a16="http://schemas.microsoft.com/office/drawing/2014/main" id="{00000000-0008-0000-0000-0000F7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547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8" name="l277">
                  <a:extLst>
                    <a:ext uri="{FF2B5EF4-FFF2-40B4-BE49-F238E27FC236}">
                      <a16:creationId xmlns:a16="http://schemas.microsoft.com/office/drawing/2014/main" id="{00000000-0008-0000-0000-0000F8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738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9" name="l278">
                  <a:extLst>
                    <a:ext uri="{FF2B5EF4-FFF2-40B4-BE49-F238E27FC236}">
                      <a16:creationId xmlns:a16="http://schemas.microsoft.com/office/drawing/2014/main" id="{00000000-0008-0000-0000-0000F9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928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0" name="l279">
                  <a:extLst>
                    <a:ext uri="{FF2B5EF4-FFF2-40B4-BE49-F238E27FC236}">
                      <a16:creationId xmlns:a16="http://schemas.microsoft.com/office/drawing/2014/main" id="{00000000-0008-0000-0000-0000FA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119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1" name="l280">
                  <a:extLst>
                    <a:ext uri="{FF2B5EF4-FFF2-40B4-BE49-F238E27FC236}">
                      <a16:creationId xmlns:a16="http://schemas.microsoft.com/office/drawing/2014/main" id="{00000000-0008-0000-0000-0000FB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309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2" name="l281">
                  <a:extLst>
                    <a:ext uri="{FF2B5EF4-FFF2-40B4-BE49-F238E27FC236}">
                      <a16:creationId xmlns:a16="http://schemas.microsoft.com/office/drawing/2014/main" id="{00000000-0008-0000-0000-0000FC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500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3" name="l282">
                  <a:extLst>
                    <a:ext uri="{FF2B5EF4-FFF2-40B4-BE49-F238E27FC236}">
                      <a16:creationId xmlns:a16="http://schemas.microsoft.com/office/drawing/2014/main" id="{00000000-0008-0000-0000-0000FD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690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4" name="l283">
                  <a:extLst>
                    <a:ext uri="{FF2B5EF4-FFF2-40B4-BE49-F238E27FC236}">
                      <a16:creationId xmlns:a16="http://schemas.microsoft.com/office/drawing/2014/main" id="{00000000-0008-0000-0000-0000FE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881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5" name="l284">
                  <a:extLst>
                    <a:ext uri="{FF2B5EF4-FFF2-40B4-BE49-F238E27FC236}">
                      <a16:creationId xmlns:a16="http://schemas.microsoft.com/office/drawing/2014/main" id="{00000000-0008-0000-0000-0000FF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071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6" name="l285">
                  <a:extLst>
                    <a:ext uri="{FF2B5EF4-FFF2-40B4-BE49-F238E27FC236}">
                      <a16:creationId xmlns:a16="http://schemas.microsoft.com/office/drawing/2014/main" id="{00000000-0008-0000-0000-000000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262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7" name="l286">
                  <a:extLst>
                    <a:ext uri="{FF2B5EF4-FFF2-40B4-BE49-F238E27FC236}">
                      <a16:creationId xmlns:a16="http://schemas.microsoft.com/office/drawing/2014/main" id="{00000000-0008-0000-0000-000001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452905"/>
                  <a:ext cx="0" cy="103424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8" name="l287">
                  <a:extLst>
                    <a:ext uri="{FF2B5EF4-FFF2-40B4-BE49-F238E27FC236}">
                      <a16:creationId xmlns:a16="http://schemas.microsoft.com/office/drawing/2014/main" id="{00000000-0008-0000-0000-000002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645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9" name="l288">
                  <a:extLst>
                    <a:ext uri="{FF2B5EF4-FFF2-40B4-BE49-F238E27FC236}">
                      <a16:creationId xmlns:a16="http://schemas.microsoft.com/office/drawing/2014/main" id="{00000000-0008-0000-0000-000003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8357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0" name="l289">
                  <a:extLst>
                    <a:ext uri="{FF2B5EF4-FFF2-40B4-BE49-F238E27FC236}">
                      <a16:creationId xmlns:a16="http://schemas.microsoft.com/office/drawing/2014/main" id="{00000000-0008-0000-0000-000004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4026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2" name="l297">
                  <a:extLst>
                    <a:ext uri="{FF2B5EF4-FFF2-40B4-BE49-F238E27FC236}">
                      <a16:creationId xmlns:a16="http://schemas.microsoft.com/office/drawing/2014/main" id="{00000000-0008-0000-0000-000006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166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3" name="l298">
                  <a:extLst>
                    <a:ext uri="{FF2B5EF4-FFF2-40B4-BE49-F238E27FC236}">
                      <a16:creationId xmlns:a16="http://schemas.microsoft.com/office/drawing/2014/main" id="{00000000-0008-0000-0000-000007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357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4" name="l299">
                  <a:extLst>
                    <a:ext uri="{FF2B5EF4-FFF2-40B4-BE49-F238E27FC236}">
                      <a16:creationId xmlns:a16="http://schemas.microsoft.com/office/drawing/2014/main" id="{00000000-0008-0000-0000-000008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547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5" name="l300">
                  <a:extLst>
                    <a:ext uri="{FF2B5EF4-FFF2-40B4-BE49-F238E27FC236}">
                      <a16:creationId xmlns:a16="http://schemas.microsoft.com/office/drawing/2014/main" id="{00000000-0008-0000-0000-000009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738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6" name="l301">
                  <a:extLst>
                    <a:ext uri="{FF2B5EF4-FFF2-40B4-BE49-F238E27FC236}">
                      <a16:creationId xmlns:a16="http://schemas.microsoft.com/office/drawing/2014/main" id="{00000000-0008-0000-0000-00000A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928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7" name="l302">
                  <a:extLst>
                    <a:ext uri="{FF2B5EF4-FFF2-40B4-BE49-F238E27FC236}">
                      <a16:creationId xmlns:a16="http://schemas.microsoft.com/office/drawing/2014/main" id="{00000000-0008-0000-0000-00000B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119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8" name="l303">
                  <a:extLst>
                    <a:ext uri="{FF2B5EF4-FFF2-40B4-BE49-F238E27FC236}">
                      <a16:creationId xmlns:a16="http://schemas.microsoft.com/office/drawing/2014/main" id="{00000000-0008-0000-0000-00000C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309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9" name="l304">
                  <a:extLst>
                    <a:ext uri="{FF2B5EF4-FFF2-40B4-BE49-F238E27FC236}">
                      <a16:creationId xmlns:a16="http://schemas.microsoft.com/office/drawing/2014/main" id="{00000000-0008-0000-0000-00000D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500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0" name="l305">
                  <a:extLst>
                    <a:ext uri="{FF2B5EF4-FFF2-40B4-BE49-F238E27FC236}">
                      <a16:creationId xmlns:a16="http://schemas.microsoft.com/office/drawing/2014/main" id="{00000000-0008-0000-0000-00000E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690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1" name="l306">
                  <a:extLst>
                    <a:ext uri="{FF2B5EF4-FFF2-40B4-BE49-F238E27FC236}">
                      <a16:creationId xmlns:a16="http://schemas.microsoft.com/office/drawing/2014/main" id="{00000000-0008-0000-0000-00000F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881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2" name="l307">
                  <a:extLst>
                    <a:ext uri="{FF2B5EF4-FFF2-40B4-BE49-F238E27FC236}">
                      <a16:creationId xmlns:a16="http://schemas.microsoft.com/office/drawing/2014/main" id="{00000000-0008-0000-0000-000010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071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3" name="l308">
                  <a:extLst>
                    <a:ext uri="{FF2B5EF4-FFF2-40B4-BE49-F238E27FC236}">
                      <a16:creationId xmlns:a16="http://schemas.microsoft.com/office/drawing/2014/main" id="{00000000-0008-0000-0000-000011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262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4" name="l309">
                  <a:extLst>
                    <a:ext uri="{FF2B5EF4-FFF2-40B4-BE49-F238E27FC236}">
                      <a16:creationId xmlns:a16="http://schemas.microsoft.com/office/drawing/2014/main" id="{00000000-0008-0000-0000-000012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452905"/>
                  <a:ext cx="0" cy="103424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5" name="l310">
                  <a:extLst>
                    <a:ext uri="{FF2B5EF4-FFF2-40B4-BE49-F238E27FC236}">
                      <a16:creationId xmlns:a16="http://schemas.microsoft.com/office/drawing/2014/main" id="{00000000-0008-0000-0000-000013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645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6" name="l311">
                  <a:extLst>
                    <a:ext uri="{FF2B5EF4-FFF2-40B4-BE49-F238E27FC236}">
                      <a16:creationId xmlns:a16="http://schemas.microsoft.com/office/drawing/2014/main" id="{00000000-0008-0000-0000-000014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8357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7" name="l312">
                  <a:extLst>
                    <a:ext uri="{FF2B5EF4-FFF2-40B4-BE49-F238E27FC236}">
                      <a16:creationId xmlns:a16="http://schemas.microsoft.com/office/drawing/2014/main" id="{00000000-0008-0000-0000-000015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4026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78" name="CaixaDeTexto 277">
                  <a:extLst>
                    <a:ext uri="{FF2B5EF4-FFF2-40B4-BE49-F238E27FC236}">
                      <a16:creationId xmlns:a16="http://schemas.microsoft.com/office/drawing/2014/main" id="{00000000-0008-0000-0000-000016010000}"/>
                    </a:ext>
                  </a:extLst>
                </xdr:cNvPr>
                <xdr:cNvSpPr txBox="1"/>
              </xdr:nvSpPr>
              <xdr:spPr bwMode="auto">
                <a:xfrm>
                  <a:off x="1532281" y="11200557"/>
                  <a:ext cx="600904" cy="48062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81</a:t>
                  </a:r>
                  <a:endParaRPr/>
                </a:p>
                <a:p>
                  <a:pPr algn="ctr">
                    <a:defRPr/>
                  </a:pPr>
                  <a:r>
                    <a:rPr lang="pt-BR" sz="1200" b="0"/>
                    <a:t>0/u</a:t>
                  </a:r>
                  <a:endParaRPr/>
                </a:p>
              </xdr:txBody>
            </xdr:sp>
            <xdr:sp macro="" textlink="">
              <xdr:nvSpPr>
                <xdr:cNvPr id="279" name="CaixaDeTexto 278">
                  <a:extLst>
                    <a:ext uri="{FF2B5EF4-FFF2-40B4-BE49-F238E27FC236}">
                      <a16:creationId xmlns:a16="http://schemas.microsoft.com/office/drawing/2014/main" id="{00000000-0008-0000-0000-000017010000}"/>
                    </a:ext>
                  </a:extLst>
                </xdr:cNvPr>
                <xdr:cNvSpPr txBox="1"/>
              </xdr:nvSpPr>
              <xdr:spPr bwMode="auto">
                <a:xfrm>
                  <a:off x="1519029" y="11758805"/>
                  <a:ext cx="600903" cy="4884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27</a:t>
                  </a:r>
                  <a:endParaRPr/>
                </a:p>
              </xdr:txBody>
            </xdr:sp>
            <xdr:sp macro="" textlink="">
              <xdr:nvSpPr>
                <xdr:cNvPr id="280" name="CaixaDeTexto 279">
                  <a:extLst>
                    <a:ext uri="{FF2B5EF4-FFF2-40B4-BE49-F238E27FC236}">
                      <a16:creationId xmlns:a16="http://schemas.microsoft.com/office/drawing/2014/main" id="{00000000-0008-0000-0000-000018010000}"/>
                    </a:ext>
                  </a:extLst>
                </xdr:cNvPr>
                <xdr:cNvSpPr txBox="1"/>
              </xdr:nvSpPr>
              <xdr:spPr bwMode="auto">
                <a:xfrm>
                  <a:off x="1505777" y="12350181"/>
                  <a:ext cx="600903" cy="46855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59</a:t>
                  </a:r>
                  <a:endParaRPr/>
                </a:p>
              </xdr:txBody>
            </xdr:sp>
            <xdr:sp macro="" textlink="">
              <xdr:nvSpPr>
                <xdr:cNvPr id="281" name="CaixaDeTexto 280">
                  <a:extLst>
                    <a:ext uri="{FF2B5EF4-FFF2-40B4-BE49-F238E27FC236}">
                      <a16:creationId xmlns:a16="http://schemas.microsoft.com/office/drawing/2014/main" id="{00000000-0008-0000-0000-000019010000}"/>
                    </a:ext>
                  </a:extLst>
                </xdr:cNvPr>
                <xdr:cNvSpPr txBox="1"/>
              </xdr:nvSpPr>
              <xdr:spPr bwMode="auto">
                <a:xfrm>
                  <a:off x="1535595" y="12893521"/>
                  <a:ext cx="600903" cy="45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81</a:t>
                  </a:r>
                  <a:endParaRPr/>
                </a:p>
                <a:p>
                  <a:pPr algn="ctr">
                    <a:defRPr/>
                  </a:pPr>
                  <a:r>
                    <a:rPr lang="pt-BR" sz="1200" b="0"/>
                    <a:t>DF/dt</a:t>
                  </a:r>
                  <a:endParaRPr/>
                </a:p>
              </xdr:txBody>
            </xdr:sp>
            <xdr:sp macro="" textlink="">
              <xdr:nvSpPr>
                <xdr:cNvPr id="282" name="CaixaDeTexto 281">
                  <a:extLst>
                    <a:ext uri="{FF2B5EF4-FFF2-40B4-BE49-F238E27FC236}">
                      <a16:creationId xmlns:a16="http://schemas.microsoft.com/office/drawing/2014/main" id="{00000000-0008-0000-0000-00001A010000}"/>
                    </a:ext>
                  </a:extLst>
                </xdr:cNvPr>
                <xdr:cNvSpPr txBox="1"/>
              </xdr:nvSpPr>
              <xdr:spPr bwMode="auto">
                <a:xfrm>
                  <a:off x="1500808" y="13479930"/>
                  <a:ext cx="600903" cy="46594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78</a:t>
                  </a:r>
                  <a:endParaRPr/>
                </a:p>
              </xdr:txBody>
            </xdr:sp>
          </xdr:grpSp>
        </xdr:grpSp>
      </xdr:grpSp>
    </xdr:grpSp>
    <xdr:clientData/>
  </xdr:twoCellAnchor>
  <xdr:twoCellAnchor>
    <xdr:from>
      <xdr:col>3</xdr:col>
      <xdr:colOff>19604</xdr:colOff>
      <xdr:row>41</xdr:row>
      <xdr:rowOff>139229</xdr:rowOff>
    </xdr:from>
    <xdr:to>
      <xdr:col>4</xdr:col>
      <xdr:colOff>673759</xdr:colOff>
      <xdr:row>44</xdr:row>
      <xdr:rowOff>174387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941FED49-14D0-64CE-F4D9-757570E6C9AF}"/>
            </a:ext>
          </a:extLst>
        </xdr:cNvPr>
        <xdr:cNvGrpSpPr/>
      </xdr:nvGrpSpPr>
      <xdr:grpSpPr>
        <a:xfrm>
          <a:off x="2305604" y="7949729"/>
          <a:ext cx="1416155" cy="606658"/>
          <a:chOff x="1005541" y="9507347"/>
          <a:chExt cx="1416155" cy="606658"/>
        </a:xfrm>
      </xdr:grpSpPr>
      <xdr:cxnSp macro="">
        <xdr:nvCxnSpPr>
          <xdr:cNvPr id="206" name="l210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CxnSpPr>
            <a:cxnSpLocks/>
          </xdr:cNvCxnSpPr>
        </xdr:nvCxnSpPr>
        <xdr:spPr bwMode="auto">
          <a:xfrm>
            <a:off x="1007932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7" name="l211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CxnSpPr>
            <a:cxnSpLocks/>
          </xdr:cNvCxnSpPr>
        </xdr:nvCxnSpPr>
        <xdr:spPr bwMode="auto">
          <a:xfrm>
            <a:off x="1266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8" name="l212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CxnSpPr>
            <a:cxnSpLocks/>
          </xdr:cNvCxnSpPr>
        </xdr:nvCxnSpPr>
        <xdr:spPr bwMode="auto">
          <a:xfrm>
            <a:off x="1520578" y="9517104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9" name="l213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CxnSpPr>
            <a:cxnSpLocks/>
          </xdr:cNvCxnSpPr>
        </xdr:nvCxnSpPr>
        <xdr:spPr bwMode="auto">
          <a:xfrm>
            <a:off x="1774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" name="l214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CxnSpPr>
            <a:cxnSpLocks/>
          </xdr:cNvCxnSpPr>
        </xdr:nvCxnSpPr>
        <xdr:spPr bwMode="auto">
          <a:xfrm>
            <a:off x="2028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1" name="l215">
            <a:extLst>
              <a:ext uri="{FF2B5EF4-FFF2-40B4-BE49-F238E27FC236}">
                <a16:creationId xmlns:a16="http://schemas.microsoft.com/office/drawing/2014/main" id="{00000000-0008-0000-0000-0000D3000000}"/>
              </a:ext>
            </a:extLst>
          </xdr:cNvPr>
          <xdr:cNvCxnSpPr>
            <a:cxnSpLocks/>
          </xdr:cNvCxnSpPr>
        </xdr:nvCxnSpPr>
        <xdr:spPr bwMode="auto">
          <a:xfrm>
            <a:off x="2282578" y="9517104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3" name="l217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CxnSpPr>
            <a:cxnSpLocks/>
          </xdr:cNvCxnSpPr>
        </xdr:nvCxnSpPr>
        <xdr:spPr bwMode="auto">
          <a:xfrm>
            <a:off x="1005541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4" name="l218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CxnSpPr>
            <a:cxnSpLocks/>
          </xdr:cNvCxnSpPr>
        </xdr:nvCxnSpPr>
        <xdr:spPr bwMode="auto">
          <a:xfrm>
            <a:off x="1257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5" name="l219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CxnSpPr>
            <a:cxnSpLocks/>
          </xdr:cNvCxnSpPr>
        </xdr:nvCxnSpPr>
        <xdr:spPr bwMode="auto">
          <a:xfrm>
            <a:off x="1511286" y="10093250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" name="l220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CxnSpPr>
            <a:cxnSpLocks/>
          </xdr:cNvCxnSpPr>
        </xdr:nvCxnSpPr>
        <xdr:spPr bwMode="auto">
          <a:xfrm>
            <a:off x="1765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" name="l221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CxnSpPr>
            <a:cxnSpLocks/>
          </xdr:cNvCxnSpPr>
        </xdr:nvCxnSpPr>
        <xdr:spPr bwMode="auto">
          <a:xfrm>
            <a:off x="2019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l222">
            <a:extLst>
              <a:ext uri="{FF2B5EF4-FFF2-40B4-BE49-F238E27FC236}">
                <a16:creationId xmlns:a16="http://schemas.microsoft.com/office/drawing/2014/main" id="{00000000-0008-0000-0000-0000DA000000}"/>
              </a:ext>
            </a:extLst>
          </xdr:cNvPr>
          <xdr:cNvCxnSpPr>
            <a:cxnSpLocks/>
          </xdr:cNvCxnSpPr>
        </xdr:nvCxnSpPr>
        <xdr:spPr bwMode="auto">
          <a:xfrm>
            <a:off x="2282578" y="10107188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l223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CxnSpPr>
            <a:cxnSpLocks/>
          </xdr:cNvCxnSpPr>
        </xdr:nvCxnSpPr>
        <xdr:spPr bwMode="auto">
          <a:xfrm>
            <a:off x="1007932" y="9507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l224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CxnSpPr>
            <a:cxnSpLocks/>
          </xdr:cNvCxnSpPr>
        </xdr:nvCxnSpPr>
        <xdr:spPr bwMode="auto">
          <a:xfrm>
            <a:off x="1007932" y="97232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" name="l225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CxnSpPr>
            <a:cxnSpLocks/>
          </xdr:cNvCxnSpPr>
        </xdr:nvCxnSpPr>
        <xdr:spPr bwMode="auto">
          <a:xfrm>
            <a:off x="1007932" y="995819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" name="l227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CxnSpPr>
            <a:cxnSpLocks/>
          </xdr:cNvCxnSpPr>
        </xdr:nvCxnSpPr>
        <xdr:spPr bwMode="auto">
          <a:xfrm>
            <a:off x="2421696" y="9507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" name="l228">
            <a:extLst>
              <a:ext uri="{FF2B5EF4-FFF2-40B4-BE49-F238E27FC236}">
                <a16:creationId xmlns:a16="http://schemas.microsoft.com/office/drawing/2014/main" id="{00000000-0008-0000-0000-0000DF000000}"/>
              </a:ext>
            </a:extLst>
          </xdr:cNvPr>
          <xdr:cNvCxnSpPr>
            <a:cxnSpLocks/>
          </xdr:cNvCxnSpPr>
        </xdr:nvCxnSpPr>
        <xdr:spPr bwMode="auto">
          <a:xfrm>
            <a:off x="2421696" y="9761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" name="l229">
            <a:extLst>
              <a:ext uri="{FF2B5EF4-FFF2-40B4-BE49-F238E27FC236}">
                <a16:creationId xmlns:a16="http://schemas.microsoft.com/office/drawing/2014/main" id="{00000000-0008-0000-0000-0000E0000000}"/>
              </a:ext>
            </a:extLst>
          </xdr:cNvPr>
          <xdr:cNvCxnSpPr>
            <a:cxnSpLocks/>
          </xdr:cNvCxnSpPr>
        </xdr:nvCxnSpPr>
        <xdr:spPr bwMode="auto">
          <a:xfrm>
            <a:off x="2421696" y="9987005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6" name="CaixaDeTexto 625">
            <a:extLst>
              <a:ext uri="{FF2B5EF4-FFF2-40B4-BE49-F238E27FC236}">
                <a16:creationId xmlns:a16="http://schemas.microsoft.com/office/drawing/2014/main" id="{00000000-0008-0000-0000-000072020000}"/>
              </a:ext>
            </a:extLst>
          </xdr:cNvPr>
          <xdr:cNvSpPr txBox="1"/>
        </xdr:nvSpPr>
        <xdr:spPr bwMode="auto">
          <a:xfrm>
            <a:off x="1104071" y="9563100"/>
            <a:ext cx="1183406" cy="2646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400" b="1"/>
              <a:t>MPPT:</a:t>
            </a:r>
            <a:endParaRPr/>
          </a:p>
        </xdr:txBody>
      </xdr:sp>
      <xdr:sp macro="" textlink="">
        <xdr:nvSpPr>
          <xdr:cNvPr id="629" name="txt_mppt">
            <a:extLst>
              <a:ext uri="{FF2B5EF4-FFF2-40B4-BE49-F238E27FC236}">
                <a16:creationId xmlns:a16="http://schemas.microsoft.com/office/drawing/2014/main" id="{00000000-0008-0000-0000-000075020000}"/>
              </a:ext>
            </a:extLst>
          </xdr:cNvPr>
          <xdr:cNvSpPr txBox="1"/>
        </xdr:nvSpPr>
        <xdr:spPr bwMode="auto">
          <a:xfrm>
            <a:off x="1068692" y="9834296"/>
            <a:ext cx="1226669" cy="2102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400" b="0"/>
              <a:t>0</a:t>
            </a:r>
            <a:endParaRPr/>
          </a:p>
        </xdr:txBody>
      </xdr:sp>
    </xdr:grpSp>
    <xdr:clientData/>
  </xdr:twoCellAnchor>
  <xdr:twoCellAnchor>
    <xdr:from>
      <xdr:col>15</xdr:col>
      <xdr:colOff>390964</xdr:colOff>
      <xdr:row>49</xdr:row>
      <xdr:rowOff>104348</xdr:rowOff>
    </xdr:from>
    <xdr:to>
      <xdr:col>18</xdr:col>
      <xdr:colOff>649432</xdr:colOff>
      <xdr:row>56</xdr:row>
      <xdr:rowOff>167196</xdr:rowOff>
    </xdr:to>
    <xdr:grpSp>
      <xdr:nvGrpSpPr>
        <xdr:cNvPr id="851" name="Agrupar 850">
          <a:extLst>
            <a:ext uri="{FF2B5EF4-FFF2-40B4-BE49-F238E27FC236}">
              <a16:creationId xmlns:a16="http://schemas.microsoft.com/office/drawing/2014/main" id="{9157C235-2136-5672-9645-568D6F8C908A}"/>
            </a:ext>
          </a:extLst>
        </xdr:cNvPr>
        <xdr:cNvGrpSpPr/>
      </xdr:nvGrpSpPr>
      <xdr:grpSpPr>
        <a:xfrm>
          <a:off x="12201964" y="9438848"/>
          <a:ext cx="2544468" cy="1396348"/>
          <a:chOff x="12566219" y="8740774"/>
          <a:chExt cx="3051464" cy="1383187"/>
        </a:xfrm>
      </xdr:grpSpPr>
      <xdr:sp macro="" textlink="">
        <xdr:nvSpPr>
          <xdr:cNvPr id="559" name="Retângulo 558">
            <a:extLst>
              <a:ext uri="{FF2B5EF4-FFF2-40B4-BE49-F238E27FC236}">
                <a16:creationId xmlns:a16="http://schemas.microsoft.com/office/drawing/2014/main" id="{00000000-0008-0000-0000-00002F020000}"/>
              </a:ext>
            </a:extLst>
          </xdr:cNvPr>
          <xdr:cNvSpPr/>
        </xdr:nvSpPr>
        <xdr:spPr bwMode="auto">
          <a:xfrm>
            <a:off x="12605671" y="8740774"/>
            <a:ext cx="3010683" cy="138083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pt-BR" sz="1100"/>
          </a:p>
        </xdr:txBody>
      </xdr:sp>
      <xdr:sp macro="" textlink="$BE$37">
        <xdr:nvSpPr>
          <xdr:cNvPr id="580" name="txt_mppt">
            <a:extLst>
              <a:ext uri="{FF2B5EF4-FFF2-40B4-BE49-F238E27FC236}">
                <a16:creationId xmlns:a16="http://schemas.microsoft.com/office/drawing/2014/main" id="{00000000-0008-0000-0000-000044020000}"/>
              </a:ext>
            </a:extLst>
          </xdr:cNvPr>
          <xdr:cNvSpPr txBox="1"/>
        </xdr:nvSpPr>
        <xdr:spPr bwMode="auto">
          <a:xfrm>
            <a:off x="12587001" y="8762751"/>
            <a:ext cx="3030682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F355D6FE-BE8D-4C70-AA1F-026E68F0C5BB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Inversor Grid Tie marca inversor</a:t>
            </a:fld>
            <a:endParaRPr sz="1600"/>
          </a:p>
        </xdr:txBody>
      </xdr:sp>
      <xdr:sp macro="" textlink="$BE$38">
        <xdr:nvSpPr>
          <xdr:cNvPr id="581" name="txt_mppt">
            <a:extLst>
              <a:ext uri="{FF2B5EF4-FFF2-40B4-BE49-F238E27FC236}">
                <a16:creationId xmlns:a16="http://schemas.microsoft.com/office/drawing/2014/main" id="{00000000-0008-0000-0000-000045020000}"/>
              </a:ext>
            </a:extLst>
          </xdr:cNvPr>
          <xdr:cNvSpPr txBox="1"/>
        </xdr:nvSpPr>
        <xdr:spPr bwMode="auto">
          <a:xfrm>
            <a:off x="12566219" y="9209561"/>
            <a:ext cx="3030682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3E712895-1AC7-45C7-B91A-5EE3CB846F84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modelo inversor</a:t>
            </a:fld>
            <a:endParaRPr sz="1600"/>
          </a:p>
        </xdr:txBody>
      </xdr:sp>
      <xdr:sp macro="" textlink="$BE$41">
        <xdr:nvSpPr>
          <xdr:cNvPr id="582" name="txt_mppt">
            <a:extLst>
              <a:ext uri="{FF2B5EF4-FFF2-40B4-BE49-F238E27FC236}">
                <a16:creationId xmlns:a16="http://schemas.microsoft.com/office/drawing/2014/main" id="{00000000-0008-0000-0000-000046020000}"/>
              </a:ext>
            </a:extLst>
          </xdr:cNvPr>
          <xdr:cNvSpPr txBox="1"/>
        </xdr:nvSpPr>
        <xdr:spPr bwMode="auto">
          <a:xfrm>
            <a:off x="12642897" y="9639052"/>
            <a:ext cx="2950539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E3F9D27A-5A13-4042-B7DB-57D3588067AF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20 KW</a:t>
            </a:fld>
            <a:endParaRPr sz="1600"/>
          </a:p>
        </xdr:txBody>
      </xdr:sp>
    </xdr:grpSp>
    <xdr:clientData/>
  </xdr:twoCellAnchor>
  <xdr:twoCellAnchor>
    <xdr:from>
      <xdr:col>21</xdr:col>
      <xdr:colOff>391205</xdr:colOff>
      <xdr:row>89</xdr:row>
      <xdr:rowOff>50873</xdr:rowOff>
    </xdr:from>
    <xdr:to>
      <xdr:col>26</xdr:col>
      <xdr:colOff>499566</xdr:colOff>
      <xdr:row>117</xdr:row>
      <xdr:rowOff>69273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16764000" y="17308132"/>
          <a:ext cx="3918361" cy="55429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21</xdr:col>
      <xdr:colOff>405581</xdr:colOff>
      <xdr:row>89</xdr:row>
      <xdr:rowOff>86723</xdr:rowOff>
    </xdr:from>
    <xdr:to>
      <xdr:col>26</xdr:col>
      <xdr:colOff>515392</xdr:colOff>
      <xdr:row>91</xdr:row>
      <xdr:rowOff>44011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 bwMode="auto">
        <a:xfrm>
          <a:off x="16840875" y="17026282"/>
          <a:ext cx="3938488" cy="33081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800">
              <a:latin typeface="Calibri"/>
              <a:cs typeface="Arial"/>
            </a:rPr>
            <a:t>Diagrama Unifilar</a:t>
          </a:r>
          <a:endParaRPr/>
        </a:p>
      </xdr:txBody>
    </xdr:sp>
    <xdr:clientData/>
  </xdr:twoCellAnchor>
  <xdr:twoCellAnchor>
    <xdr:from>
      <xdr:col>21</xdr:col>
      <xdr:colOff>395621</xdr:colOff>
      <xdr:row>89</xdr:row>
      <xdr:rowOff>68629</xdr:rowOff>
    </xdr:from>
    <xdr:to>
      <xdr:col>22</xdr:col>
      <xdr:colOff>480905</xdr:colOff>
      <xdr:row>90</xdr:row>
      <xdr:rowOff>68479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 bwMode="auto">
        <a:xfrm>
          <a:off x="16830915" y="17008188"/>
          <a:ext cx="851019" cy="18661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r>
            <a:rPr lang="pt-BR" sz="1100"/>
            <a:t>TITULO</a:t>
          </a:r>
          <a:endParaRPr/>
        </a:p>
      </xdr:txBody>
    </xdr:sp>
    <xdr:clientData/>
  </xdr:twoCellAnchor>
  <xdr:twoCellAnchor>
    <xdr:from>
      <xdr:col>21</xdr:col>
      <xdr:colOff>393871</xdr:colOff>
      <xdr:row>91</xdr:row>
      <xdr:rowOff>86500</xdr:rowOff>
    </xdr:from>
    <xdr:to>
      <xdr:col>26</xdr:col>
      <xdr:colOff>497758</xdr:colOff>
      <xdr:row>92</xdr:row>
      <xdr:rowOff>7653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 bwMode="auto">
        <a:xfrm>
          <a:off x="16766574" y="17728345"/>
          <a:ext cx="3913887" cy="168288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Proprietário:</a:t>
          </a:r>
          <a:endParaRPr/>
        </a:p>
      </xdr:txBody>
    </xdr:sp>
    <xdr:clientData/>
  </xdr:twoCellAnchor>
  <xdr:twoCellAnchor>
    <xdr:from>
      <xdr:col>21</xdr:col>
      <xdr:colOff>387803</xdr:colOff>
      <xdr:row>95</xdr:row>
      <xdr:rowOff>194302</xdr:rowOff>
    </xdr:from>
    <xdr:to>
      <xdr:col>26</xdr:col>
      <xdr:colOff>500884</xdr:colOff>
      <xdr:row>96</xdr:row>
      <xdr:rowOff>114620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 bwMode="auto">
        <a:xfrm>
          <a:off x="16760598" y="18672802"/>
          <a:ext cx="3923081" cy="19586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Responsável Técnico:</a:t>
          </a:r>
          <a:endParaRPr/>
        </a:p>
      </xdr:txBody>
    </xdr:sp>
    <xdr:clientData/>
  </xdr:twoCellAnchor>
  <xdr:twoCellAnchor>
    <xdr:from>
      <xdr:col>21</xdr:col>
      <xdr:colOff>386352</xdr:colOff>
      <xdr:row>104</xdr:row>
      <xdr:rowOff>126375</xdr:rowOff>
    </xdr:from>
    <xdr:to>
      <xdr:col>26</xdr:col>
      <xdr:colOff>529096</xdr:colOff>
      <xdr:row>117</xdr:row>
      <xdr:rowOff>59578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16821646" y="20035493"/>
          <a:ext cx="3971421" cy="2398497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21</xdr:col>
      <xdr:colOff>368661</xdr:colOff>
      <xdr:row>92</xdr:row>
      <xdr:rowOff>29977</xdr:rowOff>
    </xdr:from>
    <xdr:to>
      <xdr:col>26</xdr:col>
      <xdr:colOff>517081</xdr:colOff>
      <xdr:row>93</xdr:row>
      <xdr:rowOff>45922</xdr:rowOff>
    </xdr:to>
    <xdr:sp macro="" textlink="BA6">
      <xdr:nvSpPr>
        <xdr:cNvPr id="583" name="txt_mppt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 bwMode="auto">
        <a:xfrm>
          <a:off x="16803955" y="17585859"/>
          <a:ext cx="3977097" cy="2587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6FF146A-B1BD-4D2B-9CA8-EF1B81B4C4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HIGOR PIMENTEL</a:t>
          </a:fld>
          <a:endParaRPr/>
        </a:p>
      </xdr:txBody>
    </xdr:sp>
    <xdr:clientData/>
  </xdr:twoCellAnchor>
  <xdr:twoCellAnchor>
    <xdr:from>
      <xdr:col>21</xdr:col>
      <xdr:colOff>365172</xdr:colOff>
      <xdr:row>93</xdr:row>
      <xdr:rowOff>33018</xdr:rowOff>
    </xdr:from>
    <xdr:to>
      <xdr:col>26</xdr:col>
      <xdr:colOff>499640</xdr:colOff>
      <xdr:row>94</xdr:row>
      <xdr:rowOff>174120</xdr:rowOff>
    </xdr:to>
    <xdr:sp macro="" textlink="BE7">
      <xdr:nvSpPr>
        <xdr:cNvPr id="584" name="txt_mppt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 bwMode="auto">
        <a:xfrm>
          <a:off x="16800466" y="17831694"/>
          <a:ext cx="3963145" cy="29051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51A2506-C547-446E-AD66-8CA58587761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DAS TORRES,134,SAO JUDAS</a:t>
          </a:fld>
          <a:endParaRPr/>
        </a:p>
      </xdr:txBody>
    </xdr:sp>
    <xdr:clientData/>
  </xdr:twoCellAnchor>
  <xdr:twoCellAnchor>
    <xdr:from>
      <xdr:col>21</xdr:col>
      <xdr:colOff>361683</xdr:colOff>
      <xdr:row>94</xdr:row>
      <xdr:rowOff>182036</xdr:rowOff>
    </xdr:from>
    <xdr:to>
      <xdr:col>26</xdr:col>
      <xdr:colOff>569405</xdr:colOff>
      <xdr:row>95</xdr:row>
      <xdr:rowOff>209122</xdr:rowOff>
    </xdr:to>
    <xdr:sp macro="" textlink="BE10">
      <xdr:nvSpPr>
        <xdr:cNvPr id="585" name="txt_mppt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 bwMode="auto">
        <a:xfrm>
          <a:off x="16796977" y="18130124"/>
          <a:ext cx="4036399" cy="21385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8406110-23B4-49CB-B8D6-8542B79A005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SUMARÉ,SP</a:t>
          </a:fld>
          <a:endParaRPr/>
        </a:p>
      </xdr:txBody>
    </xdr:sp>
    <xdr:clientData/>
  </xdr:twoCellAnchor>
  <xdr:twoCellAnchor>
    <xdr:from>
      <xdr:col>21</xdr:col>
      <xdr:colOff>382615</xdr:colOff>
      <xdr:row>96</xdr:row>
      <xdr:rowOff>140470</xdr:rowOff>
    </xdr:from>
    <xdr:to>
      <xdr:col>26</xdr:col>
      <xdr:colOff>551658</xdr:colOff>
      <xdr:row>98</xdr:row>
      <xdr:rowOff>22296</xdr:rowOff>
    </xdr:to>
    <xdr:sp macro="" textlink="BA32">
      <xdr:nvSpPr>
        <xdr:cNvPr id="586" name="txt_mppt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 bwMode="auto">
        <a:xfrm>
          <a:off x="16817909" y="18555470"/>
          <a:ext cx="3997720" cy="25535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36808E2-C3B5-47A4-A79A-BA2A326445CD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Danilo Soares Costa</a:t>
          </a:fld>
          <a:endParaRPr/>
        </a:p>
      </xdr:txBody>
    </xdr:sp>
    <xdr:clientData/>
  </xdr:twoCellAnchor>
  <xdr:twoCellAnchor>
    <xdr:from>
      <xdr:col>21</xdr:col>
      <xdr:colOff>379126</xdr:colOff>
      <xdr:row>98</xdr:row>
      <xdr:rowOff>32426</xdr:rowOff>
    </xdr:from>
    <xdr:to>
      <xdr:col>26</xdr:col>
      <xdr:colOff>534145</xdr:colOff>
      <xdr:row>99</xdr:row>
      <xdr:rowOff>114247</xdr:rowOff>
    </xdr:to>
    <xdr:sp macro="" textlink="BB32">
      <xdr:nvSpPr>
        <xdr:cNvPr id="587" name="txt_mppt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 bwMode="auto">
        <a:xfrm>
          <a:off x="16814420" y="18820955"/>
          <a:ext cx="3983696" cy="26858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4B34A3A-F40E-489D-932C-D2117724B4C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Avenida Inglaterra, 454, QD.117, Lote 1, Jardim Europa</a:t>
          </a:fld>
          <a:endParaRPr/>
        </a:p>
      </xdr:txBody>
    </xdr:sp>
    <xdr:clientData/>
  </xdr:twoCellAnchor>
  <xdr:twoCellAnchor>
    <xdr:from>
      <xdr:col>21</xdr:col>
      <xdr:colOff>375638</xdr:colOff>
      <xdr:row>99</xdr:row>
      <xdr:rowOff>137735</xdr:rowOff>
    </xdr:from>
    <xdr:to>
      <xdr:col>26</xdr:col>
      <xdr:colOff>482199</xdr:colOff>
      <xdr:row>101</xdr:row>
      <xdr:rowOff>6136</xdr:rowOff>
    </xdr:to>
    <xdr:sp macro="" textlink="BC32">
      <xdr:nvSpPr>
        <xdr:cNvPr id="588" name="txt_mppt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 bwMode="auto">
        <a:xfrm>
          <a:off x="16810932" y="19113029"/>
          <a:ext cx="3935238" cy="24193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4E8DCC6-BAF2-4CB4-93C7-81EA38D419D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Goiânia / GO</a:t>
          </a:fld>
          <a:endParaRPr/>
        </a:p>
      </xdr:txBody>
    </xdr:sp>
    <xdr:clientData/>
  </xdr:twoCellAnchor>
  <xdr:twoCellAnchor>
    <xdr:from>
      <xdr:col>21</xdr:col>
      <xdr:colOff>407034</xdr:colOff>
      <xdr:row>101</xdr:row>
      <xdr:rowOff>38729</xdr:rowOff>
    </xdr:from>
    <xdr:to>
      <xdr:col>26</xdr:col>
      <xdr:colOff>447318</xdr:colOff>
      <xdr:row>102</xdr:row>
      <xdr:rowOff>80495</xdr:rowOff>
    </xdr:to>
    <xdr:sp macro="" textlink="BE32">
      <xdr:nvSpPr>
        <xdr:cNvPr id="589" name="txt_mppt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 bwMode="auto">
        <a:xfrm>
          <a:off x="16842328" y="19387553"/>
          <a:ext cx="3868961" cy="22853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E1D5F33-278F-47EE-8CA0-DE8D0312343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74330-200</a:t>
          </a:fld>
          <a:endParaRPr/>
        </a:p>
      </xdr:txBody>
    </xdr:sp>
    <xdr:clientData/>
  </xdr:twoCellAnchor>
  <xdr:twoCellAnchor>
    <xdr:from>
      <xdr:col>21</xdr:col>
      <xdr:colOff>403544</xdr:colOff>
      <xdr:row>102</xdr:row>
      <xdr:rowOff>156272</xdr:rowOff>
    </xdr:from>
    <xdr:to>
      <xdr:col>26</xdr:col>
      <xdr:colOff>632196</xdr:colOff>
      <xdr:row>103</xdr:row>
      <xdr:rowOff>180593</xdr:rowOff>
    </xdr:to>
    <xdr:sp macro="" textlink="BB52">
      <xdr:nvSpPr>
        <xdr:cNvPr id="590" name="txt_mppt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 bwMode="auto">
        <a:xfrm>
          <a:off x="16838838" y="19691860"/>
          <a:ext cx="4057329" cy="21108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706E267-B5D5-4677-A13E-B88B4F61A22C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Projeto GFV 10 kWp</a:t>
          </a:fld>
          <a:endParaRPr sz="1600"/>
        </a:p>
      </xdr:txBody>
    </xdr:sp>
    <xdr:clientData/>
  </xdr:twoCellAnchor>
  <xdr:twoCellAnchor>
    <xdr:from>
      <xdr:col>4</xdr:col>
      <xdr:colOff>219227</xdr:colOff>
      <xdr:row>57</xdr:row>
      <xdr:rowOff>103909</xdr:rowOff>
    </xdr:from>
    <xdr:to>
      <xdr:col>5</xdr:col>
      <xdr:colOff>519545</xdr:colOff>
      <xdr:row>63</xdr:row>
      <xdr:rowOff>10681</xdr:rowOff>
    </xdr:to>
    <xdr:cxnSp macro="">
      <xdr:nvCxnSpPr>
        <xdr:cNvPr id="615" name="Conector de seta reta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CxnSpPr/>
      </xdr:nvCxnSpPr>
      <xdr:spPr>
        <a:xfrm flipV="1">
          <a:off x="3267227" y="10962409"/>
          <a:ext cx="1062318" cy="111904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32324</xdr:colOff>
      <xdr:row>56</xdr:row>
      <xdr:rowOff>126663</xdr:rowOff>
    </xdr:from>
    <xdr:to>
      <xdr:col>10</xdr:col>
      <xdr:colOff>32324</xdr:colOff>
      <xdr:row>74</xdr:row>
      <xdr:rowOff>138938</xdr:rowOff>
    </xdr:to>
    <xdr:cxnSp macro="">
      <xdr:nvCxnSpPr>
        <xdr:cNvPr id="673" name="_line_mod4_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CxnSpPr>
          <a:cxnSpLocks/>
        </xdr:cNvCxnSpPr>
      </xdr:nvCxnSpPr>
      <xdr:spPr bwMode="auto">
        <a:xfrm flipH="1">
          <a:off x="7875669" y="10794663"/>
          <a:ext cx="0" cy="364491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90798</xdr:colOff>
      <xdr:row>18</xdr:row>
      <xdr:rowOff>99020</xdr:rowOff>
    </xdr:from>
    <xdr:to>
      <xdr:col>6</xdr:col>
      <xdr:colOff>90798</xdr:colOff>
      <xdr:row>49</xdr:row>
      <xdr:rowOff>14720</xdr:rowOff>
    </xdr:to>
    <xdr:cxnSp macro="">
      <xdr:nvCxnSpPr>
        <xdr:cNvPr id="47" name="mod1_14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cxnSpLocks/>
        </xdr:cNvCxnSpPr>
      </xdr:nvCxnSpPr>
      <xdr:spPr bwMode="auto">
        <a:xfrm flipH="1">
          <a:off x="4662798" y="3528020"/>
          <a:ext cx="0" cy="5821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91691</xdr:colOff>
      <xdr:row>10</xdr:row>
      <xdr:rowOff>181150</xdr:rowOff>
    </xdr:from>
    <xdr:to>
      <xdr:col>7</xdr:col>
      <xdr:colOff>111038</xdr:colOff>
      <xdr:row>18</xdr:row>
      <xdr:rowOff>95581</xdr:rowOff>
    </xdr:to>
    <xdr:sp macro="" textlink="">
      <xdr:nvSpPr>
        <xdr:cNvPr id="640" name="mod1_5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/>
      </xdr:nvSpPr>
      <xdr:spPr>
        <a:xfrm>
          <a:off x="3901691" y="2086150"/>
          <a:ext cx="1543347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112670</xdr:colOff>
      <xdr:row>10</xdr:row>
      <xdr:rowOff>183654</xdr:rowOff>
    </xdr:from>
    <xdr:to>
      <xdr:col>7</xdr:col>
      <xdr:colOff>99321</xdr:colOff>
      <xdr:row>14</xdr:row>
      <xdr:rowOff>117180</xdr:rowOff>
    </xdr:to>
    <xdr:cxnSp macro="">
      <xdr:nvCxnSpPr>
        <xdr:cNvPr id="641" name="mod1_7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CxnSpPr/>
      </xdr:nvCxnSpPr>
      <xdr:spPr>
        <a:xfrm flipH="1">
          <a:off x="4684670" y="2088654"/>
          <a:ext cx="748651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90996</xdr:colOff>
      <xdr:row>10</xdr:row>
      <xdr:rowOff>182032</xdr:rowOff>
    </xdr:from>
    <xdr:to>
      <xdr:col>6</xdr:col>
      <xdr:colOff>120242</xdr:colOff>
      <xdr:row>14</xdr:row>
      <xdr:rowOff>120959</xdr:rowOff>
    </xdr:to>
    <xdr:cxnSp macro="">
      <xdr:nvCxnSpPr>
        <xdr:cNvPr id="642" name="mod1_6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CxnSpPr/>
      </xdr:nvCxnSpPr>
      <xdr:spPr>
        <a:xfrm flipH="1" flipV="1">
          <a:off x="3900996" y="2087032"/>
          <a:ext cx="791246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541514</xdr:colOff>
      <xdr:row>11</xdr:row>
      <xdr:rowOff>21824</xdr:rowOff>
    </xdr:from>
    <xdr:to>
      <xdr:col>9</xdr:col>
      <xdr:colOff>448280</xdr:colOff>
      <xdr:row>18</xdr:row>
      <xdr:rowOff>126755</xdr:rowOff>
    </xdr:to>
    <xdr:sp macro="" textlink="">
      <xdr:nvSpPr>
        <xdr:cNvPr id="2" name="mod2_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75514" y="2117324"/>
          <a:ext cx="1534675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440373</xdr:colOff>
      <xdr:row>11</xdr:row>
      <xdr:rowOff>24328</xdr:rowOff>
    </xdr:from>
    <xdr:to>
      <xdr:col>9</xdr:col>
      <xdr:colOff>436564</xdr:colOff>
      <xdr:row>14</xdr:row>
      <xdr:rowOff>148354</xdr:rowOff>
    </xdr:to>
    <xdr:cxnSp macro="">
      <xdr:nvCxnSpPr>
        <xdr:cNvPr id="7" name="mod2_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6640282" y="2119828"/>
          <a:ext cx="758191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540819</xdr:colOff>
      <xdr:row>11</xdr:row>
      <xdr:rowOff>22706</xdr:rowOff>
    </xdr:from>
    <xdr:to>
      <xdr:col>8</xdr:col>
      <xdr:colOff>457484</xdr:colOff>
      <xdr:row>14</xdr:row>
      <xdr:rowOff>152133</xdr:rowOff>
    </xdr:to>
    <xdr:cxnSp macro="">
      <xdr:nvCxnSpPr>
        <xdr:cNvPr id="9" name="mod2_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874819" y="2118206"/>
          <a:ext cx="782574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465466</xdr:colOff>
      <xdr:row>18</xdr:row>
      <xdr:rowOff>122449</xdr:rowOff>
    </xdr:from>
    <xdr:to>
      <xdr:col>8</xdr:col>
      <xdr:colOff>465466</xdr:colOff>
      <xdr:row>49</xdr:row>
      <xdr:rowOff>12949</xdr:rowOff>
    </xdr:to>
    <xdr:cxnSp macro="">
      <xdr:nvCxnSpPr>
        <xdr:cNvPr id="11" name="mod2_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cxnSpLocks/>
        </xdr:cNvCxnSpPr>
      </xdr:nvCxnSpPr>
      <xdr:spPr bwMode="auto">
        <a:xfrm flipH="1">
          <a:off x="6665375" y="3551449"/>
          <a:ext cx="0" cy="5796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150770</xdr:colOff>
      <xdr:row>11</xdr:row>
      <xdr:rowOff>1043</xdr:rowOff>
    </xdr:from>
    <xdr:to>
      <xdr:col>11</xdr:col>
      <xdr:colOff>761881</xdr:colOff>
      <xdr:row>18</xdr:row>
      <xdr:rowOff>105974</xdr:rowOff>
    </xdr:to>
    <xdr:sp macro="" textlink="">
      <xdr:nvSpPr>
        <xdr:cNvPr id="43" name="mod3_5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7995906" y="2096543"/>
          <a:ext cx="1528975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915972</xdr:colOff>
      <xdr:row>11</xdr:row>
      <xdr:rowOff>3547</xdr:rowOff>
    </xdr:from>
    <xdr:to>
      <xdr:col>11</xdr:col>
      <xdr:colOff>750166</xdr:colOff>
      <xdr:row>14</xdr:row>
      <xdr:rowOff>127573</xdr:rowOff>
    </xdr:to>
    <xdr:cxnSp macro="">
      <xdr:nvCxnSpPr>
        <xdr:cNvPr id="605" name="mod3_7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CxnSpPr/>
      </xdr:nvCxnSpPr>
      <xdr:spPr>
        <a:xfrm flipH="1">
          <a:off x="8761108" y="2099047"/>
          <a:ext cx="752058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150075</xdr:colOff>
      <xdr:row>11</xdr:row>
      <xdr:rowOff>1925</xdr:rowOff>
    </xdr:from>
    <xdr:to>
      <xdr:col>11</xdr:col>
      <xdr:colOff>15219</xdr:colOff>
      <xdr:row>14</xdr:row>
      <xdr:rowOff>131352</xdr:rowOff>
    </xdr:to>
    <xdr:cxnSp macro="">
      <xdr:nvCxnSpPr>
        <xdr:cNvPr id="610" name="mod3_6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CxnSpPr/>
      </xdr:nvCxnSpPr>
      <xdr:spPr>
        <a:xfrm flipH="1" flipV="1">
          <a:off x="7995211" y="2097425"/>
          <a:ext cx="78300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6100</xdr:colOff>
      <xdr:row>18</xdr:row>
      <xdr:rowOff>106359</xdr:rowOff>
    </xdr:from>
    <xdr:to>
      <xdr:col>11</xdr:col>
      <xdr:colOff>6100</xdr:colOff>
      <xdr:row>49</xdr:row>
      <xdr:rowOff>7659</xdr:rowOff>
    </xdr:to>
    <xdr:cxnSp macro="">
      <xdr:nvCxnSpPr>
        <xdr:cNvPr id="611" name="mod3_14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CxnSpPr>
          <a:cxnSpLocks/>
        </xdr:cNvCxnSpPr>
      </xdr:nvCxnSpPr>
      <xdr:spPr bwMode="auto">
        <a:xfrm flipH="1">
          <a:off x="8769100" y="3535359"/>
          <a:ext cx="0" cy="58068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677033</xdr:colOff>
      <xdr:row>4</xdr:row>
      <xdr:rowOff>142441</xdr:rowOff>
    </xdr:from>
    <xdr:to>
      <xdr:col>7</xdr:col>
      <xdr:colOff>352429</xdr:colOff>
      <xdr:row>6</xdr:row>
      <xdr:rowOff>33584</xdr:rowOff>
    </xdr:to>
    <xdr:sp macro="" textlink="$BE$44">
      <xdr:nvSpPr>
        <xdr:cNvPr id="576" name="mod1_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 bwMode="auto">
        <a:xfrm>
          <a:off x="3725033" y="904441"/>
          <a:ext cx="1961396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7E5EF77-A18C-4B7D-BF77-2D7F9C3E76B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1000 Wp </a:t>
          </a:fld>
          <a:endParaRPr/>
        </a:p>
      </xdr:txBody>
    </xdr:sp>
    <xdr:clientData/>
  </xdr:twoCellAnchor>
  <xdr:twoCellAnchor>
    <xdr:from>
      <xdr:col>4</xdr:col>
      <xdr:colOff>672582</xdr:colOff>
      <xdr:row>6</xdr:row>
      <xdr:rowOff>47992</xdr:rowOff>
    </xdr:from>
    <xdr:to>
      <xdr:col>7</xdr:col>
      <xdr:colOff>347978</xdr:colOff>
      <xdr:row>7</xdr:row>
      <xdr:rowOff>140521</xdr:rowOff>
    </xdr:to>
    <xdr:sp macro="" textlink="$BE$33">
      <xdr:nvSpPr>
        <xdr:cNvPr id="577" name="mod1_2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 bwMode="auto">
        <a:xfrm>
          <a:off x="3720582" y="1190992"/>
          <a:ext cx="1961396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4</xdr:col>
      <xdr:colOff>673149</xdr:colOff>
      <xdr:row>9</xdr:row>
      <xdr:rowOff>107615</xdr:rowOff>
    </xdr:from>
    <xdr:to>
      <xdr:col>7</xdr:col>
      <xdr:colOff>348545</xdr:colOff>
      <xdr:row>11</xdr:row>
      <xdr:rowOff>47743</xdr:rowOff>
    </xdr:to>
    <xdr:sp macro="" textlink="$BB$44">
      <xdr:nvSpPr>
        <xdr:cNvPr id="578" name="mod1_4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 bwMode="auto">
        <a:xfrm>
          <a:off x="3721149" y="1822115"/>
          <a:ext cx="1961396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E6EAB14-BA52-44CA-BB0C-3BC1FC46FA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KW</a:t>
          </a:fld>
          <a:endParaRPr/>
        </a:p>
      </xdr:txBody>
    </xdr:sp>
    <xdr:clientData/>
  </xdr:twoCellAnchor>
  <xdr:twoCellAnchor>
    <xdr:from>
      <xdr:col>4</xdr:col>
      <xdr:colOff>674702</xdr:colOff>
      <xdr:row>7</xdr:row>
      <xdr:rowOff>160286</xdr:rowOff>
    </xdr:from>
    <xdr:to>
      <xdr:col>7</xdr:col>
      <xdr:colOff>350098</xdr:colOff>
      <xdr:row>9</xdr:row>
      <xdr:rowOff>100414</xdr:rowOff>
    </xdr:to>
    <xdr:sp macro="" textlink="$BE$34">
      <xdr:nvSpPr>
        <xdr:cNvPr id="579" name="mod1_3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 bwMode="auto">
        <a:xfrm>
          <a:off x="3722702" y="1493786"/>
          <a:ext cx="1961396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7</xdr:col>
      <xdr:colOff>388472</xdr:colOff>
      <xdr:row>4</xdr:row>
      <xdr:rowOff>137671</xdr:rowOff>
    </xdr:from>
    <xdr:to>
      <xdr:col>9</xdr:col>
      <xdr:colOff>726106</xdr:colOff>
      <xdr:row>6</xdr:row>
      <xdr:rowOff>28814</xdr:rowOff>
    </xdr:to>
    <xdr:sp macro="" textlink="$BE$45">
      <xdr:nvSpPr>
        <xdr:cNvPr id="591" name="mod2_1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 bwMode="auto">
        <a:xfrm>
          <a:off x="5722472" y="899671"/>
          <a:ext cx="1965543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B48DA9C-F8CF-49FE-A35F-214A31BCC56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x Módulos FV 1000 Wp </a:t>
          </a:fld>
          <a:endParaRPr/>
        </a:p>
      </xdr:txBody>
    </xdr:sp>
    <xdr:clientData/>
  </xdr:twoCellAnchor>
  <xdr:twoCellAnchor>
    <xdr:from>
      <xdr:col>7</xdr:col>
      <xdr:colOff>388661</xdr:colOff>
      <xdr:row>6</xdr:row>
      <xdr:rowOff>45069</xdr:rowOff>
    </xdr:from>
    <xdr:to>
      <xdr:col>9</xdr:col>
      <xdr:colOff>722148</xdr:colOff>
      <xdr:row>7</xdr:row>
      <xdr:rowOff>137598</xdr:rowOff>
    </xdr:to>
    <xdr:sp macro="" textlink="$BE$33">
      <xdr:nvSpPr>
        <xdr:cNvPr id="602" name="mod2_2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 bwMode="auto">
        <a:xfrm>
          <a:off x="5722661" y="1188069"/>
          <a:ext cx="1961396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7</xdr:col>
      <xdr:colOff>384623</xdr:colOff>
      <xdr:row>9</xdr:row>
      <xdr:rowOff>104692</xdr:rowOff>
    </xdr:from>
    <xdr:to>
      <xdr:col>9</xdr:col>
      <xdr:colOff>722257</xdr:colOff>
      <xdr:row>11</xdr:row>
      <xdr:rowOff>44820</xdr:rowOff>
    </xdr:to>
    <xdr:sp macro="" textlink="$BB$45">
      <xdr:nvSpPr>
        <xdr:cNvPr id="607" name="mod2_4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 bwMode="auto">
        <a:xfrm>
          <a:off x="5718623" y="1819192"/>
          <a:ext cx="1965543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8181D32-8A8E-43FD-A1C6-AE548A49BBF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KW</a:t>
          </a:fld>
          <a:endParaRPr/>
        </a:p>
      </xdr:txBody>
    </xdr:sp>
    <xdr:clientData/>
  </xdr:twoCellAnchor>
  <xdr:twoCellAnchor>
    <xdr:from>
      <xdr:col>7</xdr:col>
      <xdr:colOff>388494</xdr:colOff>
      <xdr:row>7</xdr:row>
      <xdr:rowOff>152642</xdr:rowOff>
    </xdr:from>
    <xdr:to>
      <xdr:col>9</xdr:col>
      <xdr:colOff>726128</xdr:colOff>
      <xdr:row>9</xdr:row>
      <xdr:rowOff>92770</xdr:rowOff>
    </xdr:to>
    <xdr:sp macro="" textlink="$BE$34">
      <xdr:nvSpPr>
        <xdr:cNvPr id="608" name="mod2_3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 bwMode="auto">
        <a:xfrm>
          <a:off x="5722494" y="1486142"/>
          <a:ext cx="1965543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9</xdr:col>
      <xdr:colOff>868411</xdr:colOff>
      <xdr:row>4</xdr:row>
      <xdr:rowOff>139470</xdr:rowOff>
    </xdr:from>
    <xdr:to>
      <xdr:col>12</xdr:col>
      <xdr:colOff>265352</xdr:colOff>
      <xdr:row>6</xdr:row>
      <xdr:rowOff>30613</xdr:rowOff>
    </xdr:to>
    <xdr:sp macro="" textlink="$BE$46">
      <xdr:nvSpPr>
        <xdr:cNvPr id="609" name="mod3_1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 bwMode="auto">
        <a:xfrm>
          <a:off x="7830320" y="901470"/>
          <a:ext cx="1960032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05972AF-F611-4443-8A37-B54BF4B1169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x Módulos FV 1000 Wp </a:t>
          </a:fld>
          <a:endParaRPr/>
        </a:p>
      </xdr:txBody>
    </xdr:sp>
    <xdr:clientData/>
  </xdr:twoCellAnchor>
  <xdr:twoCellAnchor>
    <xdr:from>
      <xdr:col>9</xdr:col>
      <xdr:colOff>869319</xdr:colOff>
      <xdr:row>6</xdr:row>
      <xdr:rowOff>42147</xdr:rowOff>
    </xdr:from>
    <xdr:to>
      <xdr:col>12</xdr:col>
      <xdr:colOff>266260</xdr:colOff>
      <xdr:row>7</xdr:row>
      <xdr:rowOff>134676</xdr:rowOff>
    </xdr:to>
    <xdr:sp macro="" textlink="$BE$33">
      <xdr:nvSpPr>
        <xdr:cNvPr id="612" name="mod3_2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 bwMode="auto">
        <a:xfrm>
          <a:off x="7831228" y="1185147"/>
          <a:ext cx="196003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9</xdr:col>
      <xdr:colOff>868328</xdr:colOff>
      <xdr:row>9</xdr:row>
      <xdr:rowOff>89863</xdr:rowOff>
    </xdr:from>
    <xdr:to>
      <xdr:col>12</xdr:col>
      <xdr:colOff>265269</xdr:colOff>
      <xdr:row>11</xdr:row>
      <xdr:rowOff>29991</xdr:rowOff>
    </xdr:to>
    <xdr:sp macro="" textlink="$BB$46">
      <xdr:nvSpPr>
        <xdr:cNvPr id="613" name="mod3_4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 bwMode="auto">
        <a:xfrm>
          <a:off x="7830237" y="1804363"/>
          <a:ext cx="1960032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8A64601-31C7-4B24-8DC3-7CA3A532553B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KW</a:t>
          </a:fld>
          <a:endParaRPr/>
        </a:p>
      </xdr:txBody>
    </xdr:sp>
    <xdr:clientData/>
  </xdr:twoCellAnchor>
  <xdr:twoCellAnchor>
    <xdr:from>
      <xdr:col>9</xdr:col>
      <xdr:colOff>870822</xdr:colOff>
      <xdr:row>7</xdr:row>
      <xdr:rowOff>143766</xdr:rowOff>
    </xdr:from>
    <xdr:to>
      <xdr:col>12</xdr:col>
      <xdr:colOff>267763</xdr:colOff>
      <xdr:row>9</xdr:row>
      <xdr:rowOff>83894</xdr:rowOff>
    </xdr:to>
    <xdr:sp macro="" textlink="$BE$34">
      <xdr:nvSpPr>
        <xdr:cNvPr id="614" name="mod3_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 bwMode="auto">
        <a:xfrm>
          <a:off x="7832731" y="1477266"/>
          <a:ext cx="1960032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6</xdr:col>
      <xdr:colOff>541757</xdr:colOff>
      <xdr:row>20</xdr:row>
      <xdr:rowOff>38961</xdr:rowOff>
    </xdr:from>
    <xdr:to>
      <xdr:col>6</xdr:col>
      <xdr:colOff>541757</xdr:colOff>
      <xdr:row>22</xdr:row>
      <xdr:rowOff>20289</xdr:rowOff>
    </xdr:to>
    <xdr:cxnSp macro="">
      <xdr:nvCxnSpPr>
        <xdr:cNvPr id="161" name="mod1_11">
          <a:extLst>
            <a:ext uri="{FF2B5EF4-FFF2-40B4-BE49-F238E27FC236}">
              <a16:creationId xmlns:a16="http://schemas.microsoft.com/office/drawing/2014/main" id="{05F76D48-1650-B89E-AB40-C7C5E9A45EA6}"/>
            </a:ext>
          </a:extLst>
        </xdr:cNvPr>
        <xdr:cNvCxnSpPr>
          <a:cxnSpLocks/>
        </xdr:cNvCxnSpPr>
      </xdr:nvCxnSpPr>
      <xdr:spPr bwMode="auto">
        <a:xfrm rot="17940001">
          <a:off x="4932593" y="4030125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408379</xdr:colOff>
      <xdr:row>20</xdr:row>
      <xdr:rowOff>29444</xdr:rowOff>
    </xdr:from>
    <xdr:to>
      <xdr:col>6</xdr:col>
      <xdr:colOff>408379</xdr:colOff>
      <xdr:row>22</xdr:row>
      <xdr:rowOff>10772</xdr:rowOff>
    </xdr:to>
    <xdr:cxnSp macro="">
      <xdr:nvCxnSpPr>
        <xdr:cNvPr id="162" name="mod1_10">
          <a:extLst>
            <a:ext uri="{FF2B5EF4-FFF2-40B4-BE49-F238E27FC236}">
              <a16:creationId xmlns:a16="http://schemas.microsoft.com/office/drawing/2014/main" id="{AB641D2D-E18E-DAF1-DE0C-5DF1476B0E9B}"/>
            </a:ext>
          </a:extLst>
        </xdr:cNvPr>
        <xdr:cNvCxnSpPr>
          <a:cxnSpLocks/>
        </xdr:cNvCxnSpPr>
      </xdr:nvCxnSpPr>
      <xdr:spPr bwMode="auto">
        <a:xfrm rot="17940001">
          <a:off x="4799215" y="4020608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87217</xdr:colOff>
      <xdr:row>21</xdr:row>
      <xdr:rowOff>30759</xdr:rowOff>
    </xdr:from>
    <xdr:to>
      <xdr:col>7</xdr:col>
      <xdr:colOff>45367</xdr:colOff>
      <xdr:row>21</xdr:row>
      <xdr:rowOff>30759</xdr:rowOff>
    </xdr:to>
    <xdr:cxnSp macro="">
      <xdr:nvCxnSpPr>
        <xdr:cNvPr id="163" name="mod1_9">
          <a:extLst>
            <a:ext uri="{FF2B5EF4-FFF2-40B4-BE49-F238E27FC236}">
              <a16:creationId xmlns:a16="http://schemas.microsoft.com/office/drawing/2014/main" id="{5F842109-CC62-CE7F-EE76-2257D7885065}"/>
            </a:ext>
          </a:extLst>
        </xdr:cNvPr>
        <xdr:cNvCxnSpPr>
          <a:cxnSpLocks/>
        </xdr:cNvCxnSpPr>
      </xdr:nvCxnSpPr>
      <xdr:spPr bwMode="auto">
        <a:xfrm>
          <a:off x="4659217" y="4031259"/>
          <a:ext cx="72015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33230</xdr:colOff>
      <xdr:row>20</xdr:row>
      <xdr:rowOff>161725</xdr:rowOff>
    </xdr:from>
    <xdr:to>
      <xdr:col>6</xdr:col>
      <xdr:colOff>155817</xdr:colOff>
      <xdr:row>21</xdr:row>
      <xdr:rowOff>93625</xdr:rowOff>
    </xdr:to>
    <xdr:sp macro="" textlink="">
      <xdr:nvSpPr>
        <xdr:cNvPr id="164" name="mod1_8">
          <a:extLst>
            <a:ext uri="{FF2B5EF4-FFF2-40B4-BE49-F238E27FC236}">
              <a16:creationId xmlns:a16="http://schemas.microsoft.com/office/drawing/2014/main" id="{6BBB1730-D218-1656-4D67-A2A76467B57B}"/>
            </a:ext>
          </a:extLst>
        </xdr:cNvPr>
        <xdr:cNvSpPr/>
      </xdr:nvSpPr>
      <xdr:spPr bwMode="auto">
        <a:xfrm>
          <a:off x="4605230" y="3971725"/>
          <a:ext cx="122587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635023</xdr:colOff>
      <xdr:row>18</xdr:row>
      <xdr:rowOff>85585</xdr:rowOff>
    </xdr:from>
    <xdr:to>
      <xdr:col>8</xdr:col>
      <xdr:colOff>167778</xdr:colOff>
      <xdr:row>21</xdr:row>
      <xdr:rowOff>84568</xdr:rowOff>
    </xdr:to>
    <xdr:sp macro="" textlink="$BE$54">
      <xdr:nvSpPr>
        <xdr:cNvPr id="165" name="mod1_12">
          <a:extLst>
            <a:ext uri="{FF2B5EF4-FFF2-40B4-BE49-F238E27FC236}">
              <a16:creationId xmlns:a16="http://schemas.microsoft.com/office/drawing/2014/main" id="{A4F40149-819A-07CF-641E-38E006E3515C}"/>
            </a:ext>
          </a:extLst>
        </xdr:cNvPr>
        <xdr:cNvSpPr txBox="1"/>
      </xdr:nvSpPr>
      <xdr:spPr bwMode="auto">
        <a:xfrm>
          <a:off x="5207023" y="3514585"/>
          <a:ext cx="1160664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6</xdr:col>
      <xdr:colOff>618606</xdr:colOff>
      <xdr:row>20</xdr:row>
      <xdr:rowOff>168576</xdr:rowOff>
    </xdr:from>
    <xdr:to>
      <xdr:col>8</xdr:col>
      <xdr:colOff>156555</xdr:colOff>
      <xdr:row>23</xdr:row>
      <xdr:rowOff>151802</xdr:rowOff>
    </xdr:to>
    <xdr:sp macro="" textlink="$BF$54">
      <xdr:nvSpPr>
        <xdr:cNvPr id="166" name="mod1_13">
          <a:extLst>
            <a:ext uri="{FF2B5EF4-FFF2-40B4-BE49-F238E27FC236}">
              <a16:creationId xmlns:a16="http://schemas.microsoft.com/office/drawing/2014/main" id="{B169DC9E-FA81-1561-1C20-63AE34CFBDB1}"/>
            </a:ext>
          </a:extLst>
        </xdr:cNvPr>
        <xdr:cNvSpPr txBox="1"/>
      </xdr:nvSpPr>
      <xdr:spPr bwMode="auto">
        <a:xfrm>
          <a:off x="5190606" y="3978576"/>
          <a:ext cx="1165858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9</xdr:col>
      <xdr:colOff>140893</xdr:colOff>
      <xdr:row>20</xdr:row>
      <xdr:rowOff>40274</xdr:rowOff>
    </xdr:from>
    <xdr:to>
      <xdr:col>9</xdr:col>
      <xdr:colOff>140893</xdr:colOff>
      <xdr:row>22</xdr:row>
      <xdr:rowOff>21602</xdr:rowOff>
    </xdr:to>
    <xdr:cxnSp macro="">
      <xdr:nvCxnSpPr>
        <xdr:cNvPr id="717" name="mod2_11">
          <a:extLst>
            <a:ext uri="{FF2B5EF4-FFF2-40B4-BE49-F238E27FC236}">
              <a16:creationId xmlns:a16="http://schemas.microsoft.com/office/drawing/2014/main" id="{D07DACB4-7A38-7326-B961-776814C413D2}"/>
            </a:ext>
          </a:extLst>
        </xdr:cNvPr>
        <xdr:cNvCxnSpPr>
          <a:cxnSpLocks/>
        </xdr:cNvCxnSpPr>
      </xdr:nvCxnSpPr>
      <xdr:spPr bwMode="auto">
        <a:xfrm rot="17940001">
          <a:off x="6921638" y="4031438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7516</xdr:colOff>
      <xdr:row>20</xdr:row>
      <xdr:rowOff>30757</xdr:rowOff>
    </xdr:from>
    <xdr:to>
      <xdr:col>9</xdr:col>
      <xdr:colOff>7516</xdr:colOff>
      <xdr:row>22</xdr:row>
      <xdr:rowOff>12085</xdr:rowOff>
    </xdr:to>
    <xdr:cxnSp macro="">
      <xdr:nvCxnSpPr>
        <xdr:cNvPr id="718" name="mod2_10">
          <a:extLst>
            <a:ext uri="{FF2B5EF4-FFF2-40B4-BE49-F238E27FC236}">
              <a16:creationId xmlns:a16="http://schemas.microsoft.com/office/drawing/2014/main" id="{799FDD35-C3D1-8BB8-A0BF-977DD83703B3}"/>
            </a:ext>
          </a:extLst>
        </xdr:cNvPr>
        <xdr:cNvCxnSpPr>
          <a:cxnSpLocks/>
        </xdr:cNvCxnSpPr>
      </xdr:nvCxnSpPr>
      <xdr:spPr bwMode="auto">
        <a:xfrm rot="17940001">
          <a:off x="6788261" y="4021921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448353</xdr:colOff>
      <xdr:row>21</xdr:row>
      <xdr:rowOff>32072</xdr:rowOff>
    </xdr:from>
    <xdr:to>
      <xdr:col>9</xdr:col>
      <xdr:colOff>406503</xdr:colOff>
      <xdr:row>21</xdr:row>
      <xdr:rowOff>32072</xdr:rowOff>
    </xdr:to>
    <xdr:cxnSp macro="">
      <xdr:nvCxnSpPr>
        <xdr:cNvPr id="719" name="mod2_9">
          <a:extLst>
            <a:ext uri="{FF2B5EF4-FFF2-40B4-BE49-F238E27FC236}">
              <a16:creationId xmlns:a16="http://schemas.microsoft.com/office/drawing/2014/main" id="{9DFDCC08-46A2-598F-31FD-59EBCD2AF410}"/>
            </a:ext>
          </a:extLst>
        </xdr:cNvPr>
        <xdr:cNvCxnSpPr>
          <a:cxnSpLocks/>
        </xdr:cNvCxnSpPr>
      </xdr:nvCxnSpPr>
      <xdr:spPr bwMode="auto">
        <a:xfrm>
          <a:off x="6648262" y="4032572"/>
          <a:ext cx="72015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404558</xdr:colOff>
      <xdr:row>20</xdr:row>
      <xdr:rowOff>163038</xdr:rowOff>
    </xdr:from>
    <xdr:to>
      <xdr:col>8</xdr:col>
      <xdr:colOff>527145</xdr:colOff>
      <xdr:row>21</xdr:row>
      <xdr:rowOff>94938</xdr:rowOff>
    </xdr:to>
    <xdr:sp macro="" textlink="">
      <xdr:nvSpPr>
        <xdr:cNvPr id="720" name="mod2_8">
          <a:extLst>
            <a:ext uri="{FF2B5EF4-FFF2-40B4-BE49-F238E27FC236}">
              <a16:creationId xmlns:a16="http://schemas.microsoft.com/office/drawing/2014/main" id="{14006971-8F67-BA4E-014D-E25769FD63E0}"/>
            </a:ext>
          </a:extLst>
        </xdr:cNvPr>
        <xdr:cNvSpPr/>
      </xdr:nvSpPr>
      <xdr:spPr bwMode="auto">
        <a:xfrm>
          <a:off x="6604467" y="3973038"/>
          <a:ext cx="122587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9</xdr:col>
      <xdr:colOff>234160</xdr:colOff>
      <xdr:row>18</xdr:row>
      <xdr:rowOff>86898</xdr:rowOff>
    </xdr:from>
    <xdr:to>
      <xdr:col>10</xdr:col>
      <xdr:colOff>507618</xdr:colOff>
      <xdr:row>21</xdr:row>
      <xdr:rowOff>85881</xdr:rowOff>
    </xdr:to>
    <xdr:sp macro="" textlink="$BE$54">
      <xdr:nvSpPr>
        <xdr:cNvPr id="721" name="mod2_12">
          <a:extLst>
            <a:ext uri="{FF2B5EF4-FFF2-40B4-BE49-F238E27FC236}">
              <a16:creationId xmlns:a16="http://schemas.microsoft.com/office/drawing/2014/main" id="{6F82D9A5-6B2F-7212-E0C8-B31CB80019DE}"/>
            </a:ext>
          </a:extLst>
        </xdr:cNvPr>
        <xdr:cNvSpPr txBox="1"/>
      </xdr:nvSpPr>
      <xdr:spPr bwMode="auto">
        <a:xfrm>
          <a:off x="7196069" y="3515898"/>
          <a:ext cx="1156685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9</xdr:col>
      <xdr:colOff>217743</xdr:colOff>
      <xdr:row>20</xdr:row>
      <xdr:rowOff>169889</xdr:rowOff>
    </xdr:from>
    <xdr:to>
      <xdr:col>10</xdr:col>
      <xdr:colOff>496394</xdr:colOff>
      <xdr:row>23</xdr:row>
      <xdr:rowOff>153115</xdr:rowOff>
    </xdr:to>
    <xdr:sp macro="" textlink="$BF$54">
      <xdr:nvSpPr>
        <xdr:cNvPr id="722" name="mod2_13">
          <a:extLst>
            <a:ext uri="{FF2B5EF4-FFF2-40B4-BE49-F238E27FC236}">
              <a16:creationId xmlns:a16="http://schemas.microsoft.com/office/drawing/2014/main" id="{046B392E-7138-524D-EBB1-7134B7753952}"/>
            </a:ext>
          </a:extLst>
        </xdr:cNvPr>
        <xdr:cNvSpPr txBox="1"/>
      </xdr:nvSpPr>
      <xdr:spPr bwMode="auto">
        <a:xfrm>
          <a:off x="7179652" y="3979889"/>
          <a:ext cx="1161878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11</xdr:col>
      <xdr:colOff>434938</xdr:colOff>
      <xdr:row>20</xdr:row>
      <xdr:rowOff>35018</xdr:rowOff>
    </xdr:from>
    <xdr:to>
      <xdr:col>11</xdr:col>
      <xdr:colOff>434938</xdr:colOff>
      <xdr:row>22</xdr:row>
      <xdr:rowOff>16346</xdr:rowOff>
    </xdr:to>
    <xdr:cxnSp macro="">
      <xdr:nvCxnSpPr>
        <xdr:cNvPr id="723" name="mod3_11">
          <a:extLst>
            <a:ext uri="{FF2B5EF4-FFF2-40B4-BE49-F238E27FC236}">
              <a16:creationId xmlns:a16="http://schemas.microsoft.com/office/drawing/2014/main" id="{9F0368D1-76CA-0700-C135-2EACF27083D0}"/>
            </a:ext>
          </a:extLst>
        </xdr:cNvPr>
        <xdr:cNvCxnSpPr>
          <a:cxnSpLocks/>
        </xdr:cNvCxnSpPr>
      </xdr:nvCxnSpPr>
      <xdr:spPr bwMode="auto">
        <a:xfrm rot="17940001">
          <a:off x="9016774" y="4026182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311100</xdr:colOff>
      <xdr:row>20</xdr:row>
      <xdr:rowOff>25501</xdr:rowOff>
    </xdr:from>
    <xdr:to>
      <xdr:col>11</xdr:col>
      <xdr:colOff>311100</xdr:colOff>
      <xdr:row>22</xdr:row>
      <xdr:rowOff>6829</xdr:rowOff>
    </xdr:to>
    <xdr:cxnSp macro="">
      <xdr:nvCxnSpPr>
        <xdr:cNvPr id="724" name="mod3_10">
          <a:extLst>
            <a:ext uri="{FF2B5EF4-FFF2-40B4-BE49-F238E27FC236}">
              <a16:creationId xmlns:a16="http://schemas.microsoft.com/office/drawing/2014/main" id="{AE85C6BB-2775-7868-5252-2ECD73A193D0}"/>
            </a:ext>
          </a:extLst>
        </xdr:cNvPr>
        <xdr:cNvCxnSpPr>
          <a:cxnSpLocks/>
        </xdr:cNvCxnSpPr>
      </xdr:nvCxnSpPr>
      <xdr:spPr bwMode="auto">
        <a:xfrm rot="17940001">
          <a:off x="8892936" y="4016665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907802</xdr:colOff>
      <xdr:row>21</xdr:row>
      <xdr:rowOff>26816</xdr:rowOff>
    </xdr:from>
    <xdr:to>
      <xdr:col>11</xdr:col>
      <xdr:colOff>703954</xdr:colOff>
      <xdr:row>21</xdr:row>
      <xdr:rowOff>26816</xdr:rowOff>
    </xdr:to>
    <xdr:cxnSp macro="">
      <xdr:nvCxnSpPr>
        <xdr:cNvPr id="725" name="mod3_9">
          <a:extLst>
            <a:ext uri="{FF2B5EF4-FFF2-40B4-BE49-F238E27FC236}">
              <a16:creationId xmlns:a16="http://schemas.microsoft.com/office/drawing/2014/main" id="{AA0AFF91-AC5E-9BEC-3976-8F138ECA4992}"/>
            </a:ext>
          </a:extLst>
        </xdr:cNvPr>
        <xdr:cNvCxnSpPr>
          <a:cxnSpLocks/>
        </xdr:cNvCxnSpPr>
      </xdr:nvCxnSpPr>
      <xdr:spPr bwMode="auto">
        <a:xfrm>
          <a:off x="8752938" y="4027316"/>
          <a:ext cx="71401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864007</xdr:colOff>
      <xdr:row>20</xdr:row>
      <xdr:rowOff>157782</xdr:rowOff>
    </xdr:from>
    <xdr:to>
      <xdr:col>11</xdr:col>
      <xdr:colOff>68730</xdr:colOff>
      <xdr:row>21</xdr:row>
      <xdr:rowOff>89682</xdr:rowOff>
    </xdr:to>
    <xdr:sp macro="" textlink="">
      <xdr:nvSpPr>
        <xdr:cNvPr id="726" name="mod3_8">
          <a:extLst>
            <a:ext uri="{FF2B5EF4-FFF2-40B4-BE49-F238E27FC236}">
              <a16:creationId xmlns:a16="http://schemas.microsoft.com/office/drawing/2014/main" id="{ACDC897D-46D1-F750-3440-4C0831C573FE}"/>
            </a:ext>
          </a:extLst>
        </xdr:cNvPr>
        <xdr:cNvSpPr/>
      </xdr:nvSpPr>
      <xdr:spPr bwMode="auto">
        <a:xfrm>
          <a:off x="8709143" y="3967782"/>
          <a:ext cx="122587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528205</xdr:colOff>
      <xdr:row>18</xdr:row>
      <xdr:rowOff>81642</xdr:rowOff>
    </xdr:from>
    <xdr:to>
      <xdr:col>13</xdr:col>
      <xdr:colOff>175089</xdr:colOff>
      <xdr:row>21</xdr:row>
      <xdr:rowOff>80625</xdr:rowOff>
    </xdr:to>
    <xdr:sp macro="" textlink="$BE$54">
      <xdr:nvSpPr>
        <xdr:cNvPr id="727" name="mod3_12">
          <a:extLst>
            <a:ext uri="{FF2B5EF4-FFF2-40B4-BE49-F238E27FC236}">
              <a16:creationId xmlns:a16="http://schemas.microsoft.com/office/drawing/2014/main" id="{5B47524C-31C7-6EA6-69A4-3B861F975497}"/>
            </a:ext>
          </a:extLst>
        </xdr:cNvPr>
        <xdr:cNvSpPr txBox="1"/>
      </xdr:nvSpPr>
      <xdr:spPr bwMode="auto">
        <a:xfrm>
          <a:off x="9291205" y="3510642"/>
          <a:ext cx="1170884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11</xdr:col>
      <xdr:colOff>511788</xdr:colOff>
      <xdr:row>20</xdr:row>
      <xdr:rowOff>164633</xdr:rowOff>
    </xdr:from>
    <xdr:to>
      <xdr:col>13</xdr:col>
      <xdr:colOff>163866</xdr:colOff>
      <xdr:row>23</xdr:row>
      <xdr:rowOff>147859</xdr:rowOff>
    </xdr:to>
    <xdr:sp macro="" textlink="$BF$54">
      <xdr:nvSpPr>
        <xdr:cNvPr id="728" name="mod3_13">
          <a:extLst>
            <a:ext uri="{FF2B5EF4-FFF2-40B4-BE49-F238E27FC236}">
              <a16:creationId xmlns:a16="http://schemas.microsoft.com/office/drawing/2014/main" id="{25F2417C-03A0-8B54-F350-3B1CD51F759B}"/>
            </a:ext>
          </a:extLst>
        </xdr:cNvPr>
        <xdr:cNvSpPr txBox="1"/>
      </xdr:nvSpPr>
      <xdr:spPr bwMode="auto">
        <a:xfrm>
          <a:off x="9274788" y="3974633"/>
          <a:ext cx="1176078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12</xdr:col>
      <xdr:colOff>503332</xdr:colOff>
      <xdr:row>11</xdr:row>
      <xdr:rowOff>1043</xdr:rowOff>
    </xdr:from>
    <xdr:to>
      <xdr:col>14</xdr:col>
      <xdr:colOff>526891</xdr:colOff>
      <xdr:row>18</xdr:row>
      <xdr:rowOff>105974</xdr:rowOff>
    </xdr:to>
    <xdr:sp macro="" textlink="">
      <xdr:nvSpPr>
        <xdr:cNvPr id="4" name="mod4_5">
          <a:extLst>
            <a:ext uri="{FF2B5EF4-FFF2-40B4-BE49-F238E27FC236}">
              <a16:creationId xmlns:a16="http://schemas.microsoft.com/office/drawing/2014/main" id="{EAACF45D-A3D6-4D84-956E-3DBE686BCBD2}"/>
            </a:ext>
          </a:extLst>
        </xdr:cNvPr>
        <xdr:cNvSpPr/>
      </xdr:nvSpPr>
      <xdr:spPr>
        <a:xfrm>
          <a:off x="10028332" y="2096543"/>
          <a:ext cx="1547559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515516</xdr:colOff>
      <xdr:row>11</xdr:row>
      <xdr:rowOff>3547</xdr:rowOff>
    </xdr:from>
    <xdr:to>
      <xdr:col>14</xdr:col>
      <xdr:colOff>515176</xdr:colOff>
      <xdr:row>14</xdr:row>
      <xdr:rowOff>127573</xdr:rowOff>
    </xdr:to>
    <xdr:cxnSp macro="">
      <xdr:nvCxnSpPr>
        <xdr:cNvPr id="32" name="mod4_7">
          <a:extLst>
            <a:ext uri="{FF2B5EF4-FFF2-40B4-BE49-F238E27FC236}">
              <a16:creationId xmlns:a16="http://schemas.microsoft.com/office/drawing/2014/main" id="{29801807-DA0E-4445-97A7-3835459919B8}"/>
            </a:ext>
          </a:extLst>
        </xdr:cNvPr>
        <xdr:cNvCxnSpPr/>
      </xdr:nvCxnSpPr>
      <xdr:spPr>
        <a:xfrm flipH="1">
          <a:off x="10802516" y="2099047"/>
          <a:ext cx="761660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502637</xdr:colOff>
      <xdr:row>11</xdr:row>
      <xdr:rowOff>1925</xdr:rowOff>
    </xdr:from>
    <xdr:to>
      <xdr:col>13</xdr:col>
      <xdr:colOff>532627</xdr:colOff>
      <xdr:row>14</xdr:row>
      <xdr:rowOff>131352</xdr:rowOff>
    </xdr:to>
    <xdr:cxnSp macro="">
      <xdr:nvCxnSpPr>
        <xdr:cNvPr id="34" name="mod4_6">
          <a:extLst>
            <a:ext uri="{FF2B5EF4-FFF2-40B4-BE49-F238E27FC236}">
              <a16:creationId xmlns:a16="http://schemas.microsoft.com/office/drawing/2014/main" id="{6595A0E1-EEE1-4435-A6B7-97CFB6396261}"/>
            </a:ext>
          </a:extLst>
        </xdr:cNvPr>
        <xdr:cNvCxnSpPr/>
      </xdr:nvCxnSpPr>
      <xdr:spPr>
        <a:xfrm flipH="1" flipV="1">
          <a:off x="10027637" y="2097425"/>
          <a:ext cx="791990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673414</xdr:colOff>
      <xdr:row>18</xdr:row>
      <xdr:rowOff>106359</xdr:rowOff>
    </xdr:from>
    <xdr:to>
      <xdr:col>13</xdr:col>
      <xdr:colOff>673414</xdr:colOff>
      <xdr:row>49</xdr:row>
      <xdr:rowOff>7659</xdr:rowOff>
    </xdr:to>
    <xdr:cxnSp macro="">
      <xdr:nvCxnSpPr>
        <xdr:cNvPr id="35" name="mod4_14">
          <a:extLst>
            <a:ext uri="{FF2B5EF4-FFF2-40B4-BE49-F238E27FC236}">
              <a16:creationId xmlns:a16="http://schemas.microsoft.com/office/drawing/2014/main" id="{72513240-B2BB-4506-81BE-C57888712BAB}"/>
            </a:ext>
          </a:extLst>
        </xdr:cNvPr>
        <xdr:cNvCxnSpPr>
          <a:cxnSpLocks/>
        </xdr:cNvCxnSpPr>
      </xdr:nvCxnSpPr>
      <xdr:spPr bwMode="auto">
        <a:xfrm flipH="1">
          <a:off x="10960414" y="3535359"/>
          <a:ext cx="0" cy="58068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348001</xdr:colOff>
      <xdr:row>4</xdr:row>
      <xdr:rowOff>136324</xdr:rowOff>
    </xdr:from>
    <xdr:to>
      <xdr:col>15</xdr:col>
      <xdr:colOff>20671</xdr:colOff>
      <xdr:row>6</xdr:row>
      <xdr:rowOff>27467</xdr:rowOff>
    </xdr:to>
    <xdr:sp macro="" textlink="$BE$47">
      <xdr:nvSpPr>
        <xdr:cNvPr id="41" name="mod4_1">
          <a:extLst>
            <a:ext uri="{FF2B5EF4-FFF2-40B4-BE49-F238E27FC236}">
              <a16:creationId xmlns:a16="http://schemas.microsoft.com/office/drawing/2014/main" id="{AB57C49A-38FE-4D1D-8B12-B1FA65D69EA9}"/>
            </a:ext>
          </a:extLst>
        </xdr:cNvPr>
        <xdr:cNvSpPr txBox="1"/>
      </xdr:nvSpPr>
      <xdr:spPr bwMode="auto">
        <a:xfrm>
          <a:off x="9873001" y="898324"/>
          <a:ext cx="1958670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4AB697C6-1F65-4A2E-BE8E-98ECE063D7E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6 x Módulos FV 1000 Wp </a:t>
          </a:fld>
          <a:endParaRPr/>
        </a:p>
      </xdr:txBody>
    </xdr:sp>
    <xdr:clientData/>
  </xdr:twoCellAnchor>
  <xdr:twoCellAnchor>
    <xdr:from>
      <xdr:col>12</xdr:col>
      <xdr:colOff>345165</xdr:colOff>
      <xdr:row>6</xdr:row>
      <xdr:rowOff>31586</xdr:rowOff>
    </xdr:from>
    <xdr:to>
      <xdr:col>15</xdr:col>
      <xdr:colOff>17835</xdr:colOff>
      <xdr:row>7</xdr:row>
      <xdr:rowOff>124115</xdr:rowOff>
    </xdr:to>
    <xdr:sp macro="" textlink="$BE$33">
      <xdr:nvSpPr>
        <xdr:cNvPr id="42" name="mod4_2">
          <a:extLst>
            <a:ext uri="{FF2B5EF4-FFF2-40B4-BE49-F238E27FC236}">
              <a16:creationId xmlns:a16="http://schemas.microsoft.com/office/drawing/2014/main" id="{E3068CA5-F713-477E-B1C2-6A2D0D4F82EE}"/>
            </a:ext>
          </a:extLst>
        </xdr:cNvPr>
        <xdr:cNvSpPr txBox="1"/>
      </xdr:nvSpPr>
      <xdr:spPr bwMode="auto">
        <a:xfrm>
          <a:off x="9870165" y="1174586"/>
          <a:ext cx="1958670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12</xdr:col>
      <xdr:colOff>351372</xdr:colOff>
      <xdr:row>9</xdr:row>
      <xdr:rowOff>66051</xdr:rowOff>
    </xdr:from>
    <xdr:to>
      <xdr:col>15</xdr:col>
      <xdr:colOff>24042</xdr:colOff>
      <xdr:row>11</xdr:row>
      <xdr:rowOff>6179</xdr:rowOff>
    </xdr:to>
    <xdr:sp macro="" textlink="$BB$47">
      <xdr:nvSpPr>
        <xdr:cNvPr id="44" name="mod4_4">
          <a:extLst>
            <a:ext uri="{FF2B5EF4-FFF2-40B4-BE49-F238E27FC236}">
              <a16:creationId xmlns:a16="http://schemas.microsoft.com/office/drawing/2014/main" id="{B3ED6DEE-DA0F-436A-B893-87BD9F0769A0}"/>
            </a:ext>
          </a:extLst>
        </xdr:cNvPr>
        <xdr:cNvSpPr txBox="1"/>
      </xdr:nvSpPr>
      <xdr:spPr bwMode="auto">
        <a:xfrm>
          <a:off x="9876372" y="1780551"/>
          <a:ext cx="195867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5F0996EA-967C-4F72-99C4-FFC38F87055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6 KW</a:t>
          </a:fld>
          <a:endParaRPr/>
        </a:p>
      </xdr:txBody>
    </xdr:sp>
    <xdr:clientData/>
  </xdr:twoCellAnchor>
  <xdr:twoCellAnchor>
    <xdr:from>
      <xdr:col>12</xdr:col>
      <xdr:colOff>347905</xdr:colOff>
      <xdr:row>7</xdr:row>
      <xdr:rowOff>131860</xdr:rowOff>
    </xdr:from>
    <xdr:to>
      <xdr:col>15</xdr:col>
      <xdr:colOff>20575</xdr:colOff>
      <xdr:row>9</xdr:row>
      <xdr:rowOff>71988</xdr:rowOff>
    </xdr:to>
    <xdr:sp macro="" textlink="$BE$34">
      <xdr:nvSpPr>
        <xdr:cNvPr id="52" name="mod4_3">
          <a:extLst>
            <a:ext uri="{FF2B5EF4-FFF2-40B4-BE49-F238E27FC236}">
              <a16:creationId xmlns:a16="http://schemas.microsoft.com/office/drawing/2014/main" id="{1108925D-C586-48D5-A930-2849962047FA}"/>
            </a:ext>
          </a:extLst>
        </xdr:cNvPr>
        <xdr:cNvSpPr txBox="1"/>
      </xdr:nvSpPr>
      <xdr:spPr bwMode="auto">
        <a:xfrm>
          <a:off x="9872905" y="1465360"/>
          <a:ext cx="195867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14</xdr:col>
      <xdr:colOff>369791</xdr:colOff>
      <xdr:row>20</xdr:row>
      <xdr:rowOff>35018</xdr:rowOff>
    </xdr:from>
    <xdr:to>
      <xdr:col>14</xdr:col>
      <xdr:colOff>369791</xdr:colOff>
      <xdr:row>22</xdr:row>
      <xdr:rowOff>16346</xdr:rowOff>
    </xdr:to>
    <xdr:cxnSp macro="">
      <xdr:nvCxnSpPr>
        <xdr:cNvPr id="55" name="mod4_11">
          <a:extLst>
            <a:ext uri="{FF2B5EF4-FFF2-40B4-BE49-F238E27FC236}">
              <a16:creationId xmlns:a16="http://schemas.microsoft.com/office/drawing/2014/main" id="{F6B7CF74-BE92-4620-A244-6C632F98FEF1}"/>
            </a:ext>
          </a:extLst>
        </xdr:cNvPr>
        <xdr:cNvCxnSpPr>
          <a:cxnSpLocks/>
        </xdr:cNvCxnSpPr>
      </xdr:nvCxnSpPr>
      <xdr:spPr bwMode="auto">
        <a:xfrm rot="17940001">
          <a:off x="11237627" y="4026182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232944</xdr:colOff>
      <xdr:row>20</xdr:row>
      <xdr:rowOff>25501</xdr:rowOff>
    </xdr:from>
    <xdr:to>
      <xdr:col>14</xdr:col>
      <xdr:colOff>232944</xdr:colOff>
      <xdr:row>22</xdr:row>
      <xdr:rowOff>6829</xdr:rowOff>
    </xdr:to>
    <xdr:cxnSp macro="">
      <xdr:nvCxnSpPr>
        <xdr:cNvPr id="56" name="mod4_10">
          <a:extLst>
            <a:ext uri="{FF2B5EF4-FFF2-40B4-BE49-F238E27FC236}">
              <a16:creationId xmlns:a16="http://schemas.microsoft.com/office/drawing/2014/main" id="{4C48CAA3-23D0-4BA7-9BFB-E940692AAC08}"/>
            </a:ext>
          </a:extLst>
        </xdr:cNvPr>
        <xdr:cNvCxnSpPr>
          <a:cxnSpLocks/>
        </xdr:cNvCxnSpPr>
      </xdr:nvCxnSpPr>
      <xdr:spPr bwMode="auto">
        <a:xfrm rot="17940001">
          <a:off x="11100780" y="4016665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673774</xdr:colOff>
      <xdr:row>21</xdr:row>
      <xdr:rowOff>26816</xdr:rowOff>
    </xdr:from>
    <xdr:to>
      <xdr:col>14</xdr:col>
      <xdr:colOff>635393</xdr:colOff>
      <xdr:row>21</xdr:row>
      <xdr:rowOff>26816</xdr:rowOff>
    </xdr:to>
    <xdr:cxnSp macro="">
      <xdr:nvCxnSpPr>
        <xdr:cNvPr id="57" name="mod4_9">
          <a:extLst>
            <a:ext uri="{FF2B5EF4-FFF2-40B4-BE49-F238E27FC236}">
              <a16:creationId xmlns:a16="http://schemas.microsoft.com/office/drawing/2014/main" id="{273E659F-6949-4E38-AACC-6373B9BC3774}"/>
            </a:ext>
          </a:extLst>
        </xdr:cNvPr>
        <xdr:cNvCxnSpPr>
          <a:cxnSpLocks/>
        </xdr:cNvCxnSpPr>
      </xdr:nvCxnSpPr>
      <xdr:spPr bwMode="auto">
        <a:xfrm>
          <a:off x="10960774" y="4027316"/>
          <a:ext cx="72361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613402</xdr:colOff>
      <xdr:row>20</xdr:row>
      <xdr:rowOff>157782</xdr:rowOff>
    </xdr:from>
    <xdr:to>
      <xdr:col>13</xdr:col>
      <xdr:colOff>735989</xdr:colOff>
      <xdr:row>21</xdr:row>
      <xdr:rowOff>89682</xdr:rowOff>
    </xdr:to>
    <xdr:sp macro="" textlink="">
      <xdr:nvSpPr>
        <xdr:cNvPr id="58" name="mod4_8">
          <a:extLst>
            <a:ext uri="{FF2B5EF4-FFF2-40B4-BE49-F238E27FC236}">
              <a16:creationId xmlns:a16="http://schemas.microsoft.com/office/drawing/2014/main" id="{E1299350-D52C-48AE-B8A2-BEB1E742E675}"/>
            </a:ext>
          </a:extLst>
        </xdr:cNvPr>
        <xdr:cNvSpPr/>
      </xdr:nvSpPr>
      <xdr:spPr bwMode="auto">
        <a:xfrm>
          <a:off x="10900402" y="3967782"/>
          <a:ext cx="122587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14</xdr:col>
      <xdr:colOff>463048</xdr:colOff>
      <xdr:row>18</xdr:row>
      <xdr:rowOff>81642</xdr:rowOff>
    </xdr:from>
    <xdr:to>
      <xdr:col>16</xdr:col>
      <xdr:colOff>99712</xdr:colOff>
      <xdr:row>21</xdr:row>
      <xdr:rowOff>80625</xdr:rowOff>
    </xdr:to>
    <xdr:sp macro="" textlink="$BE$54">
      <xdr:nvSpPr>
        <xdr:cNvPr id="59" name="mod4_12">
          <a:extLst>
            <a:ext uri="{FF2B5EF4-FFF2-40B4-BE49-F238E27FC236}">
              <a16:creationId xmlns:a16="http://schemas.microsoft.com/office/drawing/2014/main" id="{8E66F0E9-EE1F-4000-B4FF-07CD4CA939F3}"/>
            </a:ext>
          </a:extLst>
        </xdr:cNvPr>
        <xdr:cNvSpPr txBox="1"/>
      </xdr:nvSpPr>
      <xdr:spPr bwMode="auto">
        <a:xfrm>
          <a:off x="11512048" y="3510642"/>
          <a:ext cx="1160664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14</xdr:col>
      <xdr:colOff>446640</xdr:colOff>
      <xdr:row>20</xdr:row>
      <xdr:rowOff>164633</xdr:rowOff>
    </xdr:from>
    <xdr:to>
      <xdr:col>16</xdr:col>
      <xdr:colOff>88498</xdr:colOff>
      <xdr:row>23</xdr:row>
      <xdr:rowOff>147859</xdr:rowOff>
    </xdr:to>
    <xdr:sp macro="" textlink="$BF$54">
      <xdr:nvSpPr>
        <xdr:cNvPr id="60" name="mod4_13">
          <a:extLst>
            <a:ext uri="{FF2B5EF4-FFF2-40B4-BE49-F238E27FC236}">
              <a16:creationId xmlns:a16="http://schemas.microsoft.com/office/drawing/2014/main" id="{569FABEC-E359-450F-9D19-492B2581911C}"/>
            </a:ext>
          </a:extLst>
        </xdr:cNvPr>
        <xdr:cNvSpPr txBox="1"/>
      </xdr:nvSpPr>
      <xdr:spPr bwMode="auto">
        <a:xfrm>
          <a:off x="11495640" y="3974633"/>
          <a:ext cx="1165858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5</xdr:col>
      <xdr:colOff>356197</xdr:colOff>
      <xdr:row>48</xdr:row>
      <xdr:rowOff>86759</xdr:rowOff>
    </xdr:from>
    <xdr:to>
      <xdr:col>14</xdr:col>
      <xdr:colOff>658091</xdr:colOff>
      <xdr:row>56</xdr:row>
      <xdr:rowOff>126242</xdr:rowOff>
    </xdr:to>
    <xdr:grpSp>
      <xdr:nvGrpSpPr>
        <xdr:cNvPr id="849" name="Agrupar 848">
          <a:extLst>
            <a:ext uri="{FF2B5EF4-FFF2-40B4-BE49-F238E27FC236}">
              <a16:creationId xmlns:a16="http://schemas.microsoft.com/office/drawing/2014/main" id="{CB95B8D4-9291-59E2-551A-BCAD753411EC}"/>
            </a:ext>
          </a:extLst>
        </xdr:cNvPr>
        <xdr:cNvGrpSpPr/>
      </xdr:nvGrpSpPr>
      <xdr:grpSpPr>
        <a:xfrm>
          <a:off x="4166197" y="9230759"/>
          <a:ext cx="7540894" cy="1563483"/>
          <a:chOff x="2676834" y="8972226"/>
          <a:chExt cx="7540894" cy="1563483"/>
        </a:xfrm>
      </xdr:grpSpPr>
      <xdr:sp macro="" textlink="">
        <xdr:nvSpPr>
          <xdr:cNvPr id="62" name="Retângulo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2816802" y="9281435"/>
            <a:ext cx="7400926" cy="1254274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pt-BR" sz="1100"/>
          </a:p>
        </xdr:txBody>
      </xdr:sp>
      <xdr:cxnSp macro="">
        <xdr:nvCxnSpPr>
          <xdr:cNvPr id="63" name="Conector ret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CxnSpPr>
            <a:cxnSpLocks/>
          </xdr:cNvCxnSpPr>
        </xdr:nvCxnSpPr>
        <xdr:spPr bwMode="auto">
          <a:xfrm flipH="1">
            <a:off x="2819400" y="9288411"/>
            <a:ext cx="7393858" cy="1241477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CaixaDeTexto 6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 txBox="1"/>
        </xdr:nvSpPr>
        <xdr:spPr bwMode="auto">
          <a:xfrm>
            <a:off x="2830117" y="9402181"/>
            <a:ext cx="262636" cy="232580"/>
          </a:xfrm>
          <a:prstGeom prst="rect">
            <a:avLst/>
          </a:prstGeom>
          <a:noFill/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>
              <a:defRPr/>
            </a:pPr>
            <a:r>
              <a:rPr lang="pt-BR" sz="1200"/>
              <a:t>CC</a:t>
            </a:r>
            <a:endParaRPr/>
          </a:p>
        </xdr:txBody>
      </xdr:sp>
      <xdr:cxnSp macro="">
        <xdr:nvCxnSpPr>
          <xdr:cNvPr id="168" name="l154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CxnSpPr>
            <a:cxnSpLocks/>
          </xdr:cNvCxnSpPr>
        </xdr:nvCxnSpPr>
        <xdr:spPr bwMode="auto">
          <a:xfrm>
            <a:off x="3786045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l155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CxnSpPr>
            <a:cxnSpLocks/>
          </xdr:cNvCxnSpPr>
        </xdr:nvCxnSpPr>
        <xdr:spPr bwMode="auto">
          <a:xfrm>
            <a:off x="3913045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l157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CxnSpPr>
            <a:cxnSpLocks/>
          </xdr:cNvCxnSpPr>
        </xdr:nvCxnSpPr>
        <xdr:spPr bwMode="auto">
          <a:xfrm>
            <a:off x="4171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" name="l158">
            <a:extLst>
              <a:ext uri="{FF2B5EF4-FFF2-40B4-BE49-F238E27FC236}">
                <a16:creationId xmlns:a16="http://schemas.microsoft.com/office/drawing/2014/main" id="{00000000-0008-0000-0000-0000AC000000}"/>
              </a:ext>
            </a:extLst>
          </xdr:cNvPr>
          <xdr:cNvCxnSpPr>
            <a:cxnSpLocks/>
          </xdr:cNvCxnSpPr>
        </xdr:nvCxnSpPr>
        <xdr:spPr bwMode="auto">
          <a:xfrm>
            <a:off x="4298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l159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CxnSpPr>
            <a:cxnSpLocks/>
          </xdr:cNvCxnSpPr>
        </xdr:nvCxnSpPr>
        <xdr:spPr bwMode="auto">
          <a:xfrm>
            <a:off x="4425186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l160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CxnSpPr>
            <a:cxnSpLocks/>
          </xdr:cNvCxnSpPr>
        </xdr:nvCxnSpPr>
        <xdr:spPr bwMode="auto">
          <a:xfrm>
            <a:off x="4552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l161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CxnSpPr>
            <a:cxnSpLocks/>
          </xdr:cNvCxnSpPr>
        </xdr:nvCxnSpPr>
        <xdr:spPr bwMode="auto">
          <a:xfrm>
            <a:off x="4679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l162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CxnSpPr>
            <a:cxnSpLocks/>
          </xdr:cNvCxnSpPr>
        </xdr:nvCxnSpPr>
        <xdr:spPr bwMode="auto">
          <a:xfrm>
            <a:off x="4806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l163">
            <a:extLst>
              <a:ext uri="{FF2B5EF4-FFF2-40B4-BE49-F238E27FC236}">
                <a16:creationId xmlns:a16="http://schemas.microsoft.com/office/drawing/2014/main" id="{00000000-0008-0000-0000-0000B1000000}"/>
              </a:ext>
            </a:extLst>
          </xdr:cNvPr>
          <xdr:cNvCxnSpPr>
            <a:cxnSpLocks/>
          </xdr:cNvCxnSpPr>
        </xdr:nvCxnSpPr>
        <xdr:spPr bwMode="auto">
          <a:xfrm>
            <a:off x="4933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l164">
            <a:extLst>
              <a:ext uri="{FF2B5EF4-FFF2-40B4-BE49-F238E27FC236}">
                <a16:creationId xmlns:a16="http://schemas.microsoft.com/office/drawing/2014/main" id="{00000000-0008-0000-0000-0000B2000000}"/>
              </a:ext>
            </a:extLst>
          </xdr:cNvPr>
          <xdr:cNvCxnSpPr>
            <a:cxnSpLocks/>
          </xdr:cNvCxnSpPr>
        </xdr:nvCxnSpPr>
        <xdr:spPr bwMode="auto">
          <a:xfrm>
            <a:off x="5060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l165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CxnSpPr>
            <a:cxnSpLocks/>
          </xdr:cNvCxnSpPr>
        </xdr:nvCxnSpPr>
        <xdr:spPr bwMode="auto">
          <a:xfrm>
            <a:off x="5187186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l166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CxnSpPr>
            <a:cxnSpLocks/>
          </xdr:cNvCxnSpPr>
        </xdr:nvCxnSpPr>
        <xdr:spPr bwMode="auto">
          <a:xfrm>
            <a:off x="5314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l167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CxnSpPr>
            <a:cxnSpLocks/>
          </xdr:cNvCxnSpPr>
        </xdr:nvCxnSpPr>
        <xdr:spPr bwMode="auto">
          <a:xfrm>
            <a:off x="5441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l168">
            <a:extLst>
              <a:ext uri="{FF2B5EF4-FFF2-40B4-BE49-F238E27FC236}">
                <a16:creationId xmlns:a16="http://schemas.microsoft.com/office/drawing/2014/main" id="{00000000-0008-0000-0000-0000B6000000}"/>
              </a:ext>
            </a:extLst>
          </xdr:cNvPr>
          <xdr:cNvCxnSpPr>
            <a:cxnSpLocks/>
          </xdr:cNvCxnSpPr>
        </xdr:nvCxnSpPr>
        <xdr:spPr bwMode="auto">
          <a:xfrm>
            <a:off x="5568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l170">
            <a:extLst>
              <a:ext uri="{FF2B5EF4-FFF2-40B4-BE49-F238E27FC236}">
                <a16:creationId xmlns:a16="http://schemas.microsoft.com/office/drawing/2014/main" id="{00000000-0008-0000-0000-0000B7000000}"/>
              </a:ext>
            </a:extLst>
          </xdr:cNvPr>
          <xdr:cNvCxnSpPr>
            <a:cxnSpLocks/>
          </xdr:cNvCxnSpPr>
        </xdr:nvCxnSpPr>
        <xdr:spPr bwMode="auto">
          <a:xfrm>
            <a:off x="3786045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l171">
            <a:extLst>
              <a:ext uri="{FF2B5EF4-FFF2-40B4-BE49-F238E27FC236}">
                <a16:creationId xmlns:a16="http://schemas.microsoft.com/office/drawing/2014/main" id="{00000000-0008-0000-0000-0000B8000000}"/>
              </a:ext>
            </a:extLst>
          </xdr:cNvPr>
          <xdr:cNvCxnSpPr>
            <a:cxnSpLocks/>
          </xdr:cNvCxnSpPr>
        </xdr:nvCxnSpPr>
        <xdr:spPr bwMode="auto">
          <a:xfrm>
            <a:off x="3913045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l172">
            <a:extLst>
              <a:ext uri="{FF2B5EF4-FFF2-40B4-BE49-F238E27FC236}">
                <a16:creationId xmlns:a16="http://schemas.microsoft.com/office/drawing/2014/main" id="{00000000-0008-0000-0000-0000B9000000}"/>
              </a:ext>
            </a:extLst>
          </xdr:cNvPr>
          <xdr:cNvCxnSpPr>
            <a:cxnSpLocks/>
          </xdr:cNvCxnSpPr>
        </xdr:nvCxnSpPr>
        <xdr:spPr bwMode="auto">
          <a:xfrm>
            <a:off x="4040045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6" name="l173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CxnSpPr>
            <a:cxnSpLocks/>
          </xdr:cNvCxnSpPr>
        </xdr:nvCxnSpPr>
        <xdr:spPr bwMode="auto">
          <a:xfrm>
            <a:off x="4171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l174">
            <a:extLst>
              <a:ext uri="{FF2B5EF4-FFF2-40B4-BE49-F238E27FC236}">
                <a16:creationId xmlns:a16="http://schemas.microsoft.com/office/drawing/2014/main" id="{00000000-0008-0000-0000-0000BB000000}"/>
              </a:ext>
            </a:extLst>
          </xdr:cNvPr>
          <xdr:cNvCxnSpPr>
            <a:cxnSpLocks/>
          </xdr:cNvCxnSpPr>
        </xdr:nvCxnSpPr>
        <xdr:spPr bwMode="auto">
          <a:xfrm>
            <a:off x="4298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l175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CxnSpPr>
            <a:cxnSpLocks/>
          </xdr:cNvCxnSpPr>
        </xdr:nvCxnSpPr>
        <xdr:spPr bwMode="auto">
          <a:xfrm>
            <a:off x="4425186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l176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CxnSpPr>
            <a:cxnSpLocks/>
          </xdr:cNvCxnSpPr>
        </xdr:nvCxnSpPr>
        <xdr:spPr bwMode="auto">
          <a:xfrm>
            <a:off x="4552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" name="l177">
            <a:extLst>
              <a:ext uri="{FF2B5EF4-FFF2-40B4-BE49-F238E27FC236}">
                <a16:creationId xmlns:a16="http://schemas.microsoft.com/office/drawing/2014/main" id="{00000000-0008-0000-0000-0000BE000000}"/>
              </a:ext>
            </a:extLst>
          </xdr:cNvPr>
          <xdr:cNvCxnSpPr>
            <a:cxnSpLocks/>
          </xdr:cNvCxnSpPr>
        </xdr:nvCxnSpPr>
        <xdr:spPr bwMode="auto">
          <a:xfrm>
            <a:off x="4679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l178">
            <a:extLst>
              <a:ext uri="{FF2B5EF4-FFF2-40B4-BE49-F238E27FC236}">
                <a16:creationId xmlns:a16="http://schemas.microsoft.com/office/drawing/2014/main" id="{00000000-0008-0000-0000-0000BF000000}"/>
              </a:ext>
            </a:extLst>
          </xdr:cNvPr>
          <xdr:cNvCxnSpPr>
            <a:cxnSpLocks/>
          </xdr:cNvCxnSpPr>
        </xdr:nvCxnSpPr>
        <xdr:spPr bwMode="auto">
          <a:xfrm>
            <a:off x="4806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l179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CxnSpPr>
            <a:cxnSpLocks/>
          </xdr:cNvCxnSpPr>
        </xdr:nvCxnSpPr>
        <xdr:spPr bwMode="auto">
          <a:xfrm>
            <a:off x="4933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" name="l180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CxnSpPr>
            <a:cxnSpLocks/>
          </xdr:cNvCxnSpPr>
        </xdr:nvCxnSpPr>
        <xdr:spPr bwMode="auto">
          <a:xfrm>
            <a:off x="5060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" name="l181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CxnSpPr>
            <a:cxnSpLocks/>
          </xdr:cNvCxnSpPr>
        </xdr:nvCxnSpPr>
        <xdr:spPr bwMode="auto">
          <a:xfrm>
            <a:off x="5187186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" name="l182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CxnSpPr>
            <a:cxnSpLocks/>
          </xdr:cNvCxnSpPr>
        </xdr:nvCxnSpPr>
        <xdr:spPr bwMode="auto">
          <a:xfrm>
            <a:off x="5314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" name="l183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CxnSpPr>
            <a:cxnSpLocks/>
          </xdr:cNvCxnSpPr>
        </xdr:nvCxnSpPr>
        <xdr:spPr bwMode="auto">
          <a:xfrm>
            <a:off x="5441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" name="l184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CxnSpPr>
            <a:cxnSpLocks/>
          </xdr:cNvCxnSpPr>
        </xdr:nvCxnSpPr>
        <xdr:spPr bwMode="auto">
          <a:xfrm>
            <a:off x="5568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" name="l188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CxnSpPr>
            <a:cxnSpLocks/>
          </xdr:cNvCxnSpPr>
        </xdr:nvCxnSpPr>
        <xdr:spPr bwMode="auto">
          <a:xfrm>
            <a:off x="2676834" y="8972226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9" name="l189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CxnSpPr>
            <a:cxnSpLocks/>
          </xdr:cNvCxnSpPr>
        </xdr:nvCxnSpPr>
        <xdr:spPr bwMode="auto">
          <a:xfrm>
            <a:off x="2676834" y="9118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0" name="l190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CxnSpPr>
            <a:cxnSpLocks/>
          </xdr:cNvCxnSpPr>
        </xdr:nvCxnSpPr>
        <xdr:spPr bwMode="auto">
          <a:xfrm>
            <a:off x="2676834" y="9245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1" name="l191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CxnSpPr>
            <a:cxnSpLocks/>
          </xdr:cNvCxnSpPr>
        </xdr:nvCxnSpPr>
        <xdr:spPr bwMode="auto">
          <a:xfrm>
            <a:off x="2676834" y="9349996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l194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CxnSpPr>
            <a:cxnSpLocks/>
          </xdr:cNvCxnSpPr>
        </xdr:nvCxnSpPr>
        <xdr:spPr bwMode="auto">
          <a:xfrm>
            <a:off x="9756171" y="8973015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3" name="l195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CxnSpPr>
            <a:cxnSpLocks/>
          </xdr:cNvCxnSpPr>
        </xdr:nvCxnSpPr>
        <xdr:spPr bwMode="auto">
          <a:xfrm>
            <a:off x="9756171" y="9118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4" name="l196">
            <a:extLst>
              <a:ext uri="{FF2B5EF4-FFF2-40B4-BE49-F238E27FC236}">
                <a16:creationId xmlns:a16="http://schemas.microsoft.com/office/drawing/2014/main" id="{00000000-0008-0000-0000-0000CC000000}"/>
              </a:ext>
            </a:extLst>
          </xdr:cNvPr>
          <xdr:cNvCxnSpPr>
            <a:cxnSpLocks/>
          </xdr:cNvCxnSpPr>
        </xdr:nvCxnSpPr>
        <xdr:spPr bwMode="auto">
          <a:xfrm>
            <a:off x="9756171" y="9245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" name="l197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CxnSpPr>
            <a:cxnSpLocks/>
          </xdr:cNvCxnSpPr>
        </xdr:nvCxnSpPr>
        <xdr:spPr bwMode="auto">
          <a:xfrm>
            <a:off x="9756171" y="9354015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" name="l317">
            <a:extLst>
              <a:ext uri="{FF2B5EF4-FFF2-40B4-BE49-F238E27FC236}">
                <a16:creationId xmlns:a16="http://schemas.microsoft.com/office/drawing/2014/main" id="{00000000-0008-0000-0000-00001B010000}"/>
              </a:ext>
            </a:extLst>
          </xdr:cNvPr>
          <xdr:cNvCxnSpPr>
            <a:cxnSpLocks/>
          </xdr:cNvCxnSpPr>
        </xdr:nvCxnSpPr>
        <xdr:spPr bwMode="auto">
          <a:xfrm>
            <a:off x="4040045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7" name="_ent1">
            <a:extLst>
              <a:ext uri="{FF2B5EF4-FFF2-40B4-BE49-F238E27FC236}">
                <a16:creationId xmlns:a16="http://schemas.microsoft.com/office/drawing/2014/main" id="{00000000-0008-0000-0000-000087020000}"/>
              </a:ext>
            </a:extLst>
          </xdr:cNvPr>
          <xdr:cNvSpPr/>
        </xdr:nvSpPr>
        <xdr:spPr>
          <a:xfrm>
            <a:off x="3036269" y="9087521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52" name="_txtEnt1">
            <a:extLst>
              <a:ext uri="{FF2B5EF4-FFF2-40B4-BE49-F238E27FC236}">
                <a16:creationId xmlns:a16="http://schemas.microsoft.com/office/drawing/2014/main" id="{00000000-0008-0000-0000-00008C020000}"/>
              </a:ext>
            </a:extLst>
          </xdr:cNvPr>
          <xdr:cNvSpPr txBox="1"/>
        </xdr:nvSpPr>
        <xdr:spPr>
          <a:xfrm>
            <a:off x="3049605" y="9052459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1</a:t>
            </a:r>
          </a:p>
        </xdr:txBody>
      </xdr:sp>
      <xdr:cxnSp macro="">
        <xdr:nvCxnSpPr>
          <xdr:cNvPr id="46" name="l161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CxnSpPr>
            <a:cxnSpLocks/>
          </xdr:cNvCxnSpPr>
        </xdr:nvCxnSpPr>
        <xdr:spPr bwMode="auto">
          <a:xfrm>
            <a:off x="5677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l162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CxnSpPr>
            <a:cxnSpLocks/>
          </xdr:cNvCxnSpPr>
        </xdr:nvCxnSpPr>
        <xdr:spPr bwMode="auto">
          <a:xfrm>
            <a:off x="5804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l163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CxnSpPr>
            <a:cxnSpLocks/>
          </xdr:cNvCxnSpPr>
        </xdr:nvCxnSpPr>
        <xdr:spPr bwMode="auto">
          <a:xfrm>
            <a:off x="5931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l164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CxnSpPr>
            <a:cxnSpLocks/>
          </xdr:cNvCxnSpPr>
        </xdr:nvCxnSpPr>
        <xdr:spPr bwMode="auto">
          <a:xfrm>
            <a:off x="6058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l165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CxnSpPr>
            <a:cxnSpLocks/>
          </xdr:cNvCxnSpPr>
        </xdr:nvCxnSpPr>
        <xdr:spPr bwMode="auto">
          <a:xfrm>
            <a:off x="6185406" y="8975089"/>
            <a:ext cx="69102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" name="l166">
            <a:extLst>
              <a:ext uri="{FF2B5EF4-FFF2-40B4-BE49-F238E27FC236}">
                <a16:creationId xmlns:a16="http://schemas.microsoft.com/office/drawing/2014/main" id="{00000000-0008-0000-0000-000010020000}"/>
              </a:ext>
            </a:extLst>
          </xdr:cNvPr>
          <xdr:cNvCxnSpPr>
            <a:cxnSpLocks/>
          </xdr:cNvCxnSpPr>
        </xdr:nvCxnSpPr>
        <xdr:spPr bwMode="auto">
          <a:xfrm>
            <a:off x="6318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3" name="l167">
            <a:extLst>
              <a:ext uri="{FF2B5EF4-FFF2-40B4-BE49-F238E27FC236}">
                <a16:creationId xmlns:a16="http://schemas.microsoft.com/office/drawing/2014/main" id="{00000000-0008-0000-0000-000033020000}"/>
              </a:ext>
            </a:extLst>
          </xdr:cNvPr>
          <xdr:cNvCxnSpPr>
            <a:cxnSpLocks/>
          </xdr:cNvCxnSpPr>
        </xdr:nvCxnSpPr>
        <xdr:spPr bwMode="auto">
          <a:xfrm>
            <a:off x="6445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4" name="l168">
            <a:extLst>
              <a:ext uri="{FF2B5EF4-FFF2-40B4-BE49-F238E27FC236}">
                <a16:creationId xmlns:a16="http://schemas.microsoft.com/office/drawing/2014/main" id="{00000000-0008-0000-0000-000034020000}"/>
              </a:ext>
            </a:extLst>
          </xdr:cNvPr>
          <xdr:cNvCxnSpPr>
            <a:cxnSpLocks/>
          </xdr:cNvCxnSpPr>
        </xdr:nvCxnSpPr>
        <xdr:spPr bwMode="auto">
          <a:xfrm>
            <a:off x="6572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7" name="l177">
            <a:extLst>
              <a:ext uri="{FF2B5EF4-FFF2-40B4-BE49-F238E27FC236}">
                <a16:creationId xmlns:a16="http://schemas.microsoft.com/office/drawing/2014/main" id="{00000000-0008-0000-0000-000037020000}"/>
              </a:ext>
            </a:extLst>
          </xdr:cNvPr>
          <xdr:cNvCxnSpPr>
            <a:cxnSpLocks/>
          </xdr:cNvCxnSpPr>
        </xdr:nvCxnSpPr>
        <xdr:spPr bwMode="auto">
          <a:xfrm>
            <a:off x="5677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8" name="l178">
            <a:extLst>
              <a:ext uri="{FF2B5EF4-FFF2-40B4-BE49-F238E27FC236}">
                <a16:creationId xmlns:a16="http://schemas.microsoft.com/office/drawing/2014/main" id="{00000000-0008-0000-0000-000038020000}"/>
              </a:ext>
            </a:extLst>
          </xdr:cNvPr>
          <xdr:cNvCxnSpPr>
            <a:cxnSpLocks/>
          </xdr:cNvCxnSpPr>
        </xdr:nvCxnSpPr>
        <xdr:spPr bwMode="auto">
          <a:xfrm>
            <a:off x="5804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9" name="l179">
            <a:extLst>
              <a:ext uri="{FF2B5EF4-FFF2-40B4-BE49-F238E27FC236}">
                <a16:creationId xmlns:a16="http://schemas.microsoft.com/office/drawing/2014/main" id="{00000000-0008-0000-0000-000039020000}"/>
              </a:ext>
            </a:extLst>
          </xdr:cNvPr>
          <xdr:cNvCxnSpPr>
            <a:cxnSpLocks/>
          </xdr:cNvCxnSpPr>
        </xdr:nvCxnSpPr>
        <xdr:spPr bwMode="auto">
          <a:xfrm>
            <a:off x="5931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l180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CxnSpPr>
            <a:cxnSpLocks/>
          </xdr:cNvCxnSpPr>
        </xdr:nvCxnSpPr>
        <xdr:spPr bwMode="auto">
          <a:xfrm>
            <a:off x="6058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" name="l181">
            <a:extLst>
              <a:ext uri="{FF2B5EF4-FFF2-40B4-BE49-F238E27FC236}">
                <a16:creationId xmlns:a16="http://schemas.microsoft.com/office/drawing/2014/main" id="{00000000-0008-0000-0000-000051020000}"/>
              </a:ext>
            </a:extLst>
          </xdr:cNvPr>
          <xdr:cNvCxnSpPr>
            <a:cxnSpLocks/>
          </xdr:cNvCxnSpPr>
        </xdr:nvCxnSpPr>
        <xdr:spPr bwMode="auto">
          <a:xfrm>
            <a:off x="6185406" y="9410700"/>
            <a:ext cx="69102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4" name="l182">
            <a:extLst>
              <a:ext uri="{FF2B5EF4-FFF2-40B4-BE49-F238E27FC236}">
                <a16:creationId xmlns:a16="http://schemas.microsoft.com/office/drawing/2014/main" id="{00000000-0008-0000-0000-000052020000}"/>
              </a:ext>
            </a:extLst>
          </xdr:cNvPr>
          <xdr:cNvCxnSpPr>
            <a:cxnSpLocks/>
          </xdr:cNvCxnSpPr>
        </xdr:nvCxnSpPr>
        <xdr:spPr bwMode="auto">
          <a:xfrm>
            <a:off x="6318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1" name="l183">
            <a:extLst>
              <a:ext uri="{FF2B5EF4-FFF2-40B4-BE49-F238E27FC236}">
                <a16:creationId xmlns:a16="http://schemas.microsoft.com/office/drawing/2014/main" id="{00000000-0008-0000-0000-000059020000}"/>
              </a:ext>
            </a:extLst>
          </xdr:cNvPr>
          <xdr:cNvCxnSpPr>
            <a:cxnSpLocks/>
          </xdr:cNvCxnSpPr>
        </xdr:nvCxnSpPr>
        <xdr:spPr bwMode="auto">
          <a:xfrm>
            <a:off x="6445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3" name="l184">
            <a:extLst>
              <a:ext uri="{FF2B5EF4-FFF2-40B4-BE49-F238E27FC236}">
                <a16:creationId xmlns:a16="http://schemas.microsoft.com/office/drawing/2014/main" id="{00000000-0008-0000-0000-00005B020000}"/>
              </a:ext>
            </a:extLst>
          </xdr:cNvPr>
          <xdr:cNvCxnSpPr>
            <a:cxnSpLocks/>
          </xdr:cNvCxnSpPr>
        </xdr:nvCxnSpPr>
        <xdr:spPr bwMode="auto">
          <a:xfrm>
            <a:off x="6572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8" name="l155">
            <a:extLst>
              <a:ext uri="{FF2B5EF4-FFF2-40B4-BE49-F238E27FC236}">
                <a16:creationId xmlns:a16="http://schemas.microsoft.com/office/drawing/2014/main" id="{00000000-0008-0000-0000-00006A020000}"/>
              </a:ext>
            </a:extLst>
          </xdr:cNvPr>
          <xdr:cNvCxnSpPr>
            <a:cxnSpLocks/>
          </xdr:cNvCxnSpPr>
        </xdr:nvCxnSpPr>
        <xdr:spPr bwMode="auto">
          <a:xfrm>
            <a:off x="6660748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9" name="l157">
            <a:extLst>
              <a:ext uri="{FF2B5EF4-FFF2-40B4-BE49-F238E27FC236}">
                <a16:creationId xmlns:a16="http://schemas.microsoft.com/office/drawing/2014/main" id="{00000000-0008-0000-0000-00006B020000}"/>
              </a:ext>
            </a:extLst>
          </xdr:cNvPr>
          <xdr:cNvCxnSpPr>
            <a:cxnSpLocks/>
          </xdr:cNvCxnSpPr>
        </xdr:nvCxnSpPr>
        <xdr:spPr bwMode="auto">
          <a:xfrm>
            <a:off x="6918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0" name="l158">
            <a:extLst>
              <a:ext uri="{FF2B5EF4-FFF2-40B4-BE49-F238E27FC236}">
                <a16:creationId xmlns:a16="http://schemas.microsoft.com/office/drawing/2014/main" id="{00000000-0008-0000-0000-00006C020000}"/>
              </a:ext>
            </a:extLst>
          </xdr:cNvPr>
          <xdr:cNvCxnSpPr>
            <a:cxnSpLocks/>
          </xdr:cNvCxnSpPr>
        </xdr:nvCxnSpPr>
        <xdr:spPr bwMode="auto">
          <a:xfrm>
            <a:off x="7045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1" name="l159">
            <a:extLst>
              <a:ext uri="{FF2B5EF4-FFF2-40B4-BE49-F238E27FC236}">
                <a16:creationId xmlns:a16="http://schemas.microsoft.com/office/drawing/2014/main" id="{00000000-0008-0000-0000-00006D020000}"/>
              </a:ext>
            </a:extLst>
          </xdr:cNvPr>
          <xdr:cNvCxnSpPr>
            <a:cxnSpLocks/>
          </xdr:cNvCxnSpPr>
        </xdr:nvCxnSpPr>
        <xdr:spPr bwMode="auto">
          <a:xfrm>
            <a:off x="7172889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2" name="l160">
            <a:extLst>
              <a:ext uri="{FF2B5EF4-FFF2-40B4-BE49-F238E27FC236}">
                <a16:creationId xmlns:a16="http://schemas.microsoft.com/office/drawing/2014/main" id="{00000000-0008-0000-0000-00006E020000}"/>
              </a:ext>
            </a:extLst>
          </xdr:cNvPr>
          <xdr:cNvCxnSpPr>
            <a:cxnSpLocks/>
          </xdr:cNvCxnSpPr>
        </xdr:nvCxnSpPr>
        <xdr:spPr bwMode="auto">
          <a:xfrm>
            <a:off x="7299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3" name="l161">
            <a:extLst>
              <a:ext uri="{FF2B5EF4-FFF2-40B4-BE49-F238E27FC236}">
                <a16:creationId xmlns:a16="http://schemas.microsoft.com/office/drawing/2014/main" id="{00000000-0008-0000-0000-00006F020000}"/>
              </a:ext>
            </a:extLst>
          </xdr:cNvPr>
          <xdr:cNvCxnSpPr>
            <a:cxnSpLocks/>
          </xdr:cNvCxnSpPr>
        </xdr:nvCxnSpPr>
        <xdr:spPr bwMode="auto">
          <a:xfrm>
            <a:off x="7426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4" name="l162">
            <a:extLst>
              <a:ext uri="{FF2B5EF4-FFF2-40B4-BE49-F238E27FC236}">
                <a16:creationId xmlns:a16="http://schemas.microsoft.com/office/drawing/2014/main" id="{00000000-0008-0000-0000-000070020000}"/>
              </a:ext>
            </a:extLst>
          </xdr:cNvPr>
          <xdr:cNvCxnSpPr>
            <a:cxnSpLocks/>
          </xdr:cNvCxnSpPr>
        </xdr:nvCxnSpPr>
        <xdr:spPr bwMode="auto">
          <a:xfrm>
            <a:off x="7553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5" name="l163">
            <a:extLst>
              <a:ext uri="{FF2B5EF4-FFF2-40B4-BE49-F238E27FC236}">
                <a16:creationId xmlns:a16="http://schemas.microsoft.com/office/drawing/2014/main" id="{00000000-0008-0000-0000-000071020000}"/>
              </a:ext>
            </a:extLst>
          </xdr:cNvPr>
          <xdr:cNvCxnSpPr>
            <a:cxnSpLocks/>
          </xdr:cNvCxnSpPr>
        </xdr:nvCxnSpPr>
        <xdr:spPr bwMode="auto">
          <a:xfrm>
            <a:off x="7680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5" name="l164">
            <a:extLst>
              <a:ext uri="{FF2B5EF4-FFF2-40B4-BE49-F238E27FC236}">
                <a16:creationId xmlns:a16="http://schemas.microsoft.com/office/drawing/2014/main" id="{00000000-0008-0000-0000-00007B020000}"/>
              </a:ext>
            </a:extLst>
          </xdr:cNvPr>
          <xdr:cNvCxnSpPr>
            <a:cxnSpLocks/>
          </xdr:cNvCxnSpPr>
        </xdr:nvCxnSpPr>
        <xdr:spPr bwMode="auto">
          <a:xfrm>
            <a:off x="7807889" y="8974471"/>
            <a:ext cx="64557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6" name="l165">
            <a:extLst>
              <a:ext uri="{FF2B5EF4-FFF2-40B4-BE49-F238E27FC236}">
                <a16:creationId xmlns:a16="http://schemas.microsoft.com/office/drawing/2014/main" id="{00000000-0008-0000-0000-00007C020000}"/>
              </a:ext>
            </a:extLst>
          </xdr:cNvPr>
          <xdr:cNvCxnSpPr>
            <a:cxnSpLocks/>
          </xdr:cNvCxnSpPr>
        </xdr:nvCxnSpPr>
        <xdr:spPr bwMode="auto">
          <a:xfrm>
            <a:off x="7935946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7" name="l166">
            <a:extLst>
              <a:ext uri="{FF2B5EF4-FFF2-40B4-BE49-F238E27FC236}">
                <a16:creationId xmlns:a16="http://schemas.microsoft.com/office/drawing/2014/main" id="{00000000-0008-0000-0000-00007D020000}"/>
              </a:ext>
            </a:extLst>
          </xdr:cNvPr>
          <xdr:cNvCxnSpPr>
            <a:cxnSpLocks/>
          </xdr:cNvCxnSpPr>
        </xdr:nvCxnSpPr>
        <xdr:spPr bwMode="auto">
          <a:xfrm>
            <a:off x="8062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8" name="l167">
            <a:extLst>
              <a:ext uri="{FF2B5EF4-FFF2-40B4-BE49-F238E27FC236}">
                <a16:creationId xmlns:a16="http://schemas.microsoft.com/office/drawing/2014/main" id="{00000000-0008-0000-0000-00007E020000}"/>
              </a:ext>
            </a:extLst>
          </xdr:cNvPr>
          <xdr:cNvCxnSpPr>
            <a:cxnSpLocks/>
          </xdr:cNvCxnSpPr>
        </xdr:nvCxnSpPr>
        <xdr:spPr bwMode="auto">
          <a:xfrm>
            <a:off x="8189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9" name="l168">
            <a:extLst>
              <a:ext uri="{FF2B5EF4-FFF2-40B4-BE49-F238E27FC236}">
                <a16:creationId xmlns:a16="http://schemas.microsoft.com/office/drawing/2014/main" id="{00000000-0008-0000-0000-00007F020000}"/>
              </a:ext>
            </a:extLst>
          </xdr:cNvPr>
          <xdr:cNvCxnSpPr>
            <a:cxnSpLocks/>
          </xdr:cNvCxnSpPr>
        </xdr:nvCxnSpPr>
        <xdr:spPr bwMode="auto">
          <a:xfrm>
            <a:off x="8316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2" name="l171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CxnSpPr>
            <a:cxnSpLocks/>
          </xdr:cNvCxnSpPr>
        </xdr:nvCxnSpPr>
        <xdr:spPr bwMode="auto">
          <a:xfrm>
            <a:off x="6660748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6" name="l172">
            <a:extLst>
              <a:ext uri="{FF2B5EF4-FFF2-40B4-BE49-F238E27FC236}">
                <a16:creationId xmlns:a16="http://schemas.microsoft.com/office/drawing/2014/main" id="{00000000-0008-0000-0000-000086020000}"/>
              </a:ext>
            </a:extLst>
          </xdr:cNvPr>
          <xdr:cNvCxnSpPr>
            <a:cxnSpLocks/>
          </xdr:cNvCxnSpPr>
        </xdr:nvCxnSpPr>
        <xdr:spPr bwMode="auto">
          <a:xfrm>
            <a:off x="6787748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8" name="l173">
            <a:extLst>
              <a:ext uri="{FF2B5EF4-FFF2-40B4-BE49-F238E27FC236}">
                <a16:creationId xmlns:a16="http://schemas.microsoft.com/office/drawing/2014/main" id="{00000000-0008-0000-0000-000088020000}"/>
              </a:ext>
            </a:extLst>
          </xdr:cNvPr>
          <xdr:cNvCxnSpPr>
            <a:cxnSpLocks/>
          </xdr:cNvCxnSpPr>
        </xdr:nvCxnSpPr>
        <xdr:spPr bwMode="auto">
          <a:xfrm>
            <a:off x="6918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9" name="l174">
            <a:extLst>
              <a:ext uri="{FF2B5EF4-FFF2-40B4-BE49-F238E27FC236}">
                <a16:creationId xmlns:a16="http://schemas.microsoft.com/office/drawing/2014/main" id="{00000000-0008-0000-0000-000089020000}"/>
              </a:ext>
            </a:extLst>
          </xdr:cNvPr>
          <xdr:cNvCxnSpPr>
            <a:cxnSpLocks/>
          </xdr:cNvCxnSpPr>
        </xdr:nvCxnSpPr>
        <xdr:spPr bwMode="auto">
          <a:xfrm>
            <a:off x="7045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0" name="l175">
            <a:extLst>
              <a:ext uri="{FF2B5EF4-FFF2-40B4-BE49-F238E27FC236}">
                <a16:creationId xmlns:a16="http://schemas.microsoft.com/office/drawing/2014/main" id="{00000000-0008-0000-0000-00008A020000}"/>
              </a:ext>
            </a:extLst>
          </xdr:cNvPr>
          <xdr:cNvCxnSpPr>
            <a:cxnSpLocks/>
          </xdr:cNvCxnSpPr>
        </xdr:nvCxnSpPr>
        <xdr:spPr bwMode="auto">
          <a:xfrm>
            <a:off x="7172889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1" name="l176">
            <a:extLst>
              <a:ext uri="{FF2B5EF4-FFF2-40B4-BE49-F238E27FC236}">
                <a16:creationId xmlns:a16="http://schemas.microsoft.com/office/drawing/2014/main" id="{00000000-0008-0000-0000-00008B020000}"/>
              </a:ext>
            </a:extLst>
          </xdr:cNvPr>
          <xdr:cNvCxnSpPr>
            <a:cxnSpLocks/>
          </xdr:cNvCxnSpPr>
        </xdr:nvCxnSpPr>
        <xdr:spPr bwMode="auto">
          <a:xfrm>
            <a:off x="7299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3" name="l177">
            <a:extLst>
              <a:ext uri="{FF2B5EF4-FFF2-40B4-BE49-F238E27FC236}">
                <a16:creationId xmlns:a16="http://schemas.microsoft.com/office/drawing/2014/main" id="{00000000-0008-0000-0000-00008D020000}"/>
              </a:ext>
            </a:extLst>
          </xdr:cNvPr>
          <xdr:cNvCxnSpPr>
            <a:cxnSpLocks/>
          </xdr:cNvCxnSpPr>
        </xdr:nvCxnSpPr>
        <xdr:spPr bwMode="auto">
          <a:xfrm>
            <a:off x="7426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4" name="l178">
            <a:extLst>
              <a:ext uri="{FF2B5EF4-FFF2-40B4-BE49-F238E27FC236}">
                <a16:creationId xmlns:a16="http://schemas.microsoft.com/office/drawing/2014/main" id="{00000000-0008-0000-0000-00008E020000}"/>
              </a:ext>
            </a:extLst>
          </xdr:cNvPr>
          <xdr:cNvCxnSpPr>
            <a:cxnSpLocks/>
          </xdr:cNvCxnSpPr>
        </xdr:nvCxnSpPr>
        <xdr:spPr bwMode="auto">
          <a:xfrm>
            <a:off x="7553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5" name="l179">
            <a:extLst>
              <a:ext uri="{FF2B5EF4-FFF2-40B4-BE49-F238E27FC236}">
                <a16:creationId xmlns:a16="http://schemas.microsoft.com/office/drawing/2014/main" id="{00000000-0008-0000-0000-00008F020000}"/>
              </a:ext>
            </a:extLst>
          </xdr:cNvPr>
          <xdr:cNvCxnSpPr>
            <a:cxnSpLocks/>
          </xdr:cNvCxnSpPr>
        </xdr:nvCxnSpPr>
        <xdr:spPr bwMode="auto">
          <a:xfrm>
            <a:off x="7680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6" name="l180">
            <a:extLst>
              <a:ext uri="{FF2B5EF4-FFF2-40B4-BE49-F238E27FC236}">
                <a16:creationId xmlns:a16="http://schemas.microsoft.com/office/drawing/2014/main" id="{00000000-0008-0000-0000-000090020000}"/>
              </a:ext>
            </a:extLst>
          </xdr:cNvPr>
          <xdr:cNvCxnSpPr>
            <a:cxnSpLocks/>
          </xdr:cNvCxnSpPr>
        </xdr:nvCxnSpPr>
        <xdr:spPr bwMode="auto">
          <a:xfrm>
            <a:off x="7807889" y="9410082"/>
            <a:ext cx="64557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7" name="l181">
            <a:extLst>
              <a:ext uri="{FF2B5EF4-FFF2-40B4-BE49-F238E27FC236}">
                <a16:creationId xmlns:a16="http://schemas.microsoft.com/office/drawing/2014/main" id="{00000000-0008-0000-0000-000091020000}"/>
              </a:ext>
            </a:extLst>
          </xdr:cNvPr>
          <xdr:cNvCxnSpPr>
            <a:cxnSpLocks/>
          </xdr:cNvCxnSpPr>
        </xdr:nvCxnSpPr>
        <xdr:spPr bwMode="auto">
          <a:xfrm>
            <a:off x="7935946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8" name="l182">
            <a:extLst>
              <a:ext uri="{FF2B5EF4-FFF2-40B4-BE49-F238E27FC236}">
                <a16:creationId xmlns:a16="http://schemas.microsoft.com/office/drawing/2014/main" id="{00000000-0008-0000-0000-000092020000}"/>
              </a:ext>
            </a:extLst>
          </xdr:cNvPr>
          <xdr:cNvCxnSpPr>
            <a:cxnSpLocks/>
          </xdr:cNvCxnSpPr>
        </xdr:nvCxnSpPr>
        <xdr:spPr bwMode="auto">
          <a:xfrm>
            <a:off x="8062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9" name="l183">
            <a:extLst>
              <a:ext uri="{FF2B5EF4-FFF2-40B4-BE49-F238E27FC236}">
                <a16:creationId xmlns:a16="http://schemas.microsoft.com/office/drawing/2014/main" id="{00000000-0008-0000-0000-000093020000}"/>
              </a:ext>
            </a:extLst>
          </xdr:cNvPr>
          <xdr:cNvCxnSpPr>
            <a:cxnSpLocks/>
          </xdr:cNvCxnSpPr>
        </xdr:nvCxnSpPr>
        <xdr:spPr bwMode="auto">
          <a:xfrm>
            <a:off x="8189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0" name="l184">
            <a:extLst>
              <a:ext uri="{FF2B5EF4-FFF2-40B4-BE49-F238E27FC236}">
                <a16:creationId xmlns:a16="http://schemas.microsoft.com/office/drawing/2014/main" id="{00000000-0008-0000-0000-000094020000}"/>
              </a:ext>
            </a:extLst>
          </xdr:cNvPr>
          <xdr:cNvCxnSpPr>
            <a:cxnSpLocks/>
          </xdr:cNvCxnSpPr>
        </xdr:nvCxnSpPr>
        <xdr:spPr bwMode="auto">
          <a:xfrm>
            <a:off x="8316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1" name="l317">
            <a:extLst>
              <a:ext uri="{FF2B5EF4-FFF2-40B4-BE49-F238E27FC236}">
                <a16:creationId xmlns:a16="http://schemas.microsoft.com/office/drawing/2014/main" id="{00000000-0008-0000-0000-000095020000}"/>
              </a:ext>
            </a:extLst>
          </xdr:cNvPr>
          <xdr:cNvCxnSpPr>
            <a:cxnSpLocks/>
          </xdr:cNvCxnSpPr>
        </xdr:nvCxnSpPr>
        <xdr:spPr bwMode="auto">
          <a:xfrm>
            <a:off x="6787748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2" name="l161">
            <a:extLst>
              <a:ext uri="{FF2B5EF4-FFF2-40B4-BE49-F238E27FC236}">
                <a16:creationId xmlns:a16="http://schemas.microsoft.com/office/drawing/2014/main" id="{00000000-0008-0000-0000-000096020000}"/>
              </a:ext>
            </a:extLst>
          </xdr:cNvPr>
          <xdr:cNvCxnSpPr>
            <a:cxnSpLocks/>
          </xdr:cNvCxnSpPr>
        </xdr:nvCxnSpPr>
        <xdr:spPr bwMode="auto">
          <a:xfrm>
            <a:off x="8426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5" name="l162">
            <a:extLst>
              <a:ext uri="{FF2B5EF4-FFF2-40B4-BE49-F238E27FC236}">
                <a16:creationId xmlns:a16="http://schemas.microsoft.com/office/drawing/2014/main" id="{00000000-0008-0000-0000-000099020000}"/>
              </a:ext>
            </a:extLst>
          </xdr:cNvPr>
          <xdr:cNvCxnSpPr>
            <a:cxnSpLocks/>
          </xdr:cNvCxnSpPr>
        </xdr:nvCxnSpPr>
        <xdr:spPr bwMode="auto">
          <a:xfrm>
            <a:off x="8553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6" name="l163">
            <a:extLst>
              <a:ext uri="{FF2B5EF4-FFF2-40B4-BE49-F238E27FC236}">
                <a16:creationId xmlns:a16="http://schemas.microsoft.com/office/drawing/2014/main" id="{00000000-0008-0000-0000-00009A020000}"/>
              </a:ext>
            </a:extLst>
          </xdr:cNvPr>
          <xdr:cNvCxnSpPr>
            <a:cxnSpLocks/>
          </xdr:cNvCxnSpPr>
        </xdr:nvCxnSpPr>
        <xdr:spPr bwMode="auto">
          <a:xfrm>
            <a:off x="8680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7" name="l164">
            <a:extLst>
              <a:ext uri="{FF2B5EF4-FFF2-40B4-BE49-F238E27FC236}">
                <a16:creationId xmlns:a16="http://schemas.microsoft.com/office/drawing/2014/main" id="{00000000-0008-0000-0000-00009B020000}"/>
              </a:ext>
            </a:extLst>
          </xdr:cNvPr>
          <xdr:cNvCxnSpPr>
            <a:cxnSpLocks/>
          </xdr:cNvCxnSpPr>
        </xdr:nvCxnSpPr>
        <xdr:spPr bwMode="auto">
          <a:xfrm>
            <a:off x="8814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2" name="l165">
            <a:extLst>
              <a:ext uri="{FF2B5EF4-FFF2-40B4-BE49-F238E27FC236}">
                <a16:creationId xmlns:a16="http://schemas.microsoft.com/office/drawing/2014/main" id="{00000000-0008-0000-0000-0000A0020000}"/>
              </a:ext>
            </a:extLst>
          </xdr:cNvPr>
          <xdr:cNvCxnSpPr>
            <a:cxnSpLocks/>
          </xdr:cNvCxnSpPr>
        </xdr:nvCxnSpPr>
        <xdr:spPr bwMode="auto">
          <a:xfrm>
            <a:off x="8941883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1" name="l166">
            <a:extLst>
              <a:ext uri="{FF2B5EF4-FFF2-40B4-BE49-F238E27FC236}">
                <a16:creationId xmlns:a16="http://schemas.microsoft.com/office/drawing/2014/main" id="{00000000-0008-0000-0000-0000A9020000}"/>
              </a:ext>
            </a:extLst>
          </xdr:cNvPr>
          <xdr:cNvCxnSpPr>
            <a:cxnSpLocks/>
          </xdr:cNvCxnSpPr>
        </xdr:nvCxnSpPr>
        <xdr:spPr bwMode="auto">
          <a:xfrm>
            <a:off x="9068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4" name="l167">
            <a:extLst>
              <a:ext uri="{FF2B5EF4-FFF2-40B4-BE49-F238E27FC236}">
                <a16:creationId xmlns:a16="http://schemas.microsoft.com/office/drawing/2014/main" id="{00000000-0008-0000-0000-0000AC020000}"/>
              </a:ext>
            </a:extLst>
          </xdr:cNvPr>
          <xdr:cNvCxnSpPr>
            <a:cxnSpLocks/>
          </xdr:cNvCxnSpPr>
        </xdr:nvCxnSpPr>
        <xdr:spPr bwMode="auto">
          <a:xfrm>
            <a:off x="9195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5" name="l168">
            <a:extLst>
              <a:ext uri="{FF2B5EF4-FFF2-40B4-BE49-F238E27FC236}">
                <a16:creationId xmlns:a16="http://schemas.microsoft.com/office/drawing/2014/main" id="{00000000-0008-0000-0000-0000AD020000}"/>
              </a:ext>
            </a:extLst>
          </xdr:cNvPr>
          <xdr:cNvCxnSpPr>
            <a:cxnSpLocks/>
          </xdr:cNvCxnSpPr>
        </xdr:nvCxnSpPr>
        <xdr:spPr bwMode="auto">
          <a:xfrm>
            <a:off x="9322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6" name="l177">
            <a:extLst>
              <a:ext uri="{FF2B5EF4-FFF2-40B4-BE49-F238E27FC236}">
                <a16:creationId xmlns:a16="http://schemas.microsoft.com/office/drawing/2014/main" id="{00000000-0008-0000-0000-0000AE020000}"/>
              </a:ext>
            </a:extLst>
          </xdr:cNvPr>
          <xdr:cNvCxnSpPr>
            <a:cxnSpLocks/>
          </xdr:cNvCxnSpPr>
        </xdr:nvCxnSpPr>
        <xdr:spPr bwMode="auto">
          <a:xfrm>
            <a:off x="8426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7" name="l178">
            <a:extLst>
              <a:ext uri="{FF2B5EF4-FFF2-40B4-BE49-F238E27FC236}">
                <a16:creationId xmlns:a16="http://schemas.microsoft.com/office/drawing/2014/main" id="{00000000-0008-0000-0000-0000AF020000}"/>
              </a:ext>
            </a:extLst>
          </xdr:cNvPr>
          <xdr:cNvCxnSpPr>
            <a:cxnSpLocks/>
          </xdr:cNvCxnSpPr>
        </xdr:nvCxnSpPr>
        <xdr:spPr bwMode="auto">
          <a:xfrm>
            <a:off x="8553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8" name="l179">
            <a:extLst>
              <a:ext uri="{FF2B5EF4-FFF2-40B4-BE49-F238E27FC236}">
                <a16:creationId xmlns:a16="http://schemas.microsoft.com/office/drawing/2014/main" id="{00000000-0008-0000-0000-0000B0020000}"/>
              </a:ext>
            </a:extLst>
          </xdr:cNvPr>
          <xdr:cNvCxnSpPr>
            <a:cxnSpLocks/>
          </xdr:cNvCxnSpPr>
        </xdr:nvCxnSpPr>
        <xdr:spPr bwMode="auto">
          <a:xfrm>
            <a:off x="8680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9" name="l180">
            <a:extLst>
              <a:ext uri="{FF2B5EF4-FFF2-40B4-BE49-F238E27FC236}">
                <a16:creationId xmlns:a16="http://schemas.microsoft.com/office/drawing/2014/main" id="{00000000-0008-0000-0000-0000B1020000}"/>
              </a:ext>
            </a:extLst>
          </xdr:cNvPr>
          <xdr:cNvCxnSpPr>
            <a:cxnSpLocks/>
          </xdr:cNvCxnSpPr>
        </xdr:nvCxnSpPr>
        <xdr:spPr bwMode="auto">
          <a:xfrm>
            <a:off x="8814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0" name="l181">
            <a:extLst>
              <a:ext uri="{FF2B5EF4-FFF2-40B4-BE49-F238E27FC236}">
                <a16:creationId xmlns:a16="http://schemas.microsoft.com/office/drawing/2014/main" id="{00000000-0008-0000-0000-0000B2020000}"/>
              </a:ext>
            </a:extLst>
          </xdr:cNvPr>
          <xdr:cNvCxnSpPr>
            <a:cxnSpLocks/>
          </xdr:cNvCxnSpPr>
        </xdr:nvCxnSpPr>
        <xdr:spPr bwMode="auto">
          <a:xfrm>
            <a:off x="8941883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1" name="l182">
            <a:extLst>
              <a:ext uri="{FF2B5EF4-FFF2-40B4-BE49-F238E27FC236}">
                <a16:creationId xmlns:a16="http://schemas.microsoft.com/office/drawing/2014/main" id="{00000000-0008-0000-0000-0000B3020000}"/>
              </a:ext>
            </a:extLst>
          </xdr:cNvPr>
          <xdr:cNvCxnSpPr>
            <a:cxnSpLocks/>
          </xdr:cNvCxnSpPr>
        </xdr:nvCxnSpPr>
        <xdr:spPr bwMode="auto">
          <a:xfrm>
            <a:off x="9068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2" name="l183">
            <a:extLst>
              <a:ext uri="{FF2B5EF4-FFF2-40B4-BE49-F238E27FC236}">
                <a16:creationId xmlns:a16="http://schemas.microsoft.com/office/drawing/2014/main" id="{00000000-0008-0000-0000-0000B4020000}"/>
              </a:ext>
            </a:extLst>
          </xdr:cNvPr>
          <xdr:cNvCxnSpPr>
            <a:cxnSpLocks/>
          </xdr:cNvCxnSpPr>
        </xdr:nvCxnSpPr>
        <xdr:spPr bwMode="auto">
          <a:xfrm>
            <a:off x="9195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3" name="l184">
            <a:extLst>
              <a:ext uri="{FF2B5EF4-FFF2-40B4-BE49-F238E27FC236}">
                <a16:creationId xmlns:a16="http://schemas.microsoft.com/office/drawing/2014/main" id="{00000000-0008-0000-0000-0000B5020000}"/>
              </a:ext>
            </a:extLst>
          </xdr:cNvPr>
          <xdr:cNvCxnSpPr>
            <a:cxnSpLocks/>
          </xdr:cNvCxnSpPr>
        </xdr:nvCxnSpPr>
        <xdr:spPr bwMode="auto">
          <a:xfrm>
            <a:off x="9322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4" name="l164">
            <a:extLst>
              <a:ext uri="{FF2B5EF4-FFF2-40B4-BE49-F238E27FC236}">
                <a16:creationId xmlns:a16="http://schemas.microsoft.com/office/drawing/2014/main" id="{00000000-0008-0000-0000-0000B6020000}"/>
              </a:ext>
            </a:extLst>
          </xdr:cNvPr>
          <xdr:cNvCxnSpPr>
            <a:cxnSpLocks/>
          </xdr:cNvCxnSpPr>
        </xdr:nvCxnSpPr>
        <xdr:spPr bwMode="auto">
          <a:xfrm>
            <a:off x="9441329" y="897326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5" name="l165">
            <a:extLst>
              <a:ext uri="{FF2B5EF4-FFF2-40B4-BE49-F238E27FC236}">
                <a16:creationId xmlns:a16="http://schemas.microsoft.com/office/drawing/2014/main" id="{00000000-0008-0000-0000-0000B7020000}"/>
              </a:ext>
            </a:extLst>
          </xdr:cNvPr>
          <xdr:cNvCxnSpPr>
            <a:cxnSpLocks/>
          </xdr:cNvCxnSpPr>
        </xdr:nvCxnSpPr>
        <xdr:spPr bwMode="auto">
          <a:xfrm>
            <a:off x="9568329" y="897326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6" name="l166">
            <a:extLst>
              <a:ext uri="{FF2B5EF4-FFF2-40B4-BE49-F238E27FC236}">
                <a16:creationId xmlns:a16="http://schemas.microsoft.com/office/drawing/2014/main" id="{00000000-0008-0000-0000-0000B8020000}"/>
              </a:ext>
            </a:extLst>
          </xdr:cNvPr>
          <xdr:cNvCxnSpPr>
            <a:cxnSpLocks/>
          </xdr:cNvCxnSpPr>
        </xdr:nvCxnSpPr>
        <xdr:spPr bwMode="auto">
          <a:xfrm>
            <a:off x="9695329" y="897326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9" name="l180">
            <a:extLst>
              <a:ext uri="{FF2B5EF4-FFF2-40B4-BE49-F238E27FC236}">
                <a16:creationId xmlns:a16="http://schemas.microsoft.com/office/drawing/2014/main" id="{00000000-0008-0000-0000-0000BB020000}"/>
              </a:ext>
            </a:extLst>
          </xdr:cNvPr>
          <xdr:cNvCxnSpPr>
            <a:cxnSpLocks/>
          </xdr:cNvCxnSpPr>
        </xdr:nvCxnSpPr>
        <xdr:spPr bwMode="auto">
          <a:xfrm>
            <a:off x="9441329" y="9408875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0" name="l181">
            <a:extLst>
              <a:ext uri="{FF2B5EF4-FFF2-40B4-BE49-F238E27FC236}">
                <a16:creationId xmlns:a16="http://schemas.microsoft.com/office/drawing/2014/main" id="{00000000-0008-0000-0000-0000BC020000}"/>
              </a:ext>
            </a:extLst>
          </xdr:cNvPr>
          <xdr:cNvCxnSpPr>
            <a:cxnSpLocks/>
          </xdr:cNvCxnSpPr>
        </xdr:nvCxnSpPr>
        <xdr:spPr bwMode="auto">
          <a:xfrm>
            <a:off x="9568329" y="9408875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1" name="l182">
            <a:extLst>
              <a:ext uri="{FF2B5EF4-FFF2-40B4-BE49-F238E27FC236}">
                <a16:creationId xmlns:a16="http://schemas.microsoft.com/office/drawing/2014/main" id="{00000000-0008-0000-0000-0000BD020000}"/>
              </a:ext>
            </a:extLst>
          </xdr:cNvPr>
          <xdr:cNvCxnSpPr>
            <a:cxnSpLocks/>
          </xdr:cNvCxnSpPr>
        </xdr:nvCxnSpPr>
        <xdr:spPr bwMode="auto">
          <a:xfrm>
            <a:off x="9695329" y="9408875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1" name="_ent1">
            <a:extLst>
              <a:ext uri="{FF2B5EF4-FFF2-40B4-BE49-F238E27FC236}">
                <a16:creationId xmlns:a16="http://schemas.microsoft.com/office/drawing/2014/main" id="{BFF78D15-27BD-4C2A-8B5B-4C1E7EA2C96F}"/>
              </a:ext>
            </a:extLst>
          </xdr:cNvPr>
          <xdr:cNvSpPr/>
        </xdr:nvSpPr>
        <xdr:spPr>
          <a:xfrm>
            <a:off x="5037386" y="9088387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22" name="_txtEnt1">
            <a:extLst>
              <a:ext uri="{FF2B5EF4-FFF2-40B4-BE49-F238E27FC236}">
                <a16:creationId xmlns:a16="http://schemas.microsoft.com/office/drawing/2014/main" id="{8874781C-EA46-499C-A3D0-A9E3A0623D9E}"/>
              </a:ext>
            </a:extLst>
          </xdr:cNvPr>
          <xdr:cNvSpPr txBox="1"/>
        </xdr:nvSpPr>
        <xdr:spPr>
          <a:xfrm>
            <a:off x="5050722" y="9053325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2</a:t>
            </a:r>
          </a:p>
        </xdr:txBody>
      </xdr:sp>
      <xdr:sp macro="" textlink="">
        <xdr:nvSpPr>
          <xdr:cNvPr id="823" name="_ent1">
            <a:extLst>
              <a:ext uri="{FF2B5EF4-FFF2-40B4-BE49-F238E27FC236}">
                <a16:creationId xmlns:a16="http://schemas.microsoft.com/office/drawing/2014/main" id="{46F1C2AA-A48D-44D2-B810-DA88F621988E}"/>
              </a:ext>
            </a:extLst>
          </xdr:cNvPr>
          <xdr:cNvSpPr/>
        </xdr:nvSpPr>
        <xdr:spPr>
          <a:xfrm>
            <a:off x="7142785" y="9080528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24" name="_txtEnt1">
            <a:extLst>
              <a:ext uri="{FF2B5EF4-FFF2-40B4-BE49-F238E27FC236}">
                <a16:creationId xmlns:a16="http://schemas.microsoft.com/office/drawing/2014/main" id="{BF5320DF-1B25-49BD-97D4-A5E9BB9FDB49}"/>
              </a:ext>
            </a:extLst>
          </xdr:cNvPr>
          <xdr:cNvSpPr txBox="1"/>
        </xdr:nvSpPr>
        <xdr:spPr>
          <a:xfrm>
            <a:off x="7156121" y="9045466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3</a:t>
            </a:r>
          </a:p>
        </xdr:txBody>
      </xdr:sp>
      <xdr:sp macro="" textlink="">
        <xdr:nvSpPr>
          <xdr:cNvPr id="825" name="_ent1">
            <a:extLst>
              <a:ext uri="{FF2B5EF4-FFF2-40B4-BE49-F238E27FC236}">
                <a16:creationId xmlns:a16="http://schemas.microsoft.com/office/drawing/2014/main" id="{F1B49CBB-8774-4D99-83C0-2BFB69D42D47}"/>
              </a:ext>
            </a:extLst>
          </xdr:cNvPr>
          <xdr:cNvSpPr/>
        </xdr:nvSpPr>
        <xdr:spPr>
          <a:xfrm>
            <a:off x="9334499" y="9090357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26" name="_txtEnt1">
            <a:extLst>
              <a:ext uri="{FF2B5EF4-FFF2-40B4-BE49-F238E27FC236}">
                <a16:creationId xmlns:a16="http://schemas.microsoft.com/office/drawing/2014/main" id="{A26AA388-1AD9-4A7A-8869-CEAE681BCF7C}"/>
              </a:ext>
            </a:extLst>
          </xdr:cNvPr>
          <xdr:cNvSpPr txBox="1"/>
        </xdr:nvSpPr>
        <xdr:spPr>
          <a:xfrm>
            <a:off x="9347835" y="9055295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4</a:t>
            </a:r>
          </a:p>
        </xdr:txBody>
      </xdr:sp>
      <xdr:cxnSp macro="">
        <xdr:nvCxnSpPr>
          <xdr:cNvPr id="831" name="l154">
            <a:extLst>
              <a:ext uri="{FF2B5EF4-FFF2-40B4-BE49-F238E27FC236}">
                <a16:creationId xmlns:a16="http://schemas.microsoft.com/office/drawing/2014/main" id="{C089648B-D14F-4C1B-8BDF-62355BBBEF72}"/>
              </a:ext>
            </a:extLst>
          </xdr:cNvPr>
          <xdr:cNvCxnSpPr>
            <a:cxnSpLocks/>
          </xdr:cNvCxnSpPr>
        </xdr:nvCxnSpPr>
        <xdr:spPr bwMode="auto">
          <a:xfrm>
            <a:off x="2918347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2" name="l155">
            <a:extLst>
              <a:ext uri="{FF2B5EF4-FFF2-40B4-BE49-F238E27FC236}">
                <a16:creationId xmlns:a16="http://schemas.microsoft.com/office/drawing/2014/main" id="{F1C88DA2-C7DE-4841-9B4D-5FE4BF305627}"/>
              </a:ext>
            </a:extLst>
          </xdr:cNvPr>
          <xdr:cNvCxnSpPr>
            <a:cxnSpLocks/>
          </xdr:cNvCxnSpPr>
        </xdr:nvCxnSpPr>
        <xdr:spPr bwMode="auto">
          <a:xfrm>
            <a:off x="3045347" y="8978503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3" name="l157">
            <a:extLst>
              <a:ext uri="{FF2B5EF4-FFF2-40B4-BE49-F238E27FC236}">
                <a16:creationId xmlns:a16="http://schemas.microsoft.com/office/drawing/2014/main" id="{ED49488E-8E9D-4645-BB56-97AB403EA858}"/>
              </a:ext>
            </a:extLst>
          </xdr:cNvPr>
          <xdr:cNvCxnSpPr>
            <a:cxnSpLocks/>
          </xdr:cNvCxnSpPr>
        </xdr:nvCxnSpPr>
        <xdr:spPr bwMode="auto">
          <a:xfrm>
            <a:off x="3303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4" name="l158">
            <a:extLst>
              <a:ext uri="{FF2B5EF4-FFF2-40B4-BE49-F238E27FC236}">
                <a16:creationId xmlns:a16="http://schemas.microsoft.com/office/drawing/2014/main" id="{7987DC0D-EB89-4BD2-94C9-FF387D27F9A2}"/>
              </a:ext>
            </a:extLst>
          </xdr:cNvPr>
          <xdr:cNvCxnSpPr>
            <a:cxnSpLocks/>
          </xdr:cNvCxnSpPr>
        </xdr:nvCxnSpPr>
        <xdr:spPr bwMode="auto">
          <a:xfrm>
            <a:off x="3430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" name="l159">
            <a:extLst>
              <a:ext uri="{FF2B5EF4-FFF2-40B4-BE49-F238E27FC236}">
                <a16:creationId xmlns:a16="http://schemas.microsoft.com/office/drawing/2014/main" id="{2388A621-56E0-446F-B616-C6D96D387530}"/>
              </a:ext>
            </a:extLst>
          </xdr:cNvPr>
          <xdr:cNvCxnSpPr>
            <a:cxnSpLocks/>
          </xdr:cNvCxnSpPr>
        </xdr:nvCxnSpPr>
        <xdr:spPr bwMode="auto">
          <a:xfrm>
            <a:off x="3557488" y="8978503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6" name="l160">
            <a:extLst>
              <a:ext uri="{FF2B5EF4-FFF2-40B4-BE49-F238E27FC236}">
                <a16:creationId xmlns:a16="http://schemas.microsoft.com/office/drawing/2014/main" id="{50A1B038-546E-41E2-AE5F-10C762CD3631}"/>
              </a:ext>
            </a:extLst>
          </xdr:cNvPr>
          <xdr:cNvCxnSpPr>
            <a:cxnSpLocks/>
          </xdr:cNvCxnSpPr>
        </xdr:nvCxnSpPr>
        <xdr:spPr bwMode="auto">
          <a:xfrm>
            <a:off x="3684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7" name="l170">
            <a:extLst>
              <a:ext uri="{FF2B5EF4-FFF2-40B4-BE49-F238E27FC236}">
                <a16:creationId xmlns:a16="http://schemas.microsoft.com/office/drawing/2014/main" id="{ECE137C6-057B-4566-9C25-0C3F29A2BE57}"/>
              </a:ext>
            </a:extLst>
          </xdr:cNvPr>
          <xdr:cNvCxnSpPr>
            <a:cxnSpLocks/>
          </xdr:cNvCxnSpPr>
        </xdr:nvCxnSpPr>
        <xdr:spPr bwMode="auto">
          <a:xfrm>
            <a:off x="2918347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" name="l171">
            <a:extLst>
              <a:ext uri="{FF2B5EF4-FFF2-40B4-BE49-F238E27FC236}">
                <a16:creationId xmlns:a16="http://schemas.microsoft.com/office/drawing/2014/main" id="{BD4DEF09-9839-4319-8CBC-63D1E1E8C3D8}"/>
              </a:ext>
            </a:extLst>
          </xdr:cNvPr>
          <xdr:cNvCxnSpPr>
            <a:cxnSpLocks/>
          </xdr:cNvCxnSpPr>
        </xdr:nvCxnSpPr>
        <xdr:spPr bwMode="auto">
          <a:xfrm>
            <a:off x="3045347" y="941411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9" name="l172">
            <a:extLst>
              <a:ext uri="{FF2B5EF4-FFF2-40B4-BE49-F238E27FC236}">
                <a16:creationId xmlns:a16="http://schemas.microsoft.com/office/drawing/2014/main" id="{F39009FB-9FB3-4E24-8E24-24F77C4C6BEF}"/>
              </a:ext>
            </a:extLst>
          </xdr:cNvPr>
          <xdr:cNvCxnSpPr>
            <a:cxnSpLocks/>
          </xdr:cNvCxnSpPr>
        </xdr:nvCxnSpPr>
        <xdr:spPr bwMode="auto">
          <a:xfrm>
            <a:off x="3172347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" name="l173">
            <a:extLst>
              <a:ext uri="{FF2B5EF4-FFF2-40B4-BE49-F238E27FC236}">
                <a16:creationId xmlns:a16="http://schemas.microsoft.com/office/drawing/2014/main" id="{09E3A00E-01FC-4E2D-9D13-1968E072C586}"/>
              </a:ext>
            </a:extLst>
          </xdr:cNvPr>
          <xdr:cNvCxnSpPr>
            <a:cxnSpLocks/>
          </xdr:cNvCxnSpPr>
        </xdr:nvCxnSpPr>
        <xdr:spPr bwMode="auto">
          <a:xfrm>
            <a:off x="3303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" name="l174">
            <a:extLst>
              <a:ext uri="{FF2B5EF4-FFF2-40B4-BE49-F238E27FC236}">
                <a16:creationId xmlns:a16="http://schemas.microsoft.com/office/drawing/2014/main" id="{BC3E340F-EFD8-4099-B9F9-FA19A7DDAA04}"/>
              </a:ext>
            </a:extLst>
          </xdr:cNvPr>
          <xdr:cNvCxnSpPr>
            <a:cxnSpLocks/>
          </xdr:cNvCxnSpPr>
        </xdr:nvCxnSpPr>
        <xdr:spPr bwMode="auto">
          <a:xfrm>
            <a:off x="3430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" name="l175">
            <a:extLst>
              <a:ext uri="{FF2B5EF4-FFF2-40B4-BE49-F238E27FC236}">
                <a16:creationId xmlns:a16="http://schemas.microsoft.com/office/drawing/2014/main" id="{EA1CBA67-9D91-49FD-B517-C30F02CB4E6E}"/>
              </a:ext>
            </a:extLst>
          </xdr:cNvPr>
          <xdr:cNvCxnSpPr>
            <a:cxnSpLocks/>
          </xdr:cNvCxnSpPr>
        </xdr:nvCxnSpPr>
        <xdr:spPr bwMode="auto">
          <a:xfrm>
            <a:off x="3557488" y="941411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" name="l176">
            <a:extLst>
              <a:ext uri="{FF2B5EF4-FFF2-40B4-BE49-F238E27FC236}">
                <a16:creationId xmlns:a16="http://schemas.microsoft.com/office/drawing/2014/main" id="{9D0E9C3C-C4FE-45E9-8FF8-2817F30EE5F8}"/>
              </a:ext>
            </a:extLst>
          </xdr:cNvPr>
          <xdr:cNvCxnSpPr>
            <a:cxnSpLocks/>
          </xdr:cNvCxnSpPr>
        </xdr:nvCxnSpPr>
        <xdr:spPr bwMode="auto">
          <a:xfrm>
            <a:off x="3684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4" name="l317">
            <a:extLst>
              <a:ext uri="{FF2B5EF4-FFF2-40B4-BE49-F238E27FC236}">
                <a16:creationId xmlns:a16="http://schemas.microsoft.com/office/drawing/2014/main" id="{5C571B98-73B1-4D66-9FA4-3F235D01C609}"/>
              </a:ext>
            </a:extLst>
          </xdr:cNvPr>
          <xdr:cNvCxnSpPr>
            <a:cxnSpLocks/>
          </xdr:cNvCxnSpPr>
        </xdr:nvCxnSpPr>
        <xdr:spPr bwMode="auto">
          <a:xfrm>
            <a:off x="3172347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5" name="l154">
            <a:extLst>
              <a:ext uri="{FF2B5EF4-FFF2-40B4-BE49-F238E27FC236}">
                <a16:creationId xmlns:a16="http://schemas.microsoft.com/office/drawing/2014/main" id="{50C6CEB8-8B4B-4AAD-B91E-2AD214AB9395}"/>
              </a:ext>
            </a:extLst>
          </xdr:cNvPr>
          <xdr:cNvCxnSpPr>
            <a:cxnSpLocks/>
          </xdr:cNvCxnSpPr>
        </xdr:nvCxnSpPr>
        <xdr:spPr bwMode="auto">
          <a:xfrm>
            <a:off x="2686674" y="8980347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" name="l155">
            <a:extLst>
              <a:ext uri="{FF2B5EF4-FFF2-40B4-BE49-F238E27FC236}">
                <a16:creationId xmlns:a16="http://schemas.microsoft.com/office/drawing/2014/main" id="{2C0A23E3-FAA4-49BD-8646-4AD2665A4A0B}"/>
              </a:ext>
            </a:extLst>
          </xdr:cNvPr>
          <xdr:cNvCxnSpPr>
            <a:cxnSpLocks/>
          </xdr:cNvCxnSpPr>
        </xdr:nvCxnSpPr>
        <xdr:spPr bwMode="auto">
          <a:xfrm>
            <a:off x="2813674" y="8980347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" name="l170">
            <a:extLst>
              <a:ext uri="{FF2B5EF4-FFF2-40B4-BE49-F238E27FC236}">
                <a16:creationId xmlns:a16="http://schemas.microsoft.com/office/drawing/2014/main" id="{2F67B871-D03D-420E-8A0F-E420471BFA4C}"/>
              </a:ext>
            </a:extLst>
          </xdr:cNvPr>
          <xdr:cNvCxnSpPr>
            <a:cxnSpLocks/>
          </xdr:cNvCxnSpPr>
        </xdr:nvCxnSpPr>
        <xdr:spPr bwMode="auto">
          <a:xfrm>
            <a:off x="2686674" y="9415958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" name="l171">
            <a:extLst>
              <a:ext uri="{FF2B5EF4-FFF2-40B4-BE49-F238E27FC236}">
                <a16:creationId xmlns:a16="http://schemas.microsoft.com/office/drawing/2014/main" id="{49B22F0F-282A-4EF8-B8F6-052BE122792E}"/>
              </a:ext>
            </a:extLst>
          </xdr:cNvPr>
          <xdr:cNvCxnSpPr>
            <a:cxnSpLocks/>
          </xdr:cNvCxnSpPr>
        </xdr:nvCxnSpPr>
        <xdr:spPr bwMode="auto">
          <a:xfrm>
            <a:off x="2813674" y="9415958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77369</xdr:colOff>
      <xdr:row>101</xdr:row>
      <xdr:rowOff>134899</xdr:rowOff>
    </xdr:from>
    <xdr:to>
      <xdr:col>10</xdr:col>
      <xdr:colOff>77369</xdr:colOff>
      <xdr:row>103</xdr:row>
      <xdr:rowOff>185492</xdr:rowOff>
    </xdr:to>
    <xdr:cxnSp macro="">
      <xdr:nvCxnSpPr>
        <xdr:cNvPr id="630" name="Conector reto 629">
          <a:extLst>
            <a:ext uri="{FF2B5EF4-FFF2-40B4-BE49-F238E27FC236}">
              <a16:creationId xmlns:a16="http://schemas.microsoft.com/office/drawing/2014/main" id="{A74F5AEB-0A8F-EAAE-EEE0-8814D03A52DE}"/>
            </a:ext>
          </a:extLst>
        </xdr:cNvPr>
        <xdr:cNvCxnSpPr>
          <a:cxnSpLocks/>
        </xdr:cNvCxnSpPr>
      </xdr:nvCxnSpPr>
      <xdr:spPr bwMode="auto">
        <a:xfrm>
          <a:off x="7940163" y="19483723"/>
          <a:ext cx="0" cy="42412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282062</xdr:colOff>
      <xdr:row>104</xdr:row>
      <xdr:rowOff>2979</xdr:rowOff>
    </xdr:from>
    <xdr:to>
      <xdr:col>12</xdr:col>
      <xdr:colOff>31076</xdr:colOff>
      <xdr:row>105</xdr:row>
      <xdr:rowOff>49405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 bwMode="auto">
        <a:xfrm>
          <a:off x="8144856" y="19912097"/>
          <a:ext cx="1429896" cy="2705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Medidor Bidirecional</a:t>
          </a:r>
        </a:p>
      </xdr:txBody>
    </xdr:sp>
    <xdr:clientData/>
  </xdr:twoCellAnchor>
  <xdr:twoCellAnchor>
    <xdr:from>
      <xdr:col>10</xdr:col>
      <xdr:colOff>437185</xdr:colOff>
      <xdr:row>97</xdr:row>
      <xdr:rowOff>76924</xdr:rowOff>
    </xdr:from>
    <xdr:to>
      <xdr:col>11</xdr:col>
      <xdr:colOff>639491</xdr:colOff>
      <xdr:row>102</xdr:row>
      <xdr:rowOff>23927</xdr:rowOff>
    </xdr:to>
    <xdr:sp macro="" textlink="$BE$27">
      <xdr:nvSpPr>
        <xdr:cNvPr id="573" name="txt_mppt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 bwMode="auto">
        <a:xfrm>
          <a:off x="8299979" y="18678689"/>
          <a:ext cx="1117453" cy="8808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033564E-B300-4C2B-952D-4F789C0114A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Monopolar de 32 A</a:t>
          </a:fld>
          <a:endParaRPr/>
        </a:p>
      </xdr:txBody>
    </xdr:sp>
    <xdr:clientData/>
  </xdr:twoCellAnchor>
  <xdr:twoCellAnchor>
    <xdr:from>
      <xdr:col>10</xdr:col>
      <xdr:colOff>6549</xdr:colOff>
      <xdr:row>101</xdr:row>
      <xdr:rowOff>33980</xdr:rowOff>
    </xdr:from>
    <xdr:to>
      <xdr:col>10</xdr:col>
      <xdr:colOff>135401</xdr:colOff>
      <xdr:row>101</xdr:row>
      <xdr:rowOff>146513</xdr:rowOff>
    </xdr:to>
    <xdr:sp macro="" textlink="">
      <xdr:nvSpPr>
        <xdr:cNvPr id="616" name="Elipse 615">
          <a:extLst>
            <a:ext uri="{FF2B5EF4-FFF2-40B4-BE49-F238E27FC236}">
              <a16:creationId xmlns:a16="http://schemas.microsoft.com/office/drawing/2014/main" id="{CCDDBB9E-E3DD-0D7C-F210-B57AF63481CF}"/>
            </a:ext>
          </a:extLst>
        </xdr:cNvPr>
        <xdr:cNvSpPr/>
      </xdr:nvSpPr>
      <xdr:spPr bwMode="auto">
        <a:xfrm>
          <a:off x="7869343" y="19382804"/>
          <a:ext cx="128852" cy="112533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10</xdr:col>
      <xdr:colOff>6471</xdr:colOff>
      <xdr:row>98</xdr:row>
      <xdr:rowOff>35603</xdr:rowOff>
    </xdr:from>
    <xdr:to>
      <xdr:col>10</xdr:col>
      <xdr:colOff>135361</xdr:colOff>
      <xdr:row>98</xdr:row>
      <xdr:rowOff>155675</xdr:rowOff>
    </xdr:to>
    <xdr:sp macro="" textlink="">
      <xdr:nvSpPr>
        <xdr:cNvPr id="617" name="Elipse 616">
          <a:extLst>
            <a:ext uri="{FF2B5EF4-FFF2-40B4-BE49-F238E27FC236}">
              <a16:creationId xmlns:a16="http://schemas.microsoft.com/office/drawing/2014/main" id="{F585BFC1-E25A-710C-0710-CDA6F8C3377C}"/>
            </a:ext>
          </a:extLst>
        </xdr:cNvPr>
        <xdr:cNvSpPr/>
      </xdr:nvSpPr>
      <xdr:spPr bwMode="auto">
        <a:xfrm>
          <a:off x="7869265" y="18824132"/>
          <a:ext cx="128890" cy="120072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9</xdr:col>
      <xdr:colOff>729827</xdr:colOff>
      <xdr:row>98</xdr:row>
      <xdr:rowOff>93290</xdr:rowOff>
    </xdr:from>
    <xdr:to>
      <xdr:col>10</xdr:col>
      <xdr:colOff>267616</xdr:colOff>
      <xdr:row>101</xdr:row>
      <xdr:rowOff>65957</xdr:rowOff>
    </xdr:to>
    <xdr:sp macro="" textlink="">
      <xdr:nvSpPr>
        <xdr:cNvPr id="627" name="Arco 626">
          <a:extLst>
            <a:ext uri="{FF2B5EF4-FFF2-40B4-BE49-F238E27FC236}">
              <a16:creationId xmlns:a16="http://schemas.microsoft.com/office/drawing/2014/main" id="{A608EE0C-D952-382D-7DB8-0B2460A45547}"/>
            </a:ext>
          </a:extLst>
        </xdr:cNvPr>
        <xdr:cNvSpPr/>
      </xdr:nvSpPr>
      <xdr:spPr bwMode="auto">
        <a:xfrm>
          <a:off x="7714827" y="18881819"/>
          <a:ext cx="415583" cy="532962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10</xdr:col>
      <xdr:colOff>118397</xdr:colOff>
      <xdr:row>100</xdr:row>
      <xdr:rowOff>11945</xdr:rowOff>
    </xdr:from>
    <xdr:to>
      <xdr:col>10</xdr:col>
      <xdr:colOff>424519</xdr:colOff>
      <xdr:row>100</xdr:row>
      <xdr:rowOff>12517</xdr:rowOff>
    </xdr:to>
    <xdr:cxnSp macro="">
      <xdr:nvCxnSpPr>
        <xdr:cNvPr id="633" name="disj2_2">
          <a:extLst>
            <a:ext uri="{FF2B5EF4-FFF2-40B4-BE49-F238E27FC236}">
              <a16:creationId xmlns:a16="http://schemas.microsoft.com/office/drawing/2014/main" id="{1C107368-A35B-0F66-4EB5-C195B7BF064F}"/>
            </a:ext>
          </a:extLst>
        </xdr:cNvPr>
        <xdr:cNvCxnSpPr>
          <a:cxnSpLocks/>
        </xdr:cNvCxnSpPr>
      </xdr:nvCxnSpPr>
      <xdr:spPr bwMode="auto">
        <a:xfrm flipV="1">
          <a:off x="7981191" y="19174004"/>
          <a:ext cx="306122" cy="572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114275</xdr:colOff>
      <xdr:row>99</xdr:row>
      <xdr:rowOff>108034</xdr:rowOff>
    </xdr:from>
    <xdr:to>
      <xdr:col>10</xdr:col>
      <xdr:colOff>420397</xdr:colOff>
      <xdr:row>99</xdr:row>
      <xdr:rowOff>108606</xdr:rowOff>
    </xdr:to>
    <xdr:cxnSp macro="">
      <xdr:nvCxnSpPr>
        <xdr:cNvPr id="634" name="disj2_1">
          <a:extLst>
            <a:ext uri="{FF2B5EF4-FFF2-40B4-BE49-F238E27FC236}">
              <a16:creationId xmlns:a16="http://schemas.microsoft.com/office/drawing/2014/main" id="{E02EE85B-7ED9-3043-EE35-7B7B3A77A632}"/>
            </a:ext>
          </a:extLst>
        </xdr:cNvPr>
        <xdr:cNvCxnSpPr>
          <a:cxnSpLocks/>
        </xdr:cNvCxnSpPr>
      </xdr:nvCxnSpPr>
      <xdr:spPr bwMode="auto">
        <a:xfrm flipV="1">
          <a:off x="7977069" y="19083328"/>
          <a:ext cx="306122" cy="572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125819</xdr:colOff>
      <xdr:row>100</xdr:row>
      <xdr:rowOff>94524</xdr:rowOff>
    </xdr:from>
    <xdr:to>
      <xdr:col>10</xdr:col>
      <xdr:colOff>431941</xdr:colOff>
      <xdr:row>100</xdr:row>
      <xdr:rowOff>95097</xdr:rowOff>
    </xdr:to>
    <xdr:cxnSp macro="">
      <xdr:nvCxnSpPr>
        <xdr:cNvPr id="643" name="disj2_3">
          <a:extLst>
            <a:ext uri="{FF2B5EF4-FFF2-40B4-BE49-F238E27FC236}">
              <a16:creationId xmlns:a16="http://schemas.microsoft.com/office/drawing/2014/main" id="{37AD66F3-4E0E-40EA-407B-1F27F6D10108}"/>
            </a:ext>
          </a:extLst>
        </xdr:cNvPr>
        <xdr:cNvCxnSpPr>
          <a:cxnSpLocks/>
        </xdr:cNvCxnSpPr>
      </xdr:nvCxnSpPr>
      <xdr:spPr bwMode="auto">
        <a:xfrm flipV="1">
          <a:off x="7988613" y="19256583"/>
          <a:ext cx="306122" cy="573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708771</xdr:colOff>
      <xdr:row>96</xdr:row>
      <xdr:rowOff>32320</xdr:rowOff>
    </xdr:from>
    <xdr:to>
      <xdr:col>12</xdr:col>
      <xdr:colOff>151476</xdr:colOff>
      <xdr:row>97</xdr:row>
      <xdr:rowOff>30603</xdr:rowOff>
    </xdr:to>
    <xdr:cxnSp macro="">
      <xdr:nvCxnSpPr>
        <xdr:cNvPr id="671" name="dps_poste5">
          <a:extLst>
            <a:ext uri="{FF2B5EF4-FFF2-40B4-BE49-F238E27FC236}">
              <a16:creationId xmlns:a16="http://schemas.microsoft.com/office/drawing/2014/main" id="{E65B5BFB-D0DD-E700-E84A-EA0160EFC5BE}"/>
            </a:ext>
          </a:extLst>
        </xdr:cNvPr>
        <xdr:cNvCxnSpPr>
          <a:cxnSpLocks/>
        </xdr:cNvCxnSpPr>
      </xdr:nvCxnSpPr>
      <xdr:spPr bwMode="auto">
        <a:xfrm>
          <a:off x="9486712" y="18447320"/>
          <a:ext cx="208440" cy="185048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154699</xdr:colOff>
      <xdr:row>97</xdr:row>
      <xdr:rowOff>23772</xdr:rowOff>
    </xdr:from>
    <xdr:to>
      <xdr:col>12</xdr:col>
      <xdr:colOff>155964</xdr:colOff>
      <xdr:row>97</xdr:row>
      <xdr:rowOff>126846</xdr:rowOff>
    </xdr:to>
    <xdr:cxnSp macro="">
      <xdr:nvCxnSpPr>
        <xdr:cNvPr id="674" name="dps_poste6">
          <a:extLst>
            <a:ext uri="{FF2B5EF4-FFF2-40B4-BE49-F238E27FC236}">
              <a16:creationId xmlns:a16="http://schemas.microsoft.com/office/drawing/2014/main" id="{3DA0D1A3-156D-A632-C35D-0BBA7A7BB1D1}"/>
            </a:ext>
          </a:extLst>
        </xdr:cNvPr>
        <xdr:cNvCxnSpPr>
          <a:cxnSpLocks/>
        </xdr:cNvCxnSpPr>
      </xdr:nvCxnSpPr>
      <xdr:spPr bwMode="auto">
        <a:xfrm>
          <a:off x="9698375" y="18625537"/>
          <a:ext cx="1265" cy="103074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711719</xdr:colOff>
      <xdr:row>95</xdr:row>
      <xdr:rowOff>176884</xdr:rowOff>
    </xdr:from>
    <xdr:to>
      <xdr:col>11</xdr:col>
      <xdr:colOff>711719</xdr:colOff>
      <xdr:row>96</xdr:row>
      <xdr:rowOff>41978</xdr:rowOff>
    </xdr:to>
    <xdr:cxnSp macro="">
      <xdr:nvCxnSpPr>
        <xdr:cNvPr id="678" name="dps_poste4">
          <a:extLst>
            <a:ext uri="{FF2B5EF4-FFF2-40B4-BE49-F238E27FC236}">
              <a16:creationId xmlns:a16="http://schemas.microsoft.com/office/drawing/2014/main" id="{6B9D4921-3CD0-1450-7CE5-72E062DFF831}"/>
            </a:ext>
          </a:extLst>
        </xdr:cNvPr>
        <xdr:cNvCxnSpPr>
          <a:cxnSpLocks/>
        </xdr:cNvCxnSpPr>
      </xdr:nvCxnSpPr>
      <xdr:spPr bwMode="auto">
        <a:xfrm>
          <a:off x="9489660" y="18311737"/>
          <a:ext cx="0" cy="145241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54651</xdr:colOff>
      <xdr:row>97</xdr:row>
      <xdr:rowOff>125254</xdr:rowOff>
    </xdr:from>
    <xdr:to>
      <xdr:col>12</xdr:col>
      <xdr:colOff>54653</xdr:colOff>
      <xdr:row>99</xdr:row>
      <xdr:rowOff>295</xdr:rowOff>
    </xdr:to>
    <xdr:cxnSp macro="">
      <xdr:nvCxnSpPr>
        <xdr:cNvPr id="679" name="dps_poste8">
          <a:extLst>
            <a:ext uri="{FF2B5EF4-FFF2-40B4-BE49-F238E27FC236}">
              <a16:creationId xmlns:a16="http://schemas.microsoft.com/office/drawing/2014/main" id="{A6539D97-B97E-1785-509F-16BEA0D96109}"/>
            </a:ext>
          </a:extLst>
        </xdr:cNvPr>
        <xdr:cNvCxnSpPr>
          <a:cxnSpLocks/>
        </xdr:cNvCxnSpPr>
      </xdr:nvCxnSpPr>
      <xdr:spPr bwMode="auto">
        <a:xfrm flipH="1">
          <a:off x="9598327" y="18727019"/>
          <a:ext cx="2" cy="24857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643083</xdr:colOff>
      <xdr:row>99</xdr:row>
      <xdr:rowOff>4433</xdr:rowOff>
    </xdr:from>
    <xdr:to>
      <xdr:col>12</xdr:col>
      <xdr:colOff>237306</xdr:colOff>
      <xdr:row>99</xdr:row>
      <xdr:rowOff>4433</xdr:rowOff>
    </xdr:to>
    <xdr:cxnSp macro="">
      <xdr:nvCxnSpPr>
        <xdr:cNvPr id="697" name="dps_poste9">
          <a:extLst>
            <a:ext uri="{FF2B5EF4-FFF2-40B4-BE49-F238E27FC236}">
              <a16:creationId xmlns:a16="http://schemas.microsoft.com/office/drawing/2014/main" id="{2827C3D8-E6B2-7AD2-DBBD-D6D1A3C02007}"/>
            </a:ext>
          </a:extLst>
        </xdr:cNvPr>
        <xdr:cNvCxnSpPr>
          <a:cxnSpLocks/>
        </xdr:cNvCxnSpPr>
      </xdr:nvCxnSpPr>
      <xdr:spPr bwMode="auto">
        <a:xfrm flipH="1">
          <a:off x="9421024" y="18979727"/>
          <a:ext cx="359958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723131</xdr:colOff>
      <xdr:row>99</xdr:row>
      <xdr:rowOff>54421</xdr:rowOff>
    </xdr:from>
    <xdr:to>
      <xdr:col>12</xdr:col>
      <xdr:colOff>146512</xdr:colOff>
      <xdr:row>99</xdr:row>
      <xdr:rowOff>54421</xdr:rowOff>
    </xdr:to>
    <xdr:cxnSp macro="">
      <xdr:nvCxnSpPr>
        <xdr:cNvPr id="698" name="dps_poste10">
          <a:extLst>
            <a:ext uri="{FF2B5EF4-FFF2-40B4-BE49-F238E27FC236}">
              <a16:creationId xmlns:a16="http://schemas.microsoft.com/office/drawing/2014/main" id="{6BA77C80-4DA8-C627-C786-20AEE14D85FB}"/>
            </a:ext>
          </a:extLst>
        </xdr:cNvPr>
        <xdr:cNvCxnSpPr>
          <a:cxnSpLocks/>
        </xdr:cNvCxnSpPr>
      </xdr:nvCxnSpPr>
      <xdr:spPr bwMode="auto">
        <a:xfrm flipH="1">
          <a:off x="9501072" y="19029715"/>
          <a:ext cx="189116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5267</xdr:colOff>
      <xdr:row>99</xdr:row>
      <xdr:rowOff>95428</xdr:rowOff>
    </xdr:from>
    <xdr:to>
      <xdr:col>12</xdr:col>
      <xdr:colOff>86850</xdr:colOff>
      <xdr:row>99</xdr:row>
      <xdr:rowOff>95428</xdr:rowOff>
    </xdr:to>
    <xdr:cxnSp macro="">
      <xdr:nvCxnSpPr>
        <xdr:cNvPr id="702" name="dps_poste11">
          <a:extLst>
            <a:ext uri="{FF2B5EF4-FFF2-40B4-BE49-F238E27FC236}">
              <a16:creationId xmlns:a16="http://schemas.microsoft.com/office/drawing/2014/main" id="{7A7ADAE4-8271-8794-8842-6E726C596686}"/>
            </a:ext>
          </a:extLst>
        </xdr:cNvPr>
        <xdr:cNvCxnSpPr>
          <a:cxnSpLocks/>
        </xdr:cNvCxnSpPr>
      </xdr:nvCxnSpPr>
      <xdr:spPr bwMode="auto">
        <a:xfrm flipH="1">
          <a:off x="9548943" y="19070722"/>
          <a:ext cx="81583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754830</xdr:colOff>
      <xdr:row>95</xdr:row>
      <xdr:rowOff>170911</xdr:rowOff>
    </xdr:from>
    <xdr:to>
      <xdr:col>12</xdr:col>
      <xdr:colOff>117398</xdr:colOff>
      <xdr:row>97</xdr:row>
      <xdr:rowOff>129231</xdr:rowOff>
    </xdr:to>
    <xdr:sp macro="" textlink="">
      <xdr:nvSpPr>
        <xdr:cNvPr id="703" name="dps_poste7">
          <a:extLst>
            <a:ext uri="{FF2B5EF4-FFF2-40B4-BE49-F238E27FC236}">
              <a16:creationId xmlns:a16="http://schemas.microsoft.com/office/drawing/2014/main" id="{D817C4A1-831D-CF0D-47EC-DB9C5487CB36}"/>
            </a:ext>
          </a:extLst>
        </xdr:cNvPr>
        <xdr:cNvSpPr/>
      </xdr:nvSpPr>
      <xdr:spPr bwMode="auto">
        <a:xfrm>
          <a:off x="9532771" y="18305764"/>
          <a:ext cx="128303" cy="42523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12</xdr:col>
      <xdr:colOff>50586</xdr:colOff>
      <xdr:row>93</xdr:row>
      <xdr:rowOff>143644</xdr:rowOff>
    </xdr:from>
    <xdr:to>
      <xdr:col>12</xdr:col>
      <xdr:colOff>50586</xdr:colOff>
      <xdr:row>95</xdr:row>
      <xdr:rowOff>159359</xdr:rowOff>
    </xdr:to>
    <xdr:cxnSp macro="">
      <xdr:nvCxnSpPr>
        <xdr:cNvPr id="705" name="dps_poste3">
          <a:extLst>
            <a:ext uri="{FF2B5EF4-FFF2-40B4-BE49-F238E27FC236}">
              <a16:creationId xmlns:a16="http://schemas.microsoft.com/office/drawing/2014/main" id="{D75E4F4A-E958-C7CF-EA2A-03AEB6275FDA}"/>
            </a:ext>
          </a:extLst>
        </xdr:cNvPr>
        <xdr:cNvCxnSpPr>
          <a:cxnSpLocks/>
        </xdr:cNvCxnSpPr>
      </xdr:nvCxnSpPr>
      <xdr:spPr bwMode="auto">
        <a:xfrm flipH="1">
          <a:off x="9594262" y="17942320"/>
          <a:ext cx="0" cy="35189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775253</xdr:colOff>
      <xdr:row>104</xdr:row>
      <xdr:rowOff>21975</xdr:rowOff>
    </xdr:from>
    <xdr:to>
      <xdr:col>10</xdr:col>
      <xdr:colOff>268919</xdr:colOff>
      <xdr:row>105</xdr:row>
      <xdr:rowOff>126959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7760253" y="19931093"/>
          <a:ext cx="371460" cy="329101"/>
        </a:xfrm>
        <a:prstGeom prst="ellipse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12</xdr:col>
      <xdr:colOff>118288</xdr:colOff>
      <xdr:row>70</xdr:row>
      <xdr:rowOff>72408</xdr:rowOff>
    </xdr:from>
    <xdr:to>
      <xdr:col>13</xdr:col>
      <xdr:colOff>356764</xdr:colOff>
      <xdr:row>77</xdr:row>
      <xdr:rowOff>74247</xdr:rowOff>
    </xdr:to>
    <xdr:sp macro="" textlink="$BE$23">
      <xdr:nvSpPr>
        <xdr:cNvPr id="565" name="txt_mppt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 bwMode="auto">
        <a:xfrm>
          <a:off x="9661964" y="13351379"/>
          <a:ext cx="1004212" cy="130919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473D96C5-ACE5-46B1-A1E1-CF2AAC7A322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 x DPS     90  Vca | In:70 kA 
Imax: 80 kA</a:t>
          </a:fld>
          <a:endParaRPr/>
        </a:p>
      </xdr:txBody>
    </xdr:sp>
    <xdr:clientData/>
  </xdr:twoCellAnchor>
  <xdr:twoCellAnchor>
    <xdr:from>
      <xdr:col>6</xdr:col>
      <xdr:colOff>563935</xdr:colOff>
      <xdr:row>92</xdr:row>
      <xdr:rowOff>97154</xdr:rowOff>
    </xdr:from>
    <xdr:to>
      <xdr:col>9</xdr:col>
      <xdr:colOff>633286</xdr:colOff>
      <xdr:row>98</xdr:row>
      <xdr:rowOff>152282</xdr:rowOff>
    </xdr:to>
    <xdr:sp macro="" textlink="$BE$15">
      <xdr:nvSpPr>
        <xdr:cNvPr id="572" name="txt_mppt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 bwMode="auto">
        <a:xfrm>
          <a:off x="5158347" y="17653036"/>
          <a:ext cx="2459939" cy="128777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F723871-86FB-40CB-9A79-502385031A3A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Poste da EDP SP</a:t>
          </a:fld>
          <a:endParaRPr/>
        </a:p>
      </xdr:txBody>
    </xdr:sp>
    <xdr:clientData/>
  </xdr:twoCellAnchor>
  <xdr:twoCellAnchor>
    <xdr:from>
      <xdr:col>9</xdr:col>
      <xdr:colOff>685404</xdr:colOff>
      <xdr:row>104</xdr:row>
      <xdr:rowOff>34596</xdr:rowOff>
    </xdr:from>
    <xdr:to>
      <xdr:col>10</xdr:col>
      <xdr:colOff>368895</xdr:colOff>
      <xdr:row>105</xdr:row>
      <xdr:rowOff>137968</xdr:rowOff>
    </xdr:to>
    <xdr:sp macro="" textlink="">
      <xdr:nvSpPr>
        <xdr:cNvPr id="628" name="CaixaDeTexto 627">
          <a:extLst>
            <a:ext uri="{FF2B5EF4-FFF2-40B4-BE49-F238E27FC236}">
              <a16:creationId xmlns:a16="http://schemas.microsoft.com/office/drawing/2014/main" id="{0BA71F09-5817-C1EE-6D39-01F77E5AAD77}"/>
            </a:ext>
          </a:extLst>
        </xdr:cNvPr>
        <xdr:cNvSpPr txBox="1"/>
      </xdr:nvSpPr>
      <xdr:spPr bwMode="auto">
        <a:xfrm>
          <a:off x="7670404" y="19943714"/>
          <a:ext cx="561285" cy="32748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M</a:t>
          </a:r>
          <a:endParaRPr/>
        </a:p>
      </xdr:txBody>
    </xdr:sp>
    <xdr:clientData/>
  </xdr:twoCellAnchor>
  <xdr:twoCellAnchor>
    <xdr:from>
      <xdr:col>8</xdr:col>
      <xdr:colOff>418976</xdr:colOff>
      <xdr:row>114</xdr:row>
      <xdr:rowOff>147657</xdr:rowOff>
    </xdr:from>
    <xdr:to>
      <xdr:col>11</xdr:col>
      <xdr:colOff>366583</xdr:colOff>
      <xdr:row>114</xdr:row>
      <xdr:rowOff>147657</xdr:rowOff>
    </xdr:to>
    <xdr:cxnSp macro="">
      <xdr:nvCxnSpPr>
        <xdr:cNvPr id="631" name="Conector reto 630">
          <a:extLst>
            <a:ext uri="{FF2B5EF4-FFF2-40B4-BE49-F238E27FC236}">
              <a16:creationId xmlns:a16="http://schemas.microsoft.com/office/drawing/2014/main" id="{61900256-B547-1FBF-A7DD-4EB25C64C439}"/>
            </a:ext>
          </a:extLst>
        </xdr:cNvPr>
        <xdr:cNvCxnSpPr>
          <a:cxnSpLocks/>
        </xdr:cNvCxnSpPr>
      </xdr:nvCxnSpPr>
      <xdr:spPr bwMode="auto">
        <a:xfrm>
          <a:off x="6638241" y="21961775"/>
          <a:ext cx="2506283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87880</xdr:colOff>
      <xdr:row>105</xdr:row>
      <xdr:rowOff>114880</xdr:rowOff>
    </xdr:from>
    <xdr:to>
      <xdr:col>10</xdr:col>
      <xdr:colOff>87880</xdr:colOff>
      <xdr:row>114</xdr:row>
      <xdr:rowOff>151122</xdr:rowOff>
    </xdr:to>
    <xdr:cxnSp macro="">
      <xdr:nvCxnSpPr>
        <xdr:cNvPr id="632" name="Conector reto 631">
          <a:extLst>
            <a:ext uri="{FF2B5EF4-FFF2-40B4-BE49-F238E27FC236}">
              <a16:creationId xmlns:a16="http://schemas.microsoft.com/office/drawing/2014/main" id="{6C2F6CFE-9BBA-15CD-A9CF-EC0D631A4430}"/>
            </a:ext>
          </a:extLst>
        </xdr:cNvPr>
        <xdr:cNvCxnSpPr>
          <a:cxnSpLocks/>
        </xdr:cNvCxnSpPr>
      </xdr:nvCxnSpPr>
      <xdr:spPr bwMode="auto">
        <a:xfrm>
          <a:off x="7950674" y="20248115"/>
          <a:ext cx="0" cy="17171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417340</xdr:colOff>
      <xdr:row>114</xdr:row>
      <xdr:rowOff>166722</xdr:rowOff>
    </xdr:from>
    <xdr:to>
      <xdr:col>11</xdr:col>
      <xdr:colOff>356266</xdr:colOff>
      <xdr:row>116</xdr:row>
      <xdr:rowOff>58635</xdr:rowOff>
    </xdr:to>
    <xdr:sp macro="" textlink="$BE$14">
      <xdr:nvSpPr>
        <xdr:cNvPr id="669" name="txt_mppt">
          <a:extLst>
            <a:ext uri="{FF2B5EF4-FFF2-40B4-BE49-F238E27FC236}">
              <a16:creationId xmlns:a16="http://schemas.microsoft.com/office/drawing/2014/main" id="{A5AC009A-A607-41FF-2DD2-411BEAE6E55B}"/>
            </a:ext>
          </a:extLst>
        </xdr:cNvPr>
        <xdr:cNvSpPr txBox="1"/>
      </xdr:nvSpPr>
      <xdr:spPr bwMode="auto">
        <a:xfrm>
          <a:off x="6636605" y="21980840"/>
          <a:ext cx="2497602" cy="26544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00442DF-0760-4E94-9B0D-5550ABBA7AB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REDE BT - EDP SP</a:t>
          </a:fld>
          <a:endParaRPr/>
        </a:p>
      </xdr:txBody>
    </xdr:sp>
    <xdr:clientData/>
  </xdr:twoCellAnchor>
  <xdr:twoCellAnchor>
    <xdr:from>
      <xdr:col>8</xdr:col>
      <xdr:colOff>423185</xdr:colOff>
      <xdr:row>116</xdr:row>
      <xdr:rowOff>70506</xdr:rowOff>
    </xdr:from>
    <xdr:to>
      <xdr:col>11</xdr:col>
      <xdr:colOff>362111</xdr:colOff>
      <xdr:row>117</xdr:row>
      <xdr:rowOff>149899</xdr:rowOff>
    </xdr:to>
    <xdr:sp macro="" textlink="$BE$13">
      <xdr:nvSpPr>
        <xdr:cNvPr id="670" name="txt_mppt">
          <a:extLst>
            <a:ext uri="{FF2B5EF4-FFF2-40B4-BE49-F238E27FC236}">
              <a16:creationId xmlns:a16="http://schemas.microsoft.com/office/drawing/2014/main" id="{73F0C4CD-8ED8-FDC8-F4AD-48FE413C210B}"/>
            </a:ext>
          </a:extLst>
        </xdr:cNvPr>
        <xdr:cNvSpPr txBox="1"/>
      </xdr:nvSpPr>
      <xdr:spPr bwMode="auto">
        <a:xfrm>
          <a:off x="6642450" y="22258153"/>
          <a:ext cx="2497602" cy="26615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58F6D34-3D3B-4DD9-807B-0551D35FDBB7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Tensão de atedimento 220/380</a:t>
          </a:fld>
          <a:endParaRPr/>
        </a:p>
      </xdr:txBody>
    </xdr:sp>
    <xdr:clientData/>
  </xdr:twoCellAnchor>
  <xdr:twoCellAnchor>
    <xdr:from>
      <xdr:col>7</xdr:col>
      <xdr:colOff>302872</xdr:colOff>
      <xdr:row>99</xdr:row>
      <xdr:rowOff>179247</xdr:rowOff>
    </xdr:from>
    <xdr:to>
      <xdr:col>9</xdr:col>
      <xdr:colOff>277425</xdr:colOff>
      <xdr:row>103</xdr:row>
      <xdr:rowOff>21506</xdr:rowOff>
    </xdr:to>
    <xdr:sp macro="" textlink="$BE$55">
      <xdr:nvSpPr>
        <xdr:cNvPr id="715" name="txt_type_cx">
          <a:extLst>
            <a:ext uri="{FF2B5EF4-FFF2-40B4-BE49-F238E27FC236}">
              <a16:creationId xmlns:a16="http://schemas.microsoft.com/office/drawing/2014/main" id="{ADAB098F-7A05-32C1-B5CB-233DBD04F98C}"/>
            </a:ext>
          </a:extLst>
        </xdr:cNvPr>
        <xdr:cNvSpPr txBox="1"/>
      </xdr:nvSpPr>
      <xdr:spPr bwMode="auto">
        <a:xfrm>
          <a:off x="5663019" y="19154541"/>
          <a:ext cx="1599406" cy="58931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A82C9C7-5B7E-4354-9FC6-73208B0A1DC7}" type="TxLink">
            <a:rPr lang="en-US" sz="1400" b="1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Tipo de Caixa     CM-3</a:t>
          </a:fld>
          <a:endParaRPr sz="1400" b="1"/>
        </a:p>
      </xdr:txBody>
    </xdr:sp>
    <xdr:clientData/>
  </xdr:twoCellAnchor>
  <xdr:twoCellAnchor>
    <xdr:from>
      <xdr:col>10</xdr:col>
      <xdr:colOff>144657</xdr:colOff>
      <xdr:row>111</xdr:row>
      <xdr:rowOff>168908</xdr:rowOff>
    </xdr:from>
    <xdr:to>
      <xdr:col>10</xdr:col>
      <xdr:colOff>236514</xdr:colOff>
      <xdr:row>111</xdr:row>
      <xdr:rowOff>168908</xdr:rowOff>
    </xdr:to>
    <xdr:cxnSp macro="">
      <xdr:nvCxnSpPr>
        <xdr:cNvPr id="499" name="l676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CxnSpPr>
          <a:cxnSpLocks/>
        </xdr:cNvCxnSpPr>
      </xdr:nvCxnSpPr>
      <xdr:spPr bwMode="auto">
        <a:xfrm>
          <a:off x="8007451" y="21422732"/>
          <a:ext cx="9185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334705</xdr:colOff>
      <xdr:row>111</xdr:row>
      <xdr:rowOff>168908</xdr:rowOff>
    </xdr:from>
    <xdr:to>
      <xdr:col>10</xdr:col>
      <xdr:colOff>436064</xdr:colOff>
      <xdr:row>111</xdr:row>
      <xdr:rowOff>168908</xdr:rowOff>
    </xdr:to>
    <xdr:cxnSp macro="">
      <xdr:nvCxnSpPr>
        <xdr:cNvPr id="500" name="l677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CxnSpPr>
          <a:cxnSpLocks/>
        </xdr:cNvCxnSpPr>
      </xdr:nvCxnSpPr>
      <xdr:spPr bwMode="auto">
        <a:xfrm>
          <a:off x="8197499" y="21422732"/>
          <a:ext cx="10135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524752</xdr:colOff>
      <xdr:row>111</xdr:row>
      <xdr:rowOff>168908</xdr:rowOff>
    </xdr:from>
    <xdr:to>
      <xdr:col>10</xdr:col>
      <xdr:colOff>626112</xdr:colOff>
      <xdr:row>111</xdr:row>
      <xdr:rowOff>168908</xdr:rowOff>
    </xdr:to>
    <xdr:cxnSp macro="">
      <xdr:nvCxnSpPr>
        <xdr:cNvPr id="501" name="l678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CxnSpPr>
          <a:cxnSpLocks/>
        </xdr:cNvCxnSpPr>
      </xdr:nvCxnSpPr>
      <xdr:spPr bwMode="auto">
        <a:xfrm>
          <a:off x="8387546" y="21422732"/>
          <a:ext cx="10136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714801</xdr:colOff>
      <xdr:row>111</xdr:row>
      <xdr:rowOff>168908</xdr:rowOff>
    </xdr:from>
    <xdr:to>
      <xdr:col>10</xdr:col>
      <xdr:colOff>806658</xdr:colOff>
      <xdr:row>111</xdr:row>
      <xdr:rowOff>168908</xdr:rowOff>
    </xdr:to>
    <xdr:cxnSp macro="">
      <xdr:nvCxnSpPr>
        <xdr:cNvPr id="502" name="l679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CxnSpPr>
          <a:cxnSpLocks/>
        </xdr:cNvCxnSpPr>
      </xdr:nvCxnSpPr>
      <xdr:spPr bwMode="auto">
        <a:xfrm>
          <a:off x="8577595" y="21422732"/>
          <a:ext cx="9185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904849</xdr:colOff>
      <xdr:row>111</xdr:row>
      <xdr:rowOff>168908</xdr:rowOff>
    </xdr:from>
    <xdr:to>
      <xdr:col>11</xdr:col>
      <xdr:colOff>90502</xdr:colOff>
      <xdr:row>111</xdr:row>
      <xdr:rowOff>168908</xdr:rowOff>
    </xdr:to>
    <xdr:cxnSp macro="">
      <xdr:nvCxnSpPr>
        <xdr:cNvPr id="503" name="l68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CxnSpPr>
          <a:cxnSpLocks/>
        </xdr:cNvCxnSpPr>
      </xdr:nvCxnSpPr>
      <xdr:spPr bwMode="auto">
        <a:xfrm>
          <a:off x="8767643" y="21422732"/>
          <a:ext cx="1008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179193</xdr:colOff>
      <xdr:row>111</xdr:row>
      <xdr:rowOff>168908</xdr:rowOff>
    </xdr:from>
    <xdr:to>
      <xdr:col>11</xdr:col>
      <xdr:colOff>264238</xdr:colOff>
      <xdr:row>111</xdr:row>
      <xdr:rowOff>168908</xdr:rowOff>
    </xdr:to>
    <xdr:cxnSp macro="">
      <xdr:nvCxnSpPr>
        <xdr:cNvPr id="504" name="l68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CxnSpPr>
          <a:cxnSpLocks/>
        </xdr:cNvCxnSpPr>
      </xdr:nvCxnSpPr>
      <xdr:spPr bwMode="auto">
        <a:xfrm>
          <a:off x="8957134" y="21422732"/>
          <a:ext cx="8504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352926</xdr:colOff>
      <xdr:row>111</xdr:row>
      <xdr:rowOff>168908</xdr:rowOff>
    </xdr:from>
    <xdr:to>
      <xdr:col>11</xdr:col>
      <xdr:colOff>454287</xdr:colOff>
      <xdr:row>111</xdr:row>
      <xdr:rowOff>168908</xdr:rowOff>
    </xdr:to>
    <xdr:cxnSp macro="">
      <xdr:nvCxnSpPr>
        <xdr:cNvPr id="505" name="l682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CxnSpPr>
          <a:cxnSpLocks/>
        </xdr:cNvCxnSpPr>
      </xdr:nvCxnSpPr>
      <xdr:spPr bwMode="auto">
        <a:xfrm>
          <a:off x="9130867" y="21422732"/>
          <a:ext cx="10136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542975</xdr:colOff>
      <xdr:row>111</xdr:row>
      <xdr:rowOff>168908</xdr:rowOff>
    </xdr:from>
    <xdr:to>
      <xdr:col>11</xdr:col>
      <xdr:colOff>644335</xdr:colOff>
      <xdr:row>111</xdr:row>
      <xdr:rowOff>168908</xdr:rowOff>
    </xdr:to>
    <xdr:cxnSp macro="">
      <xdr:nvCxnSpPr>
        <xdr:cNvPr id="506" name="l68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CxnSpPr>
          <a:cxnSpLocks/>
        </xdr:cNvCxnSpPr>
      </xdr:nvCxnSpPr>
      <xdr:spPr bwMode="auto">
        <a:xfrm>
          <a:off x="9320916" y="21422732"/>
          <a:ext cx="10136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733023</xdr:colOff>
      <xdr:row>111</xdr:row>
      <xdr:rowOff>168908</xdr:rowOff>
    </xdr:from>
    <xdr:to>
      <xdr:col>12</xdr:col>
      <xdr:colOff>68648</xdr:colOff>
      <xdr:row>111</xdr:row>
      <xdr:rowOff>168908</xdr:rowOff>
    </xdr:to>
    <xdr:cxnSp macro="">
      <xdr:nvCxnSpPr>
        <xdr:cNvPr id="507" name="l684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CxnSpPr>
          <a:cxnSpLocks/>
        </xdr:cNvCxnSpPr>
      </xdr:nvCxnSpPr>
      <xdr:spPr bwMode="auto">
        <a:xfrm>
          <a:off x="9510964" y="21422732"/>
          <a:ext cx="10136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161808</xdr:colOff>
      <xdr:row>111</xdr:row>
      <xdr:rowOff>168908</xdr:rowOff>
    </xdr:from>
    <xdr:to>
      <xdr:col>12</xdr:col>
      <xdr:colOff>263167</xdr:colOff>
      <xdr:row>111</xdr:row>
      <xdr:rowOff>168908</xdr:rowOff>
    </xdr:to>
    <xdr:cxnSp macro="">
      <xdr:nvCxnSpPr>
        <xdr:cNvPr id="508" name="l68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CxnSpPr>
          <a:cxnSpLocks/>
        </xdr:cNvCxnSpPr>
      </xdr:nvCxnSpPr>
      <xdr:spPr bwMode="auto">
        <a:xfrm>
          <a:off x="9705484" y="21422732"/>
          <a:ext cx="10135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351855</xdr:colOff>
      <xdr:row>111</xdr:row>
      <xdr:rowOff>168908</xdr:rowOff>
    </xdr:from>
    <xdr:to>
      <xdr:col>12</xdr:col>
      <xdr:colOff>453215</xdr:colOff>
      <xdr:row>111</xdr:row>
      <xdr:rowOff>168908</xdr:rowOff>
    </xdr:to>
    <xdr:cxnSp macro="">
      <xdr:nvCxnSpPr>
        <xdr:cNvPr id="509" name="l686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CxnSpPr>
          <a:cxnSpLocks/>
        </xdr:cNvCxnSpPr>
      </xdr:nvCxnSpPr>
      <xdr:spPr bwMode="auto">
        <a:xfrm>
          <a:off x="9895531" y="21422732"/>
          <a:ext cx="10136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545510</xdr:colOff>
      <xdr:row>111</xdr:row>
      <xdr:rowOff>151500</xdr:rowOff>
    </xdr:from>
    <xdr:to>
      <xdr:col>12</xdr:col>
      <xdr:colOff>646829</xdr:colOff>
      <xdr:row>111</xdr:row>
      <xdr:rowOff>151500</xdr:rowOff>
    </xdr:to>
    <xdr:cxnSp macro="">
      <xdr:nvCxnSpPr>
        <xdr:cNvPr id="132" name="l687">
          <a:extLst>
            <a:ext uri="{FF2B5EF4-FFF2-40B4-BE49-F238E27FC236}">
              <a16:creationId xmlns:a16="http://schemas.microsoft.com/office/drawing/2014/main" id="{D77D3D63-BC0C-F052-87DB-472A5F938613}"/>
            </a:ext>
          </a:extLst>
        </xdr:cNvPr>
        <xdr:cNvCxnSpPr>
          <a:cxnSpLocks/>
        </xdr:cNvCxnSpPr>
      </xdr:nvCxnSpPr>
      <xdr:spPr bwMode="auto">
        <a:xfrm>
          <a:off x="10089186" y="21405324"/>
          <a:ext cx="10131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258650</xdr:colOff>
      <xdr:row>109</xdr:row>
      <xdr:rowOff>177611</xdr:rowOff>
    </xdr:from>
    <xdr:to>
      <xdr:col>13</xdr:col>
      <xdr:colOff>258650</xdr:colOff>
      <xdr:row>110</xdr:row>
      <xdr:rowOff>77564</xdr:rowOff>
    </xdr:to>
    <xdr:cxnSp macro="">
      <xdr:nvCxnSpPr>
        <xdr:cNvPr id="135" name="l731">
          <a:extLst>
            <a:ext uri="{FF2B5EF4-FFF2-40B4-BE49-F238E27FC236}">
              <a16:creationId xmlns:a16="http://schemas.microsoft.com/office/drawing/2014/main" id="{99AD41D1-3940-DB44-249D-9DA099EA108F}"/>
            </a:ext>
          </a:extLst>
        </xdr:cNvPr>
        <xdr:cNvCxnSpPr>
          <a:cxnSpLocks/>
        </xdr:cNvCxnSpPr>
      </xdr:nvCxnSpPr>
      <xdr:spPr bwMode="auto">
        <a:xfrm>
          <a:off x="10568062" y="21057905"/>
          <a:ext cx="0" cy="8671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685949</xdr:colOff>
      <xdr:row>111</xdr:row>
      <xdr:rowOff>151634</xdr:rowOff>
    </xdr:from>
    <xdr:to>
      <xdr:col>13</xdr:col>
      <xdr:colOff>21531</xdr:colOff>
      <xdr:row>111</xdr:row>
      <xdr:rowOff>151634</xdr:rowOff>
    </xdr:to>
    <xdr:cxnSp macro="">
      <xdr:nvCxnSpPr>
        <xdr:cNvPr id="143" name="l654">
          <a:extLst>
            <a:ext uri="{FF2B5EF4-FFF2-40B4-BE49-F238E27FC236}">
              <a16:creationId xmlns:a16="http://schemas.microsoft.com/office/drawing/2014/main" id="{3457FEC3-2D03-4130-63C9-B612DA54749B}"/>
            </a:ext>
          </a:extLst>
        </xdr:cNvPr>
        <xdr:cNvCxnSpPr>
          <a:cxnSpLocks/>
        </xdr:cNvCxnSpPr>
      </xdr:nvCxnSpPr>
      <xdr:spPr bwMode="auto">
        <a:xfrm>
          <a:off x="10229625" y="21405458"/>
          <a:ext cx="101318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110187</xdr:colOff>
      <xdr:row>111</xdr:row>
      <xdr:rowOff>151634</xdr:rowOff>
    </xdr:from>
    <xdr:to>
      <xdr:col>13</xdr:col>
      <xdr:colOff>211506</xdr:colOff>
      <xdr:row>111</xdr:row>
      <xdr:rowOff>151634</xdr:rowOff>
    </xdr:to>
    <xdr:cxnSp macro="">
      <xdr:nvCxnSpPr>
        <xdr:cNvPr id="144" name="l655">
          <a:extLst>
            <a:ext uri="{FF2B5EF4-FFF2-40B4-BE49-F238E27FC236}">
              <a16:creationId xmlns:a16="http://schemas.microsoft.com/office/drawing/2014/main" id="{F59F6F11-BF37-BF7D-9BB0-AF835E89196A}"/>
            </a:ext>
          </a:extLst>
        </xdr:cNvPr>
        <xdr:cNvCxnSpPr>
          <a:cxnSpLocks/>
        </xdr:cNvCxnSpPr>
      </xdr:nvCxnSpPr>
      <xdr:spPr bwMode="auto">
        <a:xfrm>
          <a:off x="10419599" y="21405458"/>
          <a:ext cx="10131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789364</xdr:colOff>
      <xdr:row>109</xdr:row>
      <xdr:rowOff>109272</xdr:rowOff>
    </xdr:from>
    <xdr:to>
      <xdr:col>10</xdr:col>
      <xdr:colOff>789364</xdr:colOff>
      <xdr:row>111</xdr:row>
      <xdr:rowOff>70888</xdr:rowOff>
    </xdr:to>
    <xdr:cxnSp macro="">
      <xdr:nvCxnSpPr>
        <xdr:cNvPr id="644" name="fase2_3">
          <a:extLst>
            <a:ext uri="{FF2B5EF4-FFF2-40B4-BE49-F238E27FC236}">
              <a16:creationId xmlns:a16="http://schemas.microsoft.com/office/drawing/2014/main" id="{19EE7B74-920F-A230-E8C3-5007677E6EFF}"/>
            </a:ext>
          </a:extLst>
        </xdr:cNvPr>
        <xdr:cNvCxnSpPr>
          <a:cxnSpLocks/>
        </xdr:cNvCxnSpPr>
      </xdr:nvCxnSpPr>
      <xdr:spPr bwMode="auto">
        <a:xfrm rot="17940001">
          <a:off x="8484585" y="21157139"/>
          <a:ext cx="33514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683199</xdr:colOff>
      <xdr:row>109</xdr:row>
      <xdr:rowOff>102493</xdr:rowOff>
    </xdr:from>
    <xdr:to>
      <xdr:col>10</xdr:col>
      <xdr:colOff>683199</xdr:colOff>
      <xdr:row>111</xdr:row>
      <xdr:rowOff>64108</xdr:rowOff>
    </xdr:to>
    <xdr:cxnSp macro="">
      <xdr:nvCxnSpPr>
        <xdr:cNvPr id="645" name="fase2_2">
          <a:extLst>
            <a:ext uri="{FF2B5EF4-FFF2-40B4-BE49-F238E27FC236}">
              <a16:creationId xmlns:a16="http://schemas.microsoft.com/office/drawing/2014/main" id="{2C3B5774-03E0-31A6-4C55-2DB07731D804}"/>
            </a:ext>
          </a:extLst>
        </xdr:cNvPr>
        <xdr:cNvCxnSpPr>
          <a:cxnSpLocks/>
        </xdr:cNvCxnSpPr>
      </xdr:nvCxnSpPr>
      <xdr:spPr bwMode="auto">
        <a:xfrm rot="17940001">
          <a:off x="8378420" y="21150360"/>
          <a:ext cx="33514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549802</xdr:colOff>
      <xdr:row>109</xdr:row>
      <xdr:rowOff>94801</xdr:rowOff>
    </xdr:from>
    <xdr:to>
      <xdr:col>10</xdr:col>
      <xdr:colOff>549802</xdr:colOff>
      <xdr:row>111</xdr:row>
      <xdr:rowOff>54795</xdr:rowOff>
    </xdr:to>
    <xdr:cxnSp macro="">
      <xdr:nvCxnSpPr>
        <xdr:cNvPr id="663" name="fase2_1">
          <a:extLst>
            <a:ext uri="{FF2B5EF4-FFF2-40B4-BE49-F238E27FC236}">
              <a16:creationId xmlns:a16="http://schemas.microsoft.com/office/drawing/2014/main" id="{F8988034-E48F-7A7F-A200-A29BCCCB7372}"/>
            </a:ext>
          </a:extLst>
        </xdr:cNvPr>
        <xdr:cNvCxnSpPr>
          <a:cxnSpLocks/>
        </xdr:cNvCxnSpPr>
      </xdr:nvCxnSpPr>
      <xdr:spPr bwMode="auto">
        <a:xfrm rot="17940001">
          <a:off x="8245834" y="21141857"/>
          <a:ext cx="33352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803896</xdr:colOff>
      <xdr:row>107</xdr:row>
      <xdr:rowOff>34809</xdr:rowOff>
    </xdr:from>
    <xdr:to>
      <xdr:col>11</xdr:col>
      <xdr:colOff>173959</xdr:colOff>
      <xdr:row>107</xdr:row>
      <xdr:rowOff>34809</xdr:rowOff>
    </xdr:to>
    <xdr:cxnSp macro="">
      <xdr:nvCxnSpPr>
        <xdr:cNvPr id="664" name="neutro2_2">
          <a:extLst>
            <a:ext uri="{FF2B5EF4-FFF2-40B4-BE49-F238E27FC236}">
              <a16:creationId xmlns:a16="http://schemas.microsoft.com/office/drawing/2014/main" id="{EB8C2CCE-24B6-6207-1D36-E3F3E26D123B}"/>
            </a:ext>
          </a:extLst>
        </xdr:cNvPr>
        <xdr:cNvCxnSpPr>
          <a:cxnSpLocks/>
        </xdr:cNvCxnSpPr>
      </xdr:nvCxnSpPr>
      <xdr:spPr bwMode="auto">
        <a:xfrm>
          <a:off x="8666690" y="20541574"/>
          <a:ext cx="28521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739968</xdr:colOff>
      <xdr:row>107</xdr:row>
      <xdr:rowOff>22104</xdr:rowOff>
    </xdr:from>
    <xdr:to>
      <xdr:col>10</xdr:col>
      <xdr:colOff>739968</xdr:colOff>
      <xdr:row>109</xdr:row>
      <xdr:rowOff>656</xdr:rowOff>
    </xdr:to>
    <xdr:cxnSp macro="">
      <xdr:nvCxnSpPr>
        <xdr:cNvPr id="668" name="neutro2_1">
          <a:extLst>
            <a:ext uri="{FF2B5EF4-FFF2-40B4-BE49-F238E27FC236}">
              <a16:creationId xmlns:a16="http://schemas.microsoft.com/office/drawing/2014/main" id="{FD361764-2470-B4A4-BF93-83FEC781BBBB}"/>
            </a:ext>
          </a:extLst>
        </xdr:cNvPr>
        <xdr:cNvCxnSpPr>
          <a:cxnSpLocks/>
        </xdr:cNvCxnSpPr>
      </xdr:nvCxnSpPr>
      <xdr:spPr bwMode="auto">
        <a:xfrm rot="17700000">
          <a:off x="8426721" y="20704910"/>
          <a:ext cx="352081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95232</xdr:colOff>
      <xdr:row>110</xdr:row>
      <xdr:rowOff>95449</xdr:rowOff>
    </xdr:from>
    <xdr:to>
      <xdr:col>12</xdr:col>
      <xdr:colOff>10840</xdr:colOff>
      <xdr:row>110</xdr:row>
      <xdr:rowOff>95449</xdr:rowOff>
    </xdr:to>
    <xdr:cxnSp macro="">
      <xdr:nvCxnSpPr>
        <xdr:cNvPr id="709" name="Conector reto 708">
          <a:extLst>
            <a:ext uri="{FF2B5EF4-FFF2-40B4-BE49-F238E27FC236}">
              <a16:creationId xmlns:a16="http://schemas.microsoft.com/office/drawing/2014/main" id="{5BE9D22D-0D7C-06EC-C249-E680DE1C3FD6}"/>
            </a:ext>
          </a:extLst>
        </xdr:cNvPr>
        <xdr:cNvCxnSpPr>
          <a:cxnSpLocks/>
        </xdr:cNvCxnSpPr>
      </xdr:nvCxnSpPr>
      <xdr:spPr bwMode="auto">
        <a:xfrm>
          <a:off x="7958026" y="21162508"/>
          <a:ext cx="159649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89991</xdr:colOff>
      <xdr:row>108</xdr:row>
      <xdr:rowOff>101731</xdr:rowOff>
    </xdr:from>
    <xdr:to>
      <xdr:col>12</xdr:col>
      <xdr:colOff>5599</xdr:colOff>
      <xdr:row>108</xdr:row>
      <xdr:rowOff>101731</xdr:rowOff>
    </xdr:to>
    <xdr:cxnSp macro="">
      <xdr:nvCxnSpPr>
        <xdr:cNvPr id="711" name="Conector reto 710">
          <a:extLst>
            <a:ext uri="{FF2B5EF4-FFF2-40B4-BE49-F238E27FC236}">
              <a16:creationId xmlns:a16="http://schemas.microsoft.com/office/drawing/2014/main" id="{BFE07473-FE0F-87D0-CB7D-88E15AECA11F}"/>
            </a:ext>
          </a:extLst>
        </xdr:cNvPr>
        <xdr:cNvCxnSpPr>
          <a:cxnSpLocks/>
        </xdr:cNvCxnSpPr>
      </xdr:nvCxnSpPr>
      <xdr:spPr bwMode="auto">
        <a:xfrm>
          <a:off x="7952785" y="20795260"/>
          <a:ext cx="159649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29500</xdr:colOff>
      <xdr:row>110</xdr:row>
      <xdr:rowOff>37177</xdr:rowOff>
    </xdr:from>
    <xdr:to>
      <xdr:col>10</xdr:col>
      <xdr:colOff>151610</xdr:colOff>
      <xdr:row>110</xdr:row>
      <xdr:rowOff>156457</xdr:rowOff>
    </xdr:to>
    <xdr:sp macro="" textlink="">
      <xdr:nvSpPr>
        <xdr:cNvPr id="713" name="Elipse 712">
          <a:extLst>
            <a:ext uri="{FF2B5EF4-FFF2-40B4-BE49-F238E27FC236}">
              <a16:creationId xmlns:a16="http://schemas.microsoft.com/office/drawing/2014/main" id="{E6EC0B1A-9704-6D03-9B9B-7BC723B0AD1E}"/>
            </a:ext>
          </a:extLst>
        </xdr:cNvPr>
        <xdr:cNvSpPr/>
      </xdr:nvSpPr>
      <xdr:spPr bwMode="auto">
        <a:xfrm>
          <a:off x="7892294" y="21104236"/>
          <a:ext cx="122110" cy="11928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10</xdr:col>
      <xdr:colOff>29092</xdr:colOff>
      <xdr:row>108</xdr:row>
      <xdr:rowOff>47022</xdr:rowOff>
    </xdr:from>
    <xdr:to>
      <xdr:col>10</xdr:col>
      <xdr:colOff>151202</xdr:colOff>
      <xdr:row>108</xdr:row>
      <xdr:rowOff>166302</xdr:rowOff>
    </xdr:to>
    <xdr:sp macro="" textlink="">
      <xdr:nvSpPr>
        <xdr:cNvPr id="714" name="Elipse 713">
          <a:extLst>
            <a:ext uri="{FF2B5EF4-FFF2-40B4-BE49-F238E27FC236}">
              <a16:creationId xmlns:a16="http://schemas.microsoft.com/office/drawing/2014/main" id="{9713E885-9AE5-D390-2853-7BAE53E857C1}"/>
            </a:ext>
          </a:extLst>
        </xdr:cNvPr>
        <xdr:cNvSpPr/>
      </xdr:nvSpPr>
      <xdr:spPr bwMode="auto">
        <a:xfrm>
          <a:off x="7891886" y="20740551"/>
          <a:ext cx="122110" cy="11928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10</xdr:col>
      <xdr:colOff>876087</xdr:colOff>
      <xdr:row>108</xdr:row>
      <xdr:rowOff>160370</xdr:rowOff>
    </xdr:from>
    <xdr:to>
      <xdr:col>13</xdr:col>
      <xdr:colOff>207769</xdr:colOff>
      <xdr:row>109</xdr:row>
      <xdr:rowOff>117079</xdr:rowOff>
    </xdr:to>
    <xdr:sp macro="" textlink="$BE$28">
      <xdr:nvSpPr>
        <xdr:cNvPr id="24" name="tit_fase2_1">
          <a:extLst>
            <a:ext uri="{FF2B5EF4-FFF2-40B4-BE49-F238E27FC236}">
              <a16:creationId xmlns:a16="http://schemas.microsoft.com/office/drawing/2014/main" id="{194341A2-3B50-B3A9-5439-7BB3090F955D}"/>
            </a:ext>
          </a:extLst>
        </xdr:cNvPr>
        <xdr:cNvSpPr txBox="1"/>
      </xdr:nvSpPr>
      <xdr:spPr bwMode="auto">
        <a:xfrm>
          <a:off x="8738881" y="20853899"/>
          <a:ext cx="1778300" cy="14347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56D9B5E-C736-496F-9A03-56276BFC14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10</xdr:col>
      <xdr:colOff>899128</xdr:colOff>
      <xdr:row>105</xdr:row>
      <xdr:rowOff>59096</xdr:rowOff>
    </xdr:from>
    <xdr:to>
      <xdr:col>13</xdr:col>
      <xdr:colOff>232776</xdr:colOff>
      <xdr:row>106</xdr:row>
      <xdr:rowOff>12660</xdr:rowOff>
    </xdr:to>
    <xdr:sp macro="" textlink="$BF$28">
      <xdr:nvSpPr>
        <xdr:cNvPr id="25" name="tit_neutro2_1">
          <a:extLst>
            <a:ext uri="{FF2B5EF4-FFF2-40B4-BE49-F238E27FC236}">
              <a16:creationId xmlns:a16="http://schemas.microsoft.com/office/drawing/2014/main" id="{D1FE8D71-0E27-47AA-97CA-74145A345455}"/>
            </a:ext>
          </a:extLst>
        </xdr:cNvPr>
        <xdr:cNvSpPr txBox="1"/>
      </xdr:nvSpPr>
      <xdr:spPr bwMode="auto">
        <a:xfrm>
          <a:off x="8761922" y="20192331"/>
          <a:ext cx="1780266" cy="1403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4F765E-905F-4CFD-9B1D-185CCF1FFF9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6</xdr:col>
      <xdr:colOff>538981</xdr:colOff>
      <xdr:row>91</xdr:row>
      <xdr:rowOff>215983</xdr:rowOff>
    </xdr:from>
    <xdr:to>
      <xdr:col>6</xdr:col>
      <xdr:colOff>640380</xdr:colOff>
      <xdr:row>91</xdr:row>
      <xdr:rowOff>215983</xdr:rowOff>
    </xdr:to>
    <xdr:cxnSp macro="">
      <xdr:nvCxnSpPr>
        <xdr:cNvPr id="457" name="l630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CxnSpPr>
          <a:cxnSpLocks/>
        </xdr:cNvCxnSpPr>
      </xdr:nvCxnSpPr>
      <xdr:spPr bwMode="auto">
        <a:xfrm>
          <a:off x="5133393" y="17529071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729104</xdr:colOff>
      <xdr:row>91</xdr:row>
      <xdr:rowOff>215983</xdr:rowOff>
    </xdr:from>
    <xdr:to>
      <xdr:col>7</xdr:col>
      <xdr:colOff>64768</xdr:colOff>
      <xdr:row>91</xdr:row>
      <xdr:rowOff>215983</xdr:rowOff>
    </xdr:to>
    <xdr:cxnSp macro="">
      <xdr:nvCxnSpPr>
        <xdr:cNvPr id="458" name="l63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CxnSpPr>
          <a:cxnSpLocks/>
        </xdr:cNvCxnSpPr>
      </xdr:nvCxnSpPr>
      <xdr:spPr bwMode="auto">
        <a:xfrm>
          <a:off x="5323516" y="17529071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153490</xdr:colOff>
      <xdr:row>91</xdr:row>
      <xdr:rowOff>215983</xdr:rowOff>
    </xdr:from>
    <xdr:to>
      <xdr:col>7</xdr:col>
      <xdr:colOff>254889</xdr:colOff>
      <xdr:row>91</xdr:row>
      <xdr:rowOff>215983</xdr:rowOff>
    </xdr:to>
    <xdr:cxnSp macro="">
      <xdr:nvCxnSpPr>
        <xdr:cNvPr id="459" name="l632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CxnSpPr>
          <a:cxnSpLocks/>
        </xdr:cNvCxnSpPr>
      </xdr:nvCxnSpPr>
      <xdr:spPr bwMode="auto">
        <a:xfrm>
          <a:off x="5513637" y="17529071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343610</xdr:colOff>
      <xdr:row>91</xdr:row>
      <xdr:rowOff>215983</xdr:rowOff>
    </xdr:from>
    <xdr:to>
      <xdr:col>7</xdr:col>
      <xdr:colOff>445010</xdr:colOff>
      <xdr:row>91</xdr:row>
      <xdr:rowOff>215983</xdr:rowOff>
    </xdr:to>
    <xdr:cxnSp macro="">
      <xdr:nvCxnSpPr>
        <xdr:cNvPr id="460" name="l63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CxnSpPr>
          <a:cxnSpLocks/>
        </xdr:cNvCxnSpPr>
      </xdr:nvCxnSpPr>
      <xdr:spPr bwMode="auto">
        <a:xfrm>
          <a:off x="5703757" y="17529071"/>
          <a:ext cx="1014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533733</xdr:colOff>
      <xdr:row>91</xdr:row>
      <xdr:rowOff>215983</xdr:rowOff>
    </xdr:from>
    <xdr:to>
      <xdr:col>7</xdr:col>
      <xdr:colOff>635132</xdr:colOff>
      <xdr:row>91</xdr:row>
      <xdr:rowOff>215983</xdr:rowOff>
    </xdr:to>
    <xdr:cxnSp macro="">
      <xdr:nvCxnSpPr>
        <xdr:cNvPr id="461" name="l634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CxnSpPr>
          <a:cxnSpLocks/>
        </xdr:cNvCxnSpPr>
      </xdr:nvCxnSpPr>
      <xdr:spPr bwMode="auto">
        <a:xfrm>
          <a:off x="5893880" y="17529071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723856</xdr:colOff>
      <xdr:row>91</xdr:row>
      <xdr:rowOff>215983</xdr:rowOff>
    </xdr:from>
    <xdr:to>
      <xdr:col>7</xdr:col>
      <xdr:colOff>825255</xdr:colOff>
      <xdr:row>91</xdr:row>
      <xdr:rowOff>215983</xdr:rowOff>
    </xdr:to>
    <xdr:cxnSp macro="">
      <xdr:nvCxnSpPr>
        <xdr:cNvPr id="462" name="l63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CxnSpPr>
          <a:cxnSpLocks/>
        </xdr:cNvCxnSpPr>
      </xdr:nvCxnSpPr>
      <xdr:spPr bwMode="auto">
        <a:xfrm>
          <a:off x="6084003" y="17529071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61451</xdr:colOff>
      <xdr:row>91</xdr:row>
      <xdr:rowOff>215983</xdr:rowOff>
    </xdr:from>
    <xdr:to>
      <xdr:col>8</xdr:col>
      <xdr:colOff>162850</xdr:colOff>
      <xdr:row>91</xdr:row>
      <xdr:rowOff>215983</xdr:rowOff>
    </xdr:to>
    <xdr:cxnSp macro="">
      <xdr:nvCxnSpPr>
        <xdr:cNvPr id="463" name="l636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CxnSpPr>
          <a:cxnSpLocks/>
        </xdr:cNvCxnSpPr>
      </xdr:nvCxnSpPr>
      <xdr:spPr bwMode="auto">
        <a:xfrm>
          <a:off x="6280716" y="17529071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251572</xdr:colOff>
      <xdr:row>91</xdr:row>
      <xdr:rowOff>215983</xdr:rowOff>
    </xdr:from>
    <xdr:to>
      <xdr:col>8</xdr:col>
      <xdr:colOff>352972</xdr:colOff>
      <xdr:row>91</xdr:row>
      <xdr:rowOff>215983</xdr:rowOff>
    </xdr:to>
    <xdr:cxnSp macro="">
      <xdr:nvCxnSpPr>
        <xdr:cNvPr id="464" name="l637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CxnSpPr>
          <a:cxnSpLocks/>
        </xdr:cNvCxnSpPr>
      </xdr:nvCxnSpPr>
      <xdr:spPr bwMode="auto">
        <a:xfrm>
          <a:off x="6470837" y="17529071"/>
          <a:ext cx="1014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441693</xdr:colOff>
      <xdr:row>91</xdr:row>
      <xdr:rowOff>215983</xdr:rowOff>
    </xdr:from>
    <xdr:to>
      <xdr:col>8</xdr:col>
      <xdr:colOff>543092</xdr:colOff>
      <xdr:row>91</xdr:row>
      <xdr:rowOff>215983</xdr:rowOff>
    </xdr:to>
    <xdr:cxnSp macro="">
      <xdr:nvCxnSpPr>
        <xdr:cNvPr id="465" name="l638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CxnSpPr>
          <a:cxnSpLocks/>
        </xdr:cNvCxnSpPr>
      </xdr:nvCxnSpPr>
      <xdr:spPr bwMode="auto">
        <a:xfrm>
          <a:off x="6660958" y="17529071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631814</xdr:colOff>
      <xdr:row>91</xdr:row>
      <xdr:rowOff>215983</xdr:rowOff>
    </xdr:from>
    <xdr:to>
      <xdr:col>8</xdr:col>
      <xdr:colOff>733213</xdr:colOff>
      <xdr:row>91</xdr:row>
      <xdr:rowOff>215983</xdr:rowOff>
    </xdr:to>
    <xdr:cxnSp macro="">
      <xdr:nvCxnSpPr>
        <xdr:cNvPr id="466" name="l639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CxnSpPr>
          <a:cxnSpLocks/>
        </xdr:cNvCxnSpPr>
      </xdr:nvCxnSpPr>
      <xdr:spPr bwMode="auto">
        <a:xfrm>
          <a:off x="6851079" y="17529071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56202</xdr:colOff>
      <xdr:row>91</xdr:row>
      <xdr:rowOff>215983</xdr:rowOff>
    </xdr:from>
    <xdr:to>
      <xdr:col>9</xdr:col>
      <xdr:colOff>157601</xdr:colOff>
      <xdr:row>91</xdr:row>
      <xdr:rowOff>215983</xdr:rowOff>
    </xdr:to>
    <xdr:cxnSp macro="">
      <xdr:nvCxnSpPr>
        <xdr:cNvPr id="467" name="l640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CxnSpPr>
          <a:cxnSpLocks/>
        </xdr:cNvCxnSpPr>
      </xdr:nvCxnSpPr>
      <xdr:spPr bwMode="auto">
        <a:xfrm>
          <a:off x="7041202" y="17529071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263069</xdr:colOff>
      <xdr:row>91</xdr:row>
      <xdr:rowOff>215983</xdr:rowOff>
    </xdr:from>
    <xdr:to>
      <xdr:col>9</xdr:col>
      <xdr:colOff>364468</xdr:colOff>
      <xdr:row>91</xdr:row>
      <xdr:rowOff>215983</xdr:rowOff>
    </xdr:to>
    <xdr:cxnSp macro="">
      <xdr:nvCxnSpPr>
        <xdr:cNvPr id="468" name="l64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CxnSpPr>
          <a:cxnSpLocks/>
        </xdr:cNvCxnSpPr>
      </xdr:nvCxnSpPr>
      <xdr:spPr bwMode="auto">
        <a:xfrm>
          <a:off x="7248069" y="17529071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453192</xdr:colOff>
      <xdr:row>91</xdr:row>
      <xdr:rowOff>215983</xdr:rowOff>
    </xdr:from>
    <xdr:to>
      <xdr:col>9</xdr:col>
      <xdr:colOff>554590</xdr:colOff>
      <xdr:row>91</xdr:row>
      <xdr:rowOff>215983</xdr:rowOff>
    </xdr:to>
    <xdr:cxnSp macro="">
      <xdr:nvCxnSpPr>
        <xdr:cNvPr id="469" name="l64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CxnSpPr>
          <a:cxnSpLocks/>
        </xdr:cNvCxnSpPr>
      </xdr:nvCxnSpPr>
      <xdr:spPr bwMode="auto">
        <a:xfrm>
          <a:off x="7438192" y="17529071"/>
          <a:ext cx="101398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643314</xdr:colOff>
      <xdr:row>91</xdr:row>
      <xdr:rowOff>215983</xdr:rowOff>
    </xdr:from>
    <xdr:to>
      <xdr:col>9</xdr:col>
      <xdr:colOff>744713</xdr:colOff>
      <xdr:row>91</xdr:row>
      <xdr:rowOff>215983</xdr:rowOff>
    </xdr:to>
    <xdr:cxnSp macro="">
      <xdr:nvCxnSpPr>
        <xdr:cNvPr id="470" name="l64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CxnSpPr>
          <a:cxnSpLocks/>
        </xdr:cNvCxnSpPr>
      </xdr:nvCxnSpPr>
      <xdr:spPr bwMode="auto">
        <a:xfrm>
          <a:off x="7628314" y="17529071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833434</xdr:colOff>
      <xdr:row>91</xdr:row>
      <xdr:rowOff>215983</xdr:rowOff>
    </xdr:from>
    <xdr:to>
      <xdr:col>10</xdr:col>
      <xdr:colOff>57039</xdr:colOff>
      <xdr:row>91</xdr:row>
      <xdr:rowOff>215983</xdr:rowOff>
    </xdr:to>
    <xdr:cxnSp macro="">
      <xdr:nvCxnSpPr>
        <xdr:cNvPr id="471" name="l644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CxnSpPr>
          <a:cxnSpLocks/>
        </xdr:cNvCxnSpPr>
      </xdr:nvCxnSpPr>
      <xdr:spPr bwMode="auto">
        <a:xfrm>
          <a:off x="7818434" y="17529071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145762</xdr:colOff>
      <xdr:row>91</xdr:row>
      <xdr:rowOff>215983</xdr:rowOff>
    </xdr:from>
    <xdr:to>
      <xdr:col>10</xdr:col>
      <xdr:colOff>237655</xdr:colOff>
      <xdr:row>91</xdr:row>
      <xdr:rowOff>215983</xdr:rowOff>
    </xdr:to>
    <xdr:cxnSp macro="">
      <xdr:nvCxnSpPr>
        <xdr:cNvPr id="472" name="l64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CxnSpPr>
          <a:cxnSpLocks/>
        </xdr:cNvCxnSpPr>
      </xdr:nvCxnSpPr>
      <xdr:spPr bwMode="auto">
        <a:xfrm>
          <a:off x="8008556" y="17529071"/>
          <a:ext cx="91893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335884</xdr:colOff>
      <xdr:row>91</xdr:row>
      <xdr:rowOff>215983</xdr:rowOff>
    </xdr:from>
    <xdr:to>
      <xdr:col>10</xdr:col>
      <xdr:colOff>437282</xdr:colOff>
      <xdr:row>91</xdr:row>
      <xdr:rowOff>215983</xdr:rowOff>
    </xdr:to>
    <xdr:cxnSp macro="">
      <xdr:nvCxnSpPr>
        <xdr:cNvPr id="473" name="l646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CxnSpPr>
          <a:cxnSpLocks/>
        </xdr:cNvCxnSpPr>
      </xdr:nvCxnSpPr>
      <xdr:spPr bwMode="auto">
        <a:xfrm>
          <a:off x="8198678" y="17529071"/>
          <a:ext cx="101398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526006</xdr:colOff>
      <xdr:row>91</xdr:row>
      <xdr:rowOff>215983</xdr:rowOff>
    </xdr:from>
    <xdr:to>
      <xdr:col>10</xdr:col>
      <xdr:colOff>627405</xdr:colOff>
      <xdr:row>91</xdr:row>
      <xdr:rowOff>215983</xdr:rowOff>
    </xdr:to>
    <xdr:cxnSp macro="">
      <xdr:nvCxnSpPr>
        <xdr:cNvPr id="474" name="l647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CxnSpPr>
          <a:cxnSpLocks/>
        </xdr:cNvCxnSpPr>
      </xdr:nvCxnSpPr>
      <xdr:spPr bwMode="auto">
        <a:xfrm>
          <a:off x="8388800" y="17529071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716129</xdr:colOff>
      <xdr:row>91</xdr:row>
      <xdr:rowOff>215983</xdr:rowOff>
    </xdr:from>
    <xdr:to>
      <xdr:col>10</xdr:col>
      <xdr:colOff>808022</xdr:colOff>
      <xdr:row>91</xdr:row>
      <xdr:rowOff>215983</xdr:rowOff>
    </xdr:to>
    <xdr:cxnSp macro="">
      <xdr:nvCxnSpPr>
        <xdr:cNvPr id="475" name="l648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CxnSpPr>
          <a:cxnSpLocks/>
        </xdr:cNvCxnSpPr>
      </xdr:nvCxnSpPr>
      <xdr:spPr bwMode="auto">
        <a:xfrm>
          <a:off x="8578923" y="17529071"/>
          <a:ext cx="91893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906250</xdr:colOff>
      <xdr:row>91</xdr:row>
      <xdr:rowOff>215983</xdr:rowOff>
    </xdr:from>
    <xdr:to>
      <xdr:col>11</xdr:col>
      <xdr:colOff>91942</xdr:colOff>
      <xdr:row>91</xdr:row>
      <xdr:rowOff>215983</xdr:rowOff>
    </xdr:to>
    <xdr:cxnSp macro="">
      <xdr:nvCxnSpPr>
        <xdr:cNvPr id="476" name="l649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CxnSpPr>
          <a:cxnSpLocks/>
        </xdr:cNvCxnSpPr>
      </xdr:nvCxnSpPr>
      <xdr:spPr bwMode="auto">
        <a:xfrm>
          <a:off x="8769044" y="17529071"/>
          <a:ext cx="10083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180667</xdr:colOff>
      <xdr:row>91</xdr:row>
      <xdr:rowOff>215983</xdr:rowOff>
    </xdr:from>
    <xdr:to>
      <xdr:col>11</xdr:col>
      <xdr:colOff>265749</xdr:colOff>
      <xdr:row>91</xdr:row>
      <xdr:rowOff>215983</xdr:rowOff>
    </xdr:to>
    <xdr:cxnSp macro="">
      <xdr:nvCxnSpPr>
        <xdr:cNvPr id="477" name="l650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CxnSpPr>
          <a:cxnSpLocks/>
        </xdr:cNvCxnSpPr>
      </xdr:nvCxnSpPr>
      <xdr:spPr bwMode="auto">
        <a:xfrm>
          <a:off x="8958608" y="17529071"/>
          <a:ext cx="85082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354473</xdr:colOff>
      <xdr:row>91</xdr:row>
      <xdr:rowOff>215983</xdr:rowOff>
    </xdr:from>
    <xdr:to>
      <xdr:col>11</xdr:col>
      <xdr:colOff>455873</xdr:colOff>
      <xdr:row>91</xdr:row>
      <xdr:rowOff>215983</xdr:rowOff>
    </xdr:to>
    <xdr:cxnSp macro="">
      <xdr:nvCxnSpPr>
        <xdr:cNvPr id="478" name="l65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CxnSpPr>
          <a:cxnSpLocks/>
        </xdr:cNvCxnSpPr>
      </xdr:nvCxnSpPr>
      <xdr:spPr bwMode="auto">
        <a:xfrm>
          <a:off x="9132414" y="17529071"/>
          <a:ext cx="1014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544594</xdr:colOff>
      <xdr:row>91</xdr:row>
      <xdr:rowOff>215983</xdr:rowOff>
    </xdr:from>
    <xdr:to>
      <xdr:col>11</xdr:col>
      <xdr:colOff>645993</xdr:colOff>
      <xdr:row>91</xdr:row>
      <xdr:rowOff>215983</xdr:rowOff>
    </xdr:to>
    <xdr:cxnSp macro="">
      <xdr:nvCxnSpPr>
        <xdr:cNvPr id="479" name="l65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CxnSpPr>
          <a:cxnSpLocks/>
        </xdr:cNvCxnSpPr>
      </xdr:nvCxnSpPr>
      <xdr:spPr bwMode="auto">
        <a:xfrm>
          <a:off x="9322535" y="17529071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734715</xdr:colOff>
      <xdr:row>91</xdr:row>
      <xdr:rowOff>215983</xdr:rowOff>
    </xdr:from>
    <xdr:to>
      <xdr:col>12</xdr:col>
      <xdr:colOff>70379</xdr:colOff>
      <xdr:row>91</xdr:row>
      <xdr:rowOff>215983</xdr:rowOff>
    </xdr:to>
    <xdr:cxnSp macro="">
      <xdr:nvCxnSpPr>
        <xdr:cNvPr id="480" name="l65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CxnSpPr>
          <a:cxnSpLocks/>
        </xdr:cNvCxnSpPr>
      </xdr:nvCxnSpPr>
      <xdr:spPr bwMode="auto">
        <a:xfrm>
          <a:off x="9512656" y="17529071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163575</xdr:colOff>
      <xdr:row>91</xdr:row>
      <xdr:rowOff>215983</xdr:rowOff>
    </xdr:from>
    <xdr:to>
      <xdr:col>12</xdr:col>
      <xdr:colOff>264973</xdr:colOff>
      <xdr:row>91</xdr:row>
      <xdr:rowOff>215983</xdr:rowOff>
    </xdr:to>
    <xdr:cxnSp macro="">
      <xdr:nvCxnSpPr>
        <xdr:cNvPr id="481" name="l654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CxnSpPr>
          <a:cxnSpLocks/>
        </xdr:cNvCxnSpPr>
      </xdr:nvCxnSpPr>
      <xdr:spPr bwMode="auto">
        <a:xfrm>
          <a:off x="9707251" y="17529071"/>
          <a:ext cx="101398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353696</xdr:colOff>
      <xdr:row>91</xdr:row>
      <xdr:rowOff>215983</xdr:rowOff>
    </xdr:from>
    <xdr:to>
      <xdr:col>12</xdr:col>
      <xdr:colOff>455095</xdr:colOff>
      <xdr:row>91</xdr:row>
      <xdr:rowOff>215983</xdr:rowOff>
    </xdr:to>
    <xdr:cxnSp macro="">
      <xdr:nvCxnSpPr>
        <xdr:cNvPr id="482" name="l65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CxnSpPr>
          <a:cxnSpLocks/>
        </xdr:cNvCxnSpPr>
      </xdr:nvCxnSpPr>
      <xdr:spPr bwMode="auto">
        <a:xfrm>
          <a:off x="9897372" y="17529071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111</xdr:row>
      <xdr:rowOff>168908</xdr:rowOff>
    </xdr:from>
    <xdr:to>
      <xdr:col>6</xdr:col>
      <xdr:colOff>640380</xdr:colOff>
      <xdr:row>111</xdr:row>
      <xdr:rowOff>168908</xdr:rowOff>
    </xdr:to>
    <xdr:cxnSp macro="">
      <xdr:nvCxnSpPr>
        <xdr:cNvPr id="484" name="l66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CxnSpPr>
          <a:cxnSpLocks/>
        </xdr:cNvCxnSpPr>
      </xdr:nvCxnSpPr>
      <xdr:spPr bwMode="auto">
        <a:xfrm>
          <a:off x="5133393" y="21422732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729104</xdr:colOff>
      <xdr:row>111</xdr:row>
      <xdr:rowOff>168908</xdr:rowOff>
    </xdr:from>
    <xdr:to>
      <xdr:col>7</xdr:col>
      <xdr:colOff>64768</xdr:colOff>
      <xdr:row>111</xdr:row>
      <xdr:rowOff>168908</xdr:rowOff>
    </xdr:to>
    <xdr:cxnSp macro="">
      <xdr:nvCxnSpPr>
        <xdr:cNvPr id="485" name="l66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CxnSpPr>
          <a:cxnSpLocks/>
        </xdr:cNvCxnSpPr>
      </xdr:nvCxnSpPr>
      <xdr:spPr bwMode="auto">
        <a:xfrm>
          <a:off x="5323516" y="21422732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153490</xdr:colOff>
      <xdr:row>111</xdr:row>
      <xdr:rowOff>168908</xdr:rowOff>
    </xdr:from>
    <xdr:to>
      <xdr:col>7</xdr:col>
      <xdr:colOff>254889</xdr:colOff>
      <xdr:row>111</xdr:row>
      <xdr:rowOff>168908</xdr:rowOff>
    </xdr:to>
    <xdr:cxnSp macro="">
      <xdr:nvCxnSpPr>
        <xdr:cNvPr id="486" name="l66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CxnSpPr>
          <a:cxnSpLocks/>
        </xdr:cNvCxnSpPr>
      </xdr:nvCxnSpPr>
      <xdr:spPr bwMode="auto">
        <a:xfrm>
          <a:off x="5513637" y="21422732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343610</xdr:colOff>
      <xdr:row>111</xdr:row>
      <xdr:rowOff>168908</xdr:rowOff>
    </xdr:from>
    <xdr:to>
      <xdr:col>7</xdr:col>
      <xdr:colOff>445010</xdr:colOff>
      <xdr:row>111</xdr:row>
      <xdr:rowOff>168908</xdr:rowOff>
    </xdr:to>
    <xdr:cxnSp macro="">
      <xdr:nvCxnSpPr>
        <xdr:cNvPr id="487" name="l664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CxnSpPr>
          <a:cxnSpLocks/>
        </xdr:cNvCxnSpPr>
      </xdr:nvCxnSpPr>
      <xdr:spPr bwMode="auto">
        <a:xfrm>
          <a:off x="5703757" y="21422732"/>
          <a:ext cx="1014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533733</xdr:colOff>
      <xdr:row>111</xdr:row>
      <xdr:rowOff>168908</xdr:rowOff>
    </xdr:from>
    <xdr:to>
      <xdr:col>7</xdr:col>
      <xdr:colOff>635132</xdr:colOff>
      <xdr:row>111</xdr:row>
      <xdr:rowOff>168908</xdr:rowOff>
    </xdr:to>
    <xdr:cxnSp macro="">
      <xdr:nvCxnSpPr>
        <xdr:cNvPr id="488" name="l66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CxnSpPr>
          <a:cxnSpLocks/>
        </xdr:cNvCxnSpPr>
      </xdr:nvCxnSpPr>
      <xdr:spPr bwMode="auto">
        <a:xfrm>
          <a:off x="5893880" y="21422732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723856</xdr:colOff>
      <xdr:row>111</xdr:row>
      <xdr:rowOff>168908</xdr:rowOff>
    </xdr:from>
    <xdr:to>
      <xdr:col>7</xdr:col>
      <xdr:colOff>825255</xdr:colOff>
      <xdr:row>111</xdr:row>
      <xdr:rowOff>168908</xdr:rowOff>
    </xdr:to>
    <xdr:cxnSp macro="">
      <xdr:nvCxnSpPr>
        <xdr:cNvPr id="489" name="l666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CxnSpPr>
          <a:cxnSpLocks/>
        </xdr:cNvCxnSpPr>
      </xdr:nvCxnSpPr>
      <xdr:spPr bwMode="auto">
        <a:xfrm>
          <a:off x="6084003" y="21422732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61451</xdr:colOff>
      <xdr:row>111</xdr:row>
      <xdr:rowOff>168908</xdr:rowOff>
    </xdr:from>
    <xdr:to>
      <xdr:col>8</xdr:col>
      <xdr:colOff>162850</xdr:colOff>
      <xdr:row>111</xdr:row>
      <xdr:rowOff>168908</xdr:rowOff>
    </xdr:to>
    <xdr:cxnSp macro="">
      <xdr:nvCxnSpPr>
        <xdr:cNvPr id="490" name="l667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CxnSpPr>
          <a:cxnSpLocks/>
        </xdr:cNvCxnSpPr>
      </xdr:nvCxnSpPr>
      <xdr:spPr bwMode="auto">
        <a:xfrm>
          <a:off x="6280716" y="21422732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251572</xdr:colOff>
      <xdr:row>111</xdr:row>
      <xdr:rowOff>168908</xdr:rowOff>
    </xdr:from>
    <xdr:to>
      <xdr:col>8</xdr:col>
      <xdr:colOff>352972</xdr:colOff>
      <xdr:row>111</xdr:row>
      <xdr:rowOff>168908</xdr:rowOff>
    </xdr:to>
    <xdr:cxnSp macro="">
      <xdr:nvCxnSpPr>
        <xdr:cNvPr id="491" name="l668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CxnSpPr>
          <a:cxnSpLocks/>
        </xdr:cNvCxnSpPr>
      </xdr:nvCxnSpPr>
      <xdr:spPr bwMode="auto">
        <a:xfrm>
          <a:off x="6470837" y="21422732"/>
          <a:ext cx="1014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441693</xdr:colOff>
      <xdr:row>111</xdr:row>
      <xdr:rowOff>168908</xdr:rowOff>
    </xdr:from>
    <xdr:to>
      <xdr:col>8</xdr:col>
      <xdr:colOff>543092</xdr:colOff>
      <xdr:row>111</xdr:row>
      <xdr:rowOff>168908</xdr:rowOff>
    </xdr:to>
    <xdr:cxnSp macro="">
      <xdr:nvCxnSpPr>
        <xdr:cNvPr id="492" name="l669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CxnSpPr>
          <a:cxnSpLocks/>
        </xdr:cNvCxnSpPr>
      </xdr:nvCxnSpPr>
      <xdr:spPr bwMode="auto">
        <a:xfrm>
          <a:off x="6660958" y="21422732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631814</xdr:colOff>
      <xdr:row>111</xdr:row>
      <xdr:rowOff>168908</xdr:rowOff>
    </xdr:from>
    <xdr:to>
      <xdr:col>8</xdr:col>
      <xdr:colOff>733213</xdr:colOff>
      <xdr:row>111</xdr:row>
      <xdr:rowOff>168908</xdr:rowOff>
    </xdr:to>
    <xdr:cxnSp macro="">
      <xdr:nvCxnSpPr>
        <xdr:cNvPr id="493" name="l67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CxnSpPr>
          <a:cxnSpLocks/>
        </xdr:cNvCxnSpPr>
      </xdr:nvCxnSpPr>
      <xdr:spPr bwMode="auto">
        <a:xfrm>
          <a:off x="6851079" y="21422732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56202</xdr:colOff>
      <xdr:row>111</xdr:row>
      <xdr:rowOff>168908</xdr:rowOff>
    </xdr:from>
    <xdr:to>
      <xdr:col>9</xdr:col>
      <xdr:colOff>157601</xdr:colOff>
      <xdr:row>111</xdr:row>
      <xdr:rowOff>168908</xdr:rowOff>
    </xdr:to>
    <xdr:cxnSp macro="">
      <xdr:nvCxnSpPr>
        <xdr:cNvPr id="494" name="l67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CxnSpPr>
          <a:cxnSpLocks/>
        </xdr:cNvCxnSpPr>
      </xdr:nvCxnSpPr>
      <xdr:spPr bwMode="auto">
        <a:xfrm>
          <a:off x="7041202" y="21422732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263069</xdr:colOff>
      <xdr:row>111</xdr:row>
      <xdr:rowOff>168908</xdr:rowOff>
    </xdr:from>
    <xdr:to>
      <xdr:col>9</xdr:col>
      <xdr:colOff>364468</xdr:colOff>
      <xdr:row>111</xdr:row>
      <xdr:rowOff>168908</xdr:rowOff>
    </xdr:to>
    <xdr:cxnSp macro="">
      <xdr:nvCxnSpPr>
        <xdr:cNvPr id="495" name="l672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CxnSpPr>
          <a:cxnSpLocks/>
        </xdr:cNvCxnSpPr>
      </xdr:nvCxnSpPr>
      <xdr:spPr bwMode="auto">
        <a:xfrm>
          <a:off x="7248069" y="21422732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453192</xdr:colOff>
      <xdr:row>111</xdr:row>
      <xdr:rowOff>168908</xdr:rowOff>
    </xdr:from>
    <xdr:to>
      <xdr:col>9</xdr:col>
      <xdr:colOff>554590</xdr:colOff>
      <xdr:row>111</xdr:row>
      <xdr:rowOff>168908</xdr:rowOff>
    </xdr:to>
    <xdr:cxnSp macro="">
      <xdr:nvCxnSpPr>
        <xdr:cNvPr id="496" name="l67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CxnSpPr>
          <a:cxnSpLocks/>
        </xdr:cNvCxnSpPr>
      </xdr:nvCxnSpPr>
      <xdr:spPr bwMode="auto">
        <a:xfrm>
          <a:off x="7438192" y="21422732"/>
          <a:ext cx="101398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643314</xdr:colOff>
      <xdr:row>111</xdr:row>
      <xdr:rowOff>168908</xdr:rowOff>
    </xdr:from>
    <xdr:to>
      <xdr:col>9</xdr:col>
      <xdr:colOff>744713</xdr:colOff>
      <xdr:row>111</xdr:row>
      <xdr:rowOff>168908</xdr:rowOff>
    </xdr:to>
    <xdr:cxnSp macro="">
      <xdr:nvCxnSpPr>
        <xdr:cNvPr id="497" name="l674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CxnSpPr>
          <a:cxnSpLocks/>
        </xdr:cNvCxnSpPr>
      </xdr:nvCxnSpPr>
      <xdr:spPr bwMode="auto">
        <a:xfrm>
          <a:off x="7628314" y="21422732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833434</xdr:colOff>
      <xdr:row>111</xdr:row>
      <xdr:rowOff>168908</xdr:rowOff>
    </xdr:from>
    <xdr:to>
      <xdr:col>10</xdr:col>
      <xdr:colOff>57039</xdr:colOff>
      <xdr:row>111</xdr:row>
      <xdr:rowOff>168908</xdr:rowOff>
    </xdr:to>
    <xdr:cxnSp macro="">
      <xdr:nvCxnSpPr>
        <xdr:cNvPr id="498" name="l67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CxnSpPr>
          <a:cxnSpLocks/>
        </xdr:cNvCxnSpPr>
      </xdr:nvCxnSpPr>
      <xdr:spPr bwMode="auto">
        <a:xfrm>
          <a:off x="7818434" y="21422732"/>
          <a:ext cx="1013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91</xdr:row>
      <xdr:rowOff>215983</xdr:rowOff>
    </xdr:from>
    <xdr:to>
      <xdr:col>6</xdr:col>
      <xdr:colOff>538981</xdr:colOff>
      <xdr:row>92</xdr:row>
      <xdr:rowOff>72267</xdr:rowOff>
    </xdr:to>
    <xdr:cxnSp macro="">
      <xdr:nvCxnSpPr>
        <xdr:cNvPr id="511" name="l697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CxnSpPr>
          <a:cxnSpLocks/>
        </xdr:cNvCxnSpPr>
      </xdr:nvCxnSpPr>
      <xdr:spPr bwMode="auto">
        <a:xfrm>
          <a:off x="5133393" y="17529071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92</xdr:row>
      <xdr:rowOff>158961</xdr:rowOff>
    </xdr:from>
    <xdr:to>
      <xdr:col>6</xdr:col>
      <xdr:colOff>538981</xdr:colOff>
      <xdr:row>93</xdr:row>
      <xdr:rowOff>15245</xdr:rowOff>
    </xdr:to>
    <xdr:cxnSp macro="">
      <xdr:nvCxnSpPr>
        <xdr:cNvPr id="512" name="l698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CxnSpPr>
          <a:cxnSpLocks/>
        </xdr:cNvCxnSpPr>
      </xdr:nvCxnSpPr>
      <xdr:spPr bwMode="auto">
        <a:xfrm>
          <a:off x="5133393" y="17714843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93</xdr:row>
      <xdr:rowOff>102209</xdr:rowOff>
    </xdr:from>
    <xdr:to>
      <xdr:col>6</xdr:col>
      <xdr:colOff>538981</xdr:colOff>
      <xdr:row>94</xdr:row>
      <xdr:rowOff>51875</xdr:rowOff>
    </xdr:to>
    <xdr:cxnSp macro="">
      <xdr:nvCxnSpPr>
        <xdr:cNvPr id="513" name="l699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CxnSpPr>
          <a:cxnSpLocks/>
        </xdr:cNvCxnSpPr>
      </xdr:nvCxnSpPr>
      <xdr:spPr bwMode="auto">
        <a:xfrm>
          <a:off x="5133393" y="17900885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94</xdr:row>
      <xdr:rowOff>138568</xdr:rowOff>
    </xdr:from>
    <xdr:to>
      <xdr:col>6</xdr:col>
      <xdr:colOff>538981</xdr:colOff>
      <xdr:row>95</xdr:row>
      <xdr:rowOff>50881</xdr:rowOff>
    </xdr:to>
    <xdr:cxnSp macro="">
      <xdr:nvCxnSpPr>
        <xdr:cNvPr id="514" name="l70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CxnSpPr>
          <a:cxnSpLocks/>
        </xdr:cNvCxnSpPr>
      </xdr:nvCxnSpPr>
      <xdr:spPr bwMode="auto">
        <a:xfrm>
          <a:off x="5133393" y="18086656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95</xdr:row>
      <xdr:rowOff>137573</xdr:rowOff>
    </xdr:from>
    <xdr:to>
      <xdr:col>6</xdr:col>
      <xdr:colOff>538981</xdr:colOff>
      <xdr:row>95</xdr:row>
      <xdr:rowOff>236651</xdr:rowOff>
    </xdr:to>
    <xdr:cxnSp macro="">
      <xdr:nvCxnSpPr>
        <xdr:cNvPr id="515" name="l70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CxnSpPr>
          <a:cxnSpLocks/>
        </xdr:cNvCxnSpPr>
      </xdr:nvCxnSpPr>
      <xdr:spPr bwMode="auto">
        <a:xfrm>
          <a:off x="5133393" y="18272426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96</xdr:row>
      <xdr:rowOff>47684</xdr:rowOff>
    </xdr:from>
    <xdr:to>
      <xdr:col>6</xdr:col>
      <xdr:colOff>538981</xdr:colOff>
      <xdr:row>96</xdr:row>
      <xdr:rowOff>167747</xdr:rowOff>
    </xdr:to>
    <xdr:cxnSp macro="">
      <xdr:nvCxnSpPr>
        <xdr:cNvPr id="516" name="l702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CxnSpPr>
          <a:cxnSpLocks/>
        </xdr:cNvCxnSpPr>
      </xdr:nvCxnSpPr>
      <xdr:spPr bwMode="auto">
        <a:xfrm>
          <a:off x="5133393" y="18462684"/>
          <a:ext cx="0" cy="12006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97</xdr:row>
      <xdr:rowOff>67673</xdr:rowOff>
    </xdr:from>
    <xdr:to>
      <xdr:col>6</xdr:col>
      <xdr:colOff>538981</xdr:colOff>
      <xdr:row>98</xdr:row>
      <xdr:rowOff>2932</xdr:rowOff>
    </xdr:to>
    <xdr:cxnSp macro="">
      <xdr:nvCxnSpPr>
        <xdr:cNvPr id="517" name="l70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CxnSpPr>
          <a:cxnSpLocks/>
        </xdr:cNvCxnSpPr>
      </xdr:nvCxnSpPr>
      <xdr:spPr bwMode="auto">
        <a:xfrm>
          <a:off x="5133393" y="18669438"/>
          <a:ext cx="0" cy="12202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98</xdr:row>
      <xdr:rowOff>87670</xdr:rowOff>
    </xdr:from>
    <xdr:to>
      <xdr:col>6</xdr:col>
      <xdr:colOff>538981</xdr:colOff>
      <xdr:row>99</xdr:row>
      <xdr:rowOff>1679</xdr:rowOff>
    </xdr:to>
    <xdr:cxnSp macro="">
      <xdr:nvCxnSpPr>
        <xdr:cNvPr id="518" name="l704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CxnSpPr>
          <a:cxnSpLocks/>
        </xdr:cNvCxnSpPr>
      </xdr:nvCxnSpPr>
      <xdr:spPr bwMode="auto">
        <a:xfrm>
          <a:off x="5133393" y="18876199"/>
          <a:ext cx="0" cy="1007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99</xdr:row>
      <xdr:rowOff>88373</xdr:rowOff>
    </xdr:from>
    <xdr:to>
      <xdr:col>6</xdr:col>
      <xdr:colOff>538981</xdr:colOff>
      <xdr:row>100</xdr:row>
      <xdr:rowOff>686</xdr:rowOff>
    </xdr:to>
    <xdr:cxnSp macro="">
      <xdr:nvCxnSpPr>
        <xdr:cNvPr id="519" name="l70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CxnSpPr>
          <a:cxnSpLocks/>
        </xdr:cNvCxnSpPr>
      </xdr:nvCxnSpPr>
      <xdr:spPr bwMode="auto">
        <a:xfrm>
          <a:off x="5133393" y="19063667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100</xdr:row>
      <xdr:rowOff>87378</xdr:rowOff>
    </xdr:from>
    <xdr:to>
      <xdr:col>6</xdr:col>
      <xdr:colOff>538981</xdr:colOff>
      <xdr:row>100</xdr:row>
      <xdr:rowOff>186456</xdr:rowOff>
    </xdr:to>
    <xdr:cxnSp macro="">
      <xdr:nvCxnSpPr>
        <xdr:cNvPr id="520" name="l706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CxnSpPr>
          <a:cxnSpLocks/>
        </xdr:cNvCxnSpPr>
      </xdr:nvCxnSpPr>
      <xdr:spPr bwMode="auto">
        <a:xfrm>
          <a:off x="5133393" y="19249437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101</xdr:row>
      <xdr:rowOff>71677</xdr:rowOff>
    </xdr:from>
    <xdr:to>
      <xdr:col>6</xdr:col>
      <xdr:colOff>538981</xdr:colOff>
      <xdr:row>101</xdr:row>
      <xdr:rowOff>170755</xdr:rowOff>
    </xdr:to>
    <xdr:cxnSp macro="">
      <xdr:nvCxnSpPr>
        <xdr:cNvPr id="521" name="l707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CxnSpPr>
          <a:cxnSpLocks/>
        </xdr:cNvCxnSpPr>
      </xdr:nvCxnSpPr>
      <xdr:spPr bwMode="auto">
        <a:xfrm>
          <a:off x="5133393" y="19420501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102</xdr:row>
      <xdr:rowOff>70685</xdr:rowOff>
    </xdr:from>
    <xdr:to>
      <xdr:col>6</xdr:col>
      <xdr:colOff>538981</xdr:colOff>
      <xdr:row>102</xdr:row>
      <xdr:rowOff>169763</xdr:rowOff>
    </xdr:to>
    <xdr:cxnSp macro="">
      <xdr:nvCxnSpPr>
        <xdr:cNvPr id="522" name="l708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CxnSpPr>
          <a:cxnSpLocks/>
        </xdr:cNvCxnSpPr>
      </xdr:nvCxnSpPr>
      <xdr:spPr bwMode="auto">
        <a:xfrm>
          <a:off x="5133393" y="19606273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103</xdr:row>
      <xdr:rowOff>69691</xdr:rowOff>
    </xdr:from>
    <xdr:to>
      <xdr:col>6</xdr:col>
      <xdr:colOff>538981</xdr:colOff>
      <xdr:row>103</xdr:row>
      <xdr:rowOff>168769</xdr:rowOff>
    </xdr:to>
    <xdr:cxnSp macro="">
      <xdr:nvCxnSpPr>
        <xdr:cNvPr id="523" name="l709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CxnSpPr>
          <a:cxnSpLocks/>
        </xdr:cNvCxnSpPr>
      </xdr:nvCxnSpPr>
      <xdr:spPr bwMode="auto">
        <a:xfrm>
          <a:off x="5133393" y="19792044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104</xdr:row>
      <xdr:rowOff>68697</xdr:rowOff>
    </xdr:from>
    <xdr:to>
      <xdr:col>6</xdr:col>
      <xdr:colOff>538981</xdr:colOff>
      <xdr:row>104</xdr:row>
      <xdr:rowOff>167775</xdr:rowOff>
    </xdr:to>
    <xdr:cxnSp macro="">
      <xdr:nvCxnSpPr>
        <xdr:cNvPr id="524" name="l710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CxnSpPr>
          <a:cxnSpLocks/>
        </xdr:cNvCxnSpPr>
      </xdr:nvCxnSpPr>
      <xdr:spPr bwMode="auto">
        <a:xfrm>
          <a:off x="5133393" y="19977815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105</xdr:row>
      <xdr:rowOff>30352</xdr:rowOff>
    </xdr:from>
    <xdr:to>
      <xdr:col>6</xdr:col>
      <xdr:colOff>538981</xdr:colOff>
      <xdr:row>105</xdr:row>
      <xdr:rowOff>129430</xdr:rowOff>
    </xdr:to>
    <xdr:cxnSp macro="">
      <xdr:nvCxnSpPr>
        <xdr:cNvPr id="525" name="l71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CxnSpPr>
          <a:cxnSpLocks/>
        </xdr:cNvCxnSpPr>
      </xdr:nvCxnSpPr>
      <xdr:spPr bwMode="auto">
        <a:xfrm>
          <a:off x="5133393" y="20163587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106</xdr:row>
      <xdr:rowOff>29356</xdr:rowOff>
    </xdr:from>
    <xdr:to>
      <xdr:col>6</xdr:col>
      <xdr:colOff>538981</xdr:colOff>
      <xdr:row>106</xdr:row>
      <xdr:rowOff>128434</xdr:rowOff>
    </xdr:to>
    <xdr:cxnSp macro="">
      <xdr:nvCxnSpPr>
        <xdr:cNvPr id="526" name="l712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CxnSpPr>
          <a:cxnSpLocks/>
        </xdr:cNvCxnSpPr>
      </xdr:nvCxnSpPr>
      <xdr:spPr bwMode="auto">
        <a:xfrm>
          <a:off x="5133393" y="20349356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538981</xdr:colOff>
      <xdr:row>107</xdr:row>
      <xdr:rowOff>28363</xdr:rowOff>
    </xdr:from>
    <xdr:to>
      <xdr:col>6</xdr:col>
      <xdr:colOff>538981</xdr:colOff>
      <xdr:row>107</xdr:row>
      <xdr:rowOff>127441</xdr:rowOff>
    </xdr:to>
    <xdr:cxnSp macro="">
      <xdr:nvCxnSpPr>
        <xdr:cNvPr id="527" name="l71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CxnSpPr>
          <a:cxnSpLocks/>
        </xdr:cNvCxnSpPr>
      </xdr:nvCxnSpPr>
      <xdr:spPr bwMode="auto">
        <a:xfrm>
          <a:off x="5133393" y="20535128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260613</xdr:colOff>
      <xdr:row>91</xdr:row>
      <xdr:rowOff>215983</xdr:rowOff>
    </xdr:from>
    <xdr:to>
      <xdr:col>13</xdr:col>
      <xdr:colOff>260613</xdr:colOff>
      <xdr:row>92</xdr:row>
      <xdr:rowOff>72267</xdr:rowOff>
    </xdr:to>
    <xdr:cxnSp macro="">
      <xdr:nvCxnSpPr>
        <xdr:cNvPr id="529" name="l717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CxnSpPr>
          <a:cxnSpLocks/>
        </xdr:cNvCxnSpPr>
      </xdr:nvCxnSpPr>
      <xdr:spPr bwMode="auto">
        <a:xfrm>
          <a:off x="10570025" y="17529071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260613</xdr:colOff>
      <xdr:row>92</xdr:row>
      <xdr:rowOff>158961</xdr:rowOff>
    </xdr:from>
    <xdr:to>
      <xdr:col>13</xdr:col>
      <xdr:colOff>260613</xdr:colOff>
      <xdr:row>93</xdr:row>
      <xdr:rowOff>15245</xdr:rowOff>
    </xdr:to>
    <xdr:cxnSp macro="">
      <xdr:nvCxnSpPr>
        <xdr:cNvPr id="530" name="l718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CxnSpPr>
          <a:cxnSpLocks/>
        </xdr:cNvCxnSpPr>
      </xdr:nvCxnSpPr>
      <xdr:spPr bwMode="auto">
        <a:xfrm>
          <a:off x="10570025" y="17714843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260613</xdr:colOff>
      <xdr:row>93</xdr:row>
      <xdr:rowOff>102209</xdr:rowOff>
    </xdr:from>
    <xdr:to>
      <xdr:col>13</xdr:col>
      <xdr:colOff>260613</xdr:colOff>
      <xdr:row>94</xdr:row>
      <xdr:rowOff>51875</xdr:rowOff>
    </xdr:to>
    <xdr:cxnSp macro="">
      <xdr:nvCxnSpPr>
        <xdr:cNvPr id="531" name="l719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CxnSpPr>
          <a:cxnSpLocks/>
        </xdr:cNvCxnSpPr>
      </xdr:nvCxnSpPr>
      <xdr:spPr bwMode="auto">
        <a:xfrm>
          <a:off x="10570025" y="17900885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260613</xdr:colOff>
      <xdr:row>97</xdr:row>
      <xdr:rowOff>67673</xdr:rowOff>
    </xdr:from>
    <xdr:to>
      <xdr:col>13</xdr:col>
      <xdr:colOff>260613</xdr:colOff>
      <xdr:row>98</xdr:row>
      <xdr:rowOff>2932</xdr:rowOff>
    </xdr:to>
    <xdr:cxnSp macro="">
      <xdr:nvCxnSpPr>
        <xdr:cNvPr id="535" name="l72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CxnSpPr>
          <a:cxnSpLocks/>
        </xdr:cNvCxnSpPr>
      </xdr:nvCxnSpPr>
      <xdr:spPr bwMode="auto">
        <a:xfrm>
          <a:off x="10570025" y="18669438"/>
          <a:ext cx="0" cy="12202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260613</xdr:colOff>
      <xdr:row>98</xdr:row>
      <xdr:rowOff>87670</xdr:rowOff>
    </xdr:from>
    <xdr:to>
      <xdr:col>13</xdr:col>
      <xdr:colOff>260613</xdr:colOff>
      <xdr:row>99</xdr:row>
      <xdr:rowOff>1679</xdr:rowOff>
    </xdr:to>
    <xdr:cxnSp macro="">
      <xdr:nvCxnSpPr>
        <xdr:cNvPr id="536" name="l724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CxnSpPr>
          <a:cxnSpLocks/>
        </xdr:cNvCxnSpPr>
      </xdr:nvCxnSpPr>
      <xdr:spPr bwMode="auto">
        <a:xfrm>
          <a:off x="10570025" y="18876199"/>
          <a:ext cx="0" cy="10077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260613</xdr:colOff>
      <xdr:row>99</xdr:row>
      <xdr:rowOff>88373</xdr:rowOff>
    </xdr:from>
    <xdr:to>
      <xdr:col>13</xdr:col>
      <xdr:colOff>260613</xdr:colOff>
      <xdr:row>100</xdr:row>
      <xdr:rowOff>686</xdr:rowOff>
    </xdr:to>
    <xdr:cxnSp macro="">
      <xdr:nvCxnSpPr>
        <xdr:cNvPr id="537" name="l72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CxnSpPr>
          <a:cxnSpLocks/>
        </xdr:cNvCxnSpPr>
      </xdr:nvCxnSpPr>
      <xdr:spPr bwMode="auto">
        <a:xfrm>
          <a:off x="10570025" y="19063667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260613</xdr:colOff>
      <xdr:row>100</xdr:row>
      <xdr:rowOff>87378</xdr:rowOff>
    </xdr:from>
    <xdr:to>
      <xdr:col>13</xdr:col>
      <xdr:colOff>260613</xdr:colOff>
      <xdr:row>100</xdr:row>
      <xdr:rowOff>186456</xdr:rowOff>
    </xdr:to>
    <xdr:cxnSp macro="">
      <xdr:nvCxnSpPr>
        <xdr:cNvPr id="538" name="l726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CxnSpPr>
          <a:cxnSpLocks/>
        </xdr:cNvCxnSpPr>
      </xdr:nvCxnSpPr>
      <xdr:spPr bwMode="auto">
        <a:xfrm>
          <a:off x="10570025" y="19249437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260613</xdr:colOff>
      <xdr:row>101</xdr:row>
      <xdr:rowOff>71677</xdr:rowOff>
    </xdr:from>
    <xdr:to>
      <xdr:col>13</xdr:col>
      <xdr:colOff>260613</xdr:colOff>
      <xdr:row>101</xdr:row>
      <xdr:rowOff>170755</xdr:rowOff>
    </xdr:to>
    <xdr:cxnSp macro="">
      <xdr:nvCxnSpPr>
        <xdr:cNvPr id="539" name="l727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CxnSpPr>
          <a:cxnSpLocks/>
        </xdr:cNvCxnSpPr>
      </xdr:nvCxnSpPr>
      <xdr:spPr bwMode="auto">
        <a:xfrm>
          <a:off x="10570025" y="19420501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260613</xdr:colOff>
      <xdr:row>102</xdr:row>
      <xdr:rowOff>70685</xdr:rowOff>
    </xdr:from>
    <xdr:to>
      <xdr:col>13</xdr:col>
      <xdr:colOff>260613</xdr:colOff>
      <xdr:row>102</xdr:row>
      <xdr:rowOff>169763</xdr:rowOff>
    </xdr:to>
    <xdr:cxnSp macro="">
      <xdr:nvCxnSpPr>
        <xdr:cNvPr id="540" name="l728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CxnSpPr>
          <a:cxnSpLocks/>
        </xdr:cNvCxnSpPr>
      </xdr:nvCxnSpPr>
      <xdr:spPr bwMode="auto">
        <a:xfrm>
          <a:off x="10570025" y="19606273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260613</xdr:colOff>
      <xdr:row>103</xdr:row>
      <xdr:rowOff>69691</xdr:rowOff>
    </xdr:from>
    <xdr:to>
      <xdr:col>13</xdr:col>
      <xdr:colOff>260613</xdr:colOff>
      <xdr:row>103</xdr:row>
      <xdr:rowOff>168769</xdr:rowOff>
    </xdr:to>
    <xdr:cxnSp macro="">
      <xdr:nvCxnSpPr>
        <xdr:cNvPr id="541" name="l729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CxnSpPr>
          <a:cxnSpLocks/>
        </xdr:cNvCxnSpPr>
      </xdr:nvCxnSpPr>
      <xdr:spPr bwMode="auto">
        <a:xfrm>
          <a:off x="10570025" y="19792044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260613</xdr:colOff>
      <xdr:row>104</xdr:row>
      <xdr:rowOff>68697</xdr:rowOff>
    </xdr:from>
    <xdr:to>
      <xdr:col>13</xdr:col>
      <xdr:colOff>260613</xdr:colOff>
      <xdr:row>104</xdr:row>
      <xdr:rowOff>167775</xdr:rowOff>
    </xdr:to>
    <xdr:cxnSp macro="">
      <xdr:nvCxnSpPr>
        <xdr:cNvPr id="542" name="l730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CxnSpPr>
          <a:cxnSpLocks/>
        </xdr:cNvCxnSpPr>
      </xdr:nvCxnSpPr>
      <xdr:spPr bwMode="auto">
        <a:xfrm>
          <a:off x="10570025" y="19977815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260613</xdr:colOff>
      <xdr:row>105</xdr:row>
      <xdr:rowOff>30352</xdr:rowOff>
    </xdr:from>
    <xdr:to>
      <xdr:col>13</xdr:col>
      <xdr:colOff>260613</xdr:colOff>
      <xdr:row>105</xdr:row>
      <xdr:rowOff>129430</xdr:rowOff>
    </xdr:to>
    <xdr:cxnSp macro="">
      <xdr:nvCxnSpPr>
        <xdr:cNvPr id="543" name="l73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CxnSpPr>
          <a:cxnSpLocks/>
        </xdr:cNvCxnSpPr>
      </xdr:nvCxnSpPr>
      <xdr:spPr bwMode="auto">
        <a:xfrm>
          <a:off x="10570025" y="20163587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260613</xdr:colOff>
      <xdr:row>106</xdr:row>
      <xdr:rowOff>29356</xdr:rowOff>
    </xdr:from>
    <xdr:to>
      <xdr:col>13</xdr:col>
      <xdr:colOff>260613</xdr:colOff>
      <xdr:row>106</xdr:row>
      <xdr:rowOff>128434</xdr:rowOff>
    </xdr:to>
    <xdr:cxnSp macro="">
      <xdr:nvCxnSpPr>
        <xdr:cNvPr id="544" name="l732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CxnSpPr>
          <a:cxnSpLocks/>
        </xdr:cNvCxnSpPr>
      </xdr:nvCxnSpPr>
      <xdr:spPr bwMode="auto">
        <a:xfrm>
          <a:off x="10570025" y="20349356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260613</xdr:colOff>
      <xdr:row>107</xdr:row>
      <xdr:rowOff>28363</xdr:rowOff>
    </xdr:from>
    <xdr:to>
      <xdr:col>13</xdr:col>
      <xdr:colOff>260613</xdr:colOff>
      <xdr:row>107</xdr:row>
      <xdr:rowOff>127441</xdr:rowOff>
    </xdr:to>
    <xdr:cxnSp macro="">
      <xdr:nvCxnSpPr>
        <xdr:cNvPr id="545" name="l73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CxnSpPr>
          <a:cxnSpLocks/>
        </xdr:cNvCxnSpPr>
      </xdr:nvCxnSpPr>
      <xdr:spPr bwMode="auto">
        <a:xfrm>
          <a:off x="10570025" y="20535128"/>
          <a:ext cx="0" cy="990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547427</xdr:colOff>
      <xdr:row>91</xdr:row>
      <xdr:rowOff>210646</xdr:rowOff>
    </xdr:from>
    <xdr:to>
      <xdr:col>12</xdr:col>
      <xdr:colOff>648786</xdr:colOff>
      <xdr:row>91</xdr:row>
      <xdr:rowOff>210646</xdr:rowOff>
    </xdr:to>
    <xdr:cxnSp macro="">
      <xdr:nvCxnSpPr>
        <xdr:cNvPr id="131" name="l656">
          <a:extLst>
            <a:ext uri="{FF2B5EF4-FFF2-40B4-BE49-F238E27FC236}">
              <a16:creationId xmlns:a16="http://schemas.microsoft.com/office/drawing/2014/main" id="{A51F84A9-FE2E-2373-93A8-F8546C3BB542}"/>
            </a:ext>
          </a:extLst>
        </xdr:cNvPr>
        <xdr:cNvCxnSpPr>
          <a:cxnSpLocks/>
        </xdr:cNvCxnSpPr>
      </xdr:nvCxnSpPr>
      <xdr:spPr bwMode="auto">
        <a:xfrm>
          <a:off x="10091103" y="17523734"/>
          <a:ext cx="10135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260754</xdr:colOff>
      <xdr:row>107</xdr:row>
      <xdr:rowOff>178549</xdr:rowOff>
    </xdr:from>
    <xdr:to>
      <xdr:col>13</xdr:col>
      <xdr:colOff>260754</xdr:colOff>
      <xdr:row>108</xdr:row>
      <xdr:rowOff>90876</xdr:rowOff>
    </xdr:to>
    <xdr:cxnSp macro="">
      <xdr:nvCxnSpPr>
        <xdr:cNvPr id="133" name="l729">
          <a:extLst>
            <a:ext uri="{FF2B5EF4-FFF2-40B4-BE49-F238E27FC236}">
              <a16:creationId xmlns:a16="http://schemas.microsoft.com/office/drawing/2014/main" id="{6DFBA1B0-AB46-0414-DCD5-F23BCD32118C}"/>
            </a:ext>
          </a:extLst>
        </xdr:cNvPr>
        <xdr:cNvCxnSpPr>
          <a:cxnSpLocks/>
        </xdr:cNvCxnSpPr>
      </xdr:nvCxnSpPr>
      <xdr:spPr bwMode="auto">
        <a:xfrm>
          <a:off x="10570166" y="20685314"/>
          <a:ext cx="0" cy="990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260754</xdr:colOff>
      <xdr:row>108</xdr:row>
      <xdr:rowOff>177580</xdr:rowOff>
    </xdr:from>
    <xdr:to>
      <xdr:col>13</xdr:col>
      <xdr:colOff>260754</xdr:colOff>
      <xdr:row>109</xdr:row>
      <xdr:rowOff>89906</xdr:rowOff>
    </xdr:to>
    <xdr:cxnSp macro="">
      <xdr:nvCxnSpPr>
        <xdr:cNvPr id="134" name="l730">
          <a:extLst>
            <a:ext uri="{FF2B5EF4-FFF2-40B4-BE49-F238E27FC236}">
              <a16:creationId xmlns:a16="http://schemas.microsoft.com/office/drawing/2014/main" id="{F38C9F25-E294-CAF5-B746-B9E2D56EFA72}"/>
            </a:ext>
          </a:extLst>
        </xdr:cNvPr>
        <xdr:cNvCxnSpPr>
          <a:cxnSpLocks/>
        </xdr:cNvCxnSpPr>
      </xdr:nvCxnSpPr>
      <xdr:spPr bwMode="auto">
        <a:xfrm>
          <a:off x="10570166" y="20871109"/>
          <a:ext cx="0" cy="990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260754</xdr:colOff>
      <xdr:row>110</xdr:row>
      <xdr:rowOff>164081</xdr:rowOff>
    </xdr:from>
    <xdr:to>
      <xdr:col>13</xdr:col>
      <xdr:colOff>260754</xdr:colOff>
      <xdr:row>111</xdr:row>
      <xdr:rowOff>76407</xdr:rowOff>
    </xdr:to>
    <xdr:cxnSp macro="">
      <xdr:nvCxnSpPr>
        <xdr:cNvPr id="136" name="l732">
          <a:extLst>
            <a:ext uri="{FF2B5EF4-FFF2-40B4-BE49-F238E27FC236}">
              <a16:creationId xmlns:a16="http://schemas.microsoft.com/office/drawing/2014/main" id="{07B2A460-EA2C-4C6E-AAF4-602B0FAC48D5}"/>
            </a:ext>
          </a:extLst>
        </xdr:cNvPr>
        <xdr:cNvCxnSpPr>
          <a:cxnSpLocks/>
        </xdr:cNvCxnSpPr>
      </xdr:nvCxnSpPr>
      <xdr:spPr bwMode="auto">
        <a:xfrm>
          <a:off x="10570166" y="21231140"/>
          <a:ext cx="0" cy="990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542958</xdr:colOff>
      <xdr:row>108</xdr:row>
      <xdr:rowOff>5926</xdr:rowOff>
    </xdr:from>
    <xdr:to>
      <xdr:col>6</xdr:col>
      <xdr:colOff>542958</xdr:colOff>
      <xdr:row>108</xdr:row>
      <xdr:rowOff>105017</xdr:rowOff>
    </xdr:to>
    <xdr:cxnSp macro="">
      <xdr:nvCxnSpPr>
        <xdr:cNvPr id="137" name="l729">
          <a:extLst>
            <a:ext uri="{FF2B5EF4-FFF2-40B4-BE49-F238E27FC236}">
              <a16:creationId xmlns:a16="http://schemas.microsoft.com/office/drawing/2014/main" id="{01D9820A-E117-4AFD-68AA-5131E68E44D2}"/>
            </a:ext>
          </a:extLst>
        </xdr:cNvPr>
        <xdr:cNvCxnSpPr>
          <a:cxnSpLocks/>
        </xdr:cNvCxnSpPr>
      </xdr:nvCxnSpPr>
      <xdr:spPr bwMode="auto">
        <a:xfrm>
          <a:off x="5137370" y="20699455"/>
          <a:ext cx="0" cy="990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542958</xdr:colOff>
      <xdr:row>109</xdr:row>
      <xdr:rowOff>4955</xdr:rowOff>
    </xdr:from>
    <xdr:to>
      <xdr:col>6</xdr:col>
      <xdr:colOff>542958</xdr:colOff>
      <xdr:row>109</xdr:row>
      <xdr:rowOff>104046</xdr:rowOff>
    </xdr:to>
    <xdr:cxnSp macro="">
      <xdr:nvCxnSpPr>
        <xdr:cNvPr id="138" name="l730">
          <a:extLst>
            <a:ext uri="{FF2B5EF4-FFF2-40B4-BE49-F238E27FC236}">
              <a16:creationId xmlns:a16="http://schemas.microsoft.com/office/drawing/2014/main" id="{DFBA3D58-BE18-FA11-10A7-04482478A9BA}"/>
            </a:ext>
          </a:extLst>
        </xdr:cNvPr>
        <xdr:cNvCxnSpPr>
          <a:cxnSpLocks/>
        </xdr:cNvCxnSpPr>
      </xdr:nvCxnSpPr>
      <xdr:spPr bwMode="auto">
        <a:xfrm>
          <a:off x="5137370" y="20885249"/>
          <a:ext cx="0" cy="990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542958</xdr:colOff>
      <xdr:row>110</xdr:row>
      <xdr:rowOff>9808</xdr:rowOff>
    </xdr:from>
    <xdr:to>
      <xdr:col>6</xdr:col>
      <xdr:colOff>542958</xdr:colOff>
      <xdr:row>110</xdr:row>
      <xdr:rowOff>91518</xdr:rowOff>
    </xdr:to>
    <xdr:cxnSp macro="">
      <xdr:nvCxnSpPr>
        <xdr:cNvPr id="139" name="l731">
          <a:extLst>
            <a:ext uri="{FF2B5EF4-FFF2-40B4-BE49-F238E27FC236}">
              <a16:creationId xmlns:a16="http://schemas.microsoft.com/office/drawing/2014/main" id="{F939068F-FA7E-A7E8-A81B-5B5068A63773}"/>
            </a:ext>
          </a:extLst>
        </xdr:cNvPr>
        <xdr:cNvCxnSpPr>
          <a:cxnSpLocks/>
        </xdr:cNvCxnSpPr>
      </xdr:nvCxnSpPr>
      <xdr:spPr bwMode="auto">
        <a:xfrm>
          <a:off x="5137370" y="21076867"/>
          <a:ext cx="0" cy="8171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542958</xdr:colOff>
      <xdr:row>110</xdr:row>
      <xdr:rowOff>178221</xdr:rowOff>
    </xdr:from>
    <xdr:to>
      <xdr:col>6</xdr:col>
      <xdr:colOff>542958</xdr:colOff>
      <xdr:row>111</xdr:row>
      <xdr:rowOff>90547</xdr:rowOff>
    </xdr:to>
    <xdr:cxnSp macro="">
      <xdr:nvCxnSpPr>
        <xdr:cNvPr id="140" name="l732">
          <a:extLst>
            <a:ext uri="{FF2B5EF4-FFF2-40B4-BE49-F238E27FC236}">
              <a16:creationId xmlns:a16="http://schemas.microsoft.com/office/drawing/2014/main" id="{C3E75282-9E76-6B29-7AD0-F38D8D4A35D7}"/>
            </a:ext>
          </a:extLst>
        </xdr:cNvPr>
        <xdr:cNvCxnSpPr>
          <a:cxnSpLocks/>
        </xdr:cNvCxnSpPr>
      </xdr:nvCxnSpPr>
      <xdr:spPr bwMode="auto">
        <a:xfrm>
          <a:off x="5137370" y="21245280"/>
          <a:ext cx="0" cy="990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701433</xdr:colOff>
      <xdr:row>91</xdr:row>
      <xdr:rowOff>214079</xdr:rowOff>
    </xdr:from>
    <xdr:to>
      <xdr:col>13</xdr:col>
      <xdr:colOff>37055</xdr:colOff>
      <xdr:row>91</xdr:row>
      <xdr:rowOff>214079</xdr:rowOff>
    </xdr:to>
    <xdr:cxnSp macro="">
      <xdr:nvCxnSpPr>
        <xdr:cNvPr id="141" name="l654">
          <a:extLst>
            <a:ext uri="{FF2B5EF4-FFF2-40B4-BE49-F238E27FC236}">
              <a16:creationId xmlns:a16="http://schemas.microsoft.com/office/drawing/2014/main" id="{4F14DC21-A1D0-A789-4DD2-228538FCD265}"/>
            </a:ext>
          </a:extLst>
        </xdr:cNvPr>
        <xdr:cNvCxnSpPr>
          <a:cxnSpLocks/>
        </xdr:cNvCxnSpPr>
      </xdr:nvCxnSpPr>
      <xdr:spPr bwMode="auto">
        <a:xfrm>
          <a:off x="10245109" y="17527167"/>
          <a:ext cx="101358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125744</xdr:colOff>
      <xdr:row>91</xdr:row>
      <xdr:rowOff>214079</xdr:rowOff>
    </xdr:from>
    <xdr:to>
      <xdr:col>13</xdr:col>
      <xdr:colOff>227103</xdr:colOff>
      <xdr:row>91</xdr:row>
      <xdr:rowOff>214079</xdr:rowOff>
    </xdr:to>
    <xdr:cxnSp macro="">
      <xdr:nvCxnSpPr>
        <xdr:cNvPr id="142" name="l655">
          <a:extLst>
            <a:ext uri="{FF2B5EF4-FFF2-40B4-BE49-F238E27FC236}">
              <a16:creationId xmlns:a16="http://schemas.microsoft.com/office/drawing/2014/main" id="{412354D5-AE5C-47B1-6D43-3F629F2AE91C}"/>
            </a:ext>
          </a:extLst>
        </xdr:cNvPr>
        <xdr:cNvCxnSpPr>
          <a:cxnSpLocks/>
        </xdr:cNvCxnSpPr>
      </xdr:nvCxnSpPr>
      <xdr:spPr bwMode="auto">
        <a:xfrm>
          <a:off x="10435156" y="17527167"/>
          <a:ext cx="10135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8483</xdr:colOff>
      <xdr:row>93</xdr:row>
      <xdr:rowOff>106859</xdr:rowOff>
    </xdr:from>
    <xdr:to>
      <xdr:col>10</xdr:col>
      <xdr:colOff>130640</xdr:colOff>
      <xdr:row>94</xdr:row>
      <xdr:rowOff>76807</xdr:rowOff>
    </xdr:to>
    <xdr:sp macro="" textlink="">
      <xdr:nvSpPr>
        <xdr:cNvPr id="285" name="dps_poste1">
          <a:extLst>
            <a:ext uri="{FF2B5EF4-FFF2-40B4-BE49-F238E27FC236}">
              <a16:creationId xmlns:a16="http://schemas.microsoft.com/office/drawing/2014/main" id="{F5F3BB65-7789-DF1A-9CAF-83FC103E1297}"/>
            </a:ext>
          </a:extLst>
        </xdr:cNvPr>
        <xdr:cNvSpPr/>
      </xdr:nvSpPr>
      <xdr:spPr bwMode="auto">
        <a:xfrm rot="10800000" flipV="1">
          <a:off x="7871277" y="17905535"/>
          <a:ext cx="122157" cy="11936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10</xdr:col>
      <xdr:colOff>108523</xdr:colOff>
      <xdr:row>94</xdr:row>
      <xdr:rowOff>14090</xdr:rowOff>
    </xdr:from>
    <xdr:to>
      <xdr:col>12</xdr:col>
      <xdr:colOff>47933</xdr:colOff>
      <xdr:row>94</xdr:row>
      <xdr:rowOff>14090</xdr:rowOff>
    </xdr:to>
    <xdr:cxnSp macro="">
      <xdr:nvCxnSpPr>
        <xdr:cNvPr id="704" name="dps_poste2">
          <a:extLst>
            <a:ext uri="{FF2B5EF4-FFF2-40B4-BE49-F238E27FC236}">
              <a16:creationId xmlns:a16="http://schemas.microsoft.com/office/drawing/2014/main" id="{E24EAB1A-AF05-1A35-20F2-E8D773E080C0}"/>
            </a:ext>
          </a:extLst>
        </xdr:cNvPr>
        <xdr:cNvCxnSpPr>
          <a:cxnSpLocks/>
        </xdr:cNvCxnSpPr>
      </xdr:nvCxnSpPr>
      <xdr:spPr bwMode="auto">
        <a:xfrm flipH="1">
          <a:off x="7971317" y="17962178"/>
          <a:ext cx="1620292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176510</xdr:colOff>
      <xdr:row>93</xdr:row>
      <xdr:rowOff>32296</xdr:rowOff>
    </xdr:from>
    <xdr:to>
      <xdr:col>13</xdr:col>
      <xdr:colOff>214855</xdr:colOff>
      <xdr:row>100</xdr:row>
      <xdr:rowOff>19767</xdr:rowOff>
    </xdr:to>
    <xdr:sp macro="" textlink="$BE$60">
      <xdr:nvSpPr>
        <xdr:cNvPr id="706" name="dps_poste12">
          <a:extLst>
            <a:ext uri="{FF2B5EF4-FFF2-40B4-BE49-F238E27FC236}">
              <a16:creationId xmlns:a16="http://schemas.microsoft.com/office/drawing/2014/main" id="{B4E868D7-F2E5-E9E3-3CF2-134CD28D1883}"/>
            </a:ext>
          </a:extLst>
        </xdr:cNvPr>
        <xdr:cNvSpPr txBox="1"/>
      </xdr:nvSpPr>
      <xdr:spPr bwMode="auto">
        <a:xfrm>
          <a:off x="9720186" y="17830972"/>
          <a:ext cx="804081" cy="135085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F19EADA8-7906-4CBF-B248-D17E903A60B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10x DPS         20  V |        In: 40 Ka        Imax: 50 kA</a:t>
          </a:fld>
          <a:endParaRPr/>
        </a:p>
      </xdr:txBody>
    </xdr:sp>
    <xdr:clientData/>
  </xdr:twoCellAnchor>
  <xdr:twoCellAnchor>
    <xdr:from>
      <xdr:col>10</xdr:col>
      <xdr:colOff>56892</xdr:colOff>
      <xdr:row>82</xdr:row>
      <xdr:rowOff>34330</xdr:rowOff>
    </xdr:from>
    <xdr:to>
      <xdr:col>13</xdr:col>
      <xdr:colOff>112228</xdr:colOff>
      <xdr:row>82</xdr:row>
      <xdr:rowOff>34331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 bwMode="auto">
        <a:xfrm flipV="1">
          <a:off x="7919686" y="15554477"/>
          <a:ext cx="2501954" cy="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380017</xdr:colOff>
      <xdr:row>84</xdr:row>
      <xdr:rowOff>115844</xdr:rowOff>
    </xdr:from>
    <xdr:to>
      <xdr:col>12</xdr:col>
      <xdr:colOff>380017</xdr:colOff>
      <xdr:row>87</xdr:row>
      <xdr:rowOff>39413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 bwMode="auto">
        <a:xfrm>
          <a:off x="9923693" y="16009520"/>
          <a:ext cx="0" cy="57724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702997</xdr:colOff>
      <xdr:row>84</xdr:row>
      <xdr:rowOff>125131</xdr:rowOff>
    </xdr:from>
    <xdr:to>
      <xdr:col>12</xdr:col>
      <xdr:colOff>702997</xdr:colOff>
      <xdr:row>87</xdr:row>
      <xdr:rowOff>48700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 bwMode="auto">
        <a:xfrm>
          <a:off x="10246673" y="16018807"/>
          <a:ext cx="0" cy="57724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313429</xdr:colOff>
      <xdr:row>84</xdr:row>
      <xdr:rowOff>110535</xdr:rowOff>
    </xdr:from>
    <xdr:to>
      <xdr:col>13</xdr:col>
      <xdr:colOff>313429</xdr:colOff>
      <xdr:row>87</xdr:row>
      <xdr:rowOff>34104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 bwMode="auto">
        <a:xfrm>
          <a:off x="10622841" y="16004211"/>
          <a:ext cx="0" cy="57724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614320</xdr:colOff>
      <xdr:row>84</xdr:row>
      <xdr:rowOff>112968</xdr:rowOff>
    </xdr:from>
    <xdr:to>
      <xdr:col>13</xdr:col>
      <xdr:colOff>615905</xdr:colOff>
      <xdr:row>87</xdr:row>
      <xdr:rowOff>45824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>
          <a:cxnSpLocks/>
        </xdr:cNvCxnSpPr>
      </xdr:nvCxnSpPr>
      <xdr:spPr bwMode="auto">
        <a:xfrm>
          <a:off x="10923732" y="16006644"/>
          <a:ext cx="1585" cy="58653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333618</xdr:colOff>
      <xdr:row>84</xdr:row>
      <xdr:rowOff>123584</xdr:rowOff>
    </xdr:from>
    <xdr:to>
      <xdr:col>13</xdr:col>
      <xdr:colOff>690369</xdr:colOff>
      <xdr:row>84</xdr:row>
      <xdr:rowOff>123584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cxnSpLocks/>
        </xdr:cNvCxnSpPr>
      </xdr:nvCxnSpPr>
      <xdr:spPr bwMode="auto">
        <a:xfrm>
          <a:off x="9877294" y="16017260"/>
          <a:ext cx="112248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118557</xdr:colOff>
      <xdr:row>82</xdr:row>
      <xdr:rowOff>31455</xdr:rowOff>
    </xdr:from>
    <xdr:to>
      <xdr:col>13</xdr:col>
      <xdr:colOff>118558</xdr:colOff>
      <xdr:row>84</xdr:row>
      <xdr:rowOff>123581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cxnSpLocks/>
        </xdr:cNvCxnSpPr>
      </xdr:nvCxnSpPr>
      <xdr:spPr bwMode="auto">
        <a:xfrm>
          <a:off x="10427969" y="15551602"/>
          <a:ext cx="1" cy="4656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192567</xdr:colOff>
      <xdr:row>82</xdr:row>
      <xdr:rowOff>17080</xdr:rowOff>
    </xdr:from>
    <xdr:to>
      <xdr:col>15</xdr:col>
      <xdr:colOff>268515</xdr:colOff>
      <xdr:row>83</xdr:row>
      <xdr:rowOff>58455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 bwMode="auto">
        <a:xfrm>
          <a:off x="10501979" y="15537227"/>
          <a:ext cx="1607418" cy="22814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>
            <a:defRPr/>
          </a:pPr>
          <a:r>
            <a:rPr lang="pt-BR" sz="1100" b="1">
              <a:solidFill>
                <a:schemeClr val="dk1"/>
              </a:solidFill>
              <a:latin typeface="Calibri"/>
              <a:ea typeface="Arial"/>
              <a:cs typeface="Arial"/>
            </a:rPr>
            <a:t>Quadro de Distribuição</a:t>
          </a:r>
          <a:endParaRPr lang="pt-BR" sz="1100" b="1"/>
        </a:p>
      </xdr:txBody>
    </xdr:sp>
    <xdr:clientData/>
  </xdr:twoCellAnchor>
  <xdr:twoCellAnchor>
    <xdr:from>
      <xdr:col>11</xdr:col>
      <xdr:colOff>503636</xdr:colOff>
      <xdr:row>87</xdr:row>
      <xdr:rowOff>95464</xdr:rowOff>
    </xdr:from>
    <xdr:to>
      <xdr:col>14</xdr:col>
      <xdr:colOff>638294</xdr:colOff>
      <xdr:row>89</xdr:row>
      <xdr:rowOff>124075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 bwMode="auto">
        <a:xfrm>
          <a:off x="9281577" y="16642817"/>
          <a:ext cx="2431864" cy="42081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 algn="ctr">
            <a:defRPr/>
          </a:pPr>
          <a:r>
            <a:rPr lang="pt-BR" sz="2400">
              <a:solidFill>
                <a:schemeClr val="dk1"/>
              </a:solidFill>
              <a:latin typeface="Calibri"/>
              <a:ea typeface="Arial"/>
              <a:cs typeface="Arial"/>
            </a:rPr>
            <a:t>Cargas</a:t>
          </a:r>
          <a:endParaRPr lang="pt-BR" sz="2400"/>
        </a:p>
      </xdr:txBody>
    </xdr:sp>
    <xdr:clientData/>
  </xdr:twoCellAnchor>
  <xdr:twoCellAnchor>
    <xdr:from>
      <xdr:col>11</xdr:col>
      <xdr:colOff>595754</xdr:colOff>
      <xdr:row>83</xdr:row>
      <xdr:rowOff>143012</xdr:rowOff>
    </xdr:from>
    <xdr:to>
      <xdr:col>11</xdr:col>
      <xdr:colOff>697153</xdr:colOff>
      <xdr:row>83</xdr:row>
      <xdr:rowOff>143012</xdr:rowOff>
    </xdr:to>
    <xdr:cxnSp macro="">
      <xdr:nvCxnSpPr>
        <xdr:cNvPr id="420" name="l52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CxnSpPr>
          <a:cxnSpLocks/>
        </xdr:cNvCxnSpPr>
      </xdr:nvCxnSpPr>
      <xdr:spPr bwMode="auto">
        <a:xfrm>
          <a:off x="9373695" y="15849924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722503</xdr:colOff>
      <xdr:row>83</xdr:row>
      <xdr:rowOff>143012</xdr:rowOff>
    </xdr:from>
    <xdr:to>
      <xdr:col>12</xdr:col>
      <xdr:colOff>58166</xdr:colOff>
      <xdr:row>83</xdr:row>
      <xdr:rowOff>143012</xdr:rowOff>
    </xdr:to>
    <xdr:cxnSp macro="">
      <xdr:nvCxnSpPr>
        <xdr:cNvPr id="421" name="l527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CxnSpPr>
          <a:cxnSpLocks/>
        </xdr:cNvCxnSpPr>
      </xdr:nvCxnSpPr>
      <xdr:spPr bwMode="auto">
        <a:xfrm>
          <a:off x="9500444" y="15849924"/>
          <a:ext cx="10139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83516</xdr:colOff>
      <xdr:row>83</xdr:row>
      <xdr:rowOff>143012</xdr:rowOff>
    </xdr:from>
    <xdr:to>
      <xdr:col>12</xdr:col>
      <xdr:colOff>184915</xdr:colOff>
      <xdr:row>83</xdr:row>
      <xdr:rowOff>143012</xdr:rowOff>
    </xdr:to>
    <xdr:cxnSp macro="">
      <xdr:nvCxnSpPr>
        <xdr:cNvPr id="422" name="l528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CxnSpPr>
          <a:cxnSpLocks/>
        </xdr:cNvCxnSpPr>
      </xdr:nvCxnSpPr>
      <xdr:spPr bwMode="auto">
        <a:xfrm>
          <a:off x="9627192" y="15849924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210264</xdr:colOff>
      <xdr:row>83</xdr:row>
      <xdr:rowOff>143012</xdr:rowOff>
    </xdr:from>
    <xdr:to>
      <xdr:col>12</xdr:col>
      <xdr:colOff>311663</xdr:colOff>
      <xdr:row>83</xdr:row>
      <xdr:rowOff>143012</xdr:rowOff>
    </xdr:to>
    <xdr:cxnSp macro="">
      <xdr:nvCxnSpPr>
        <xdr:cNvPr id="423" name="l529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CxnSpPr>
          <a:cxnSpLocks/>
        </xdr:cNvCxnSpPr>
      </xdr:nvCxnSpPr>
      <xdr:spPr bwMode="auto">
        <a:xfrm>
          <a:off x="9753940" y="15849924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337010</xdr:colOff>
      <xdr:row>83</xdr:row>
      <xdr:rowOff>143012</xdr:rowOff>
    </xdr:from>
    <xdr:to>
      <xdr:col>12</xdr:col>
      <xdr:colOff>438408</xdr:colOff>
      <xdr:row>83</xdr:row>
      <xdr:rowOff>143012</xdr:rowOff>
    </xdr:to>
    <xdr:cxnSp macro="">
      <xdr:nvCxnSpPr>
        <xdr:cNvPr id="424" name="l530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CxnSpPr>
          <a:cxnSpLocks/>
        </xdr:cNvCxnSpPr>
      </xdr:nvCxnSpPr>
      <xdr:spPr bwMode="auto">
        <a:xfrm>
          <a:off x="9880686" y="15849924"/>
          <a:ext cx="10139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463759</xdr:colOff>
      <xdr:row>83</xdr:row>
      <xdr:rowOff>143012</xdr:rowOff>
    </xdr:from>
    <xdr:to>
      <xdr:col>12</xdr:col>
      <xdr:colOff>565158</xdr:colOff>
      <xdr:row>83</xdr:row>
      <xdr:rowOff>143012</xdr:rowOff>
    </xdr:to>
    <xdr:cxnSp macro="">
      <xdr:nvCxnSpPr>
        <xdr:cNvPr id="425" name="l53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CxnSpPr>
          <a:cxnSpLocks/>
        </xdr:cNvCxnSpPr>
      </xdr:nvCxnSpPr>
      <xdr:spPr bwMode="auto">
        <a:xfrm>
          <a:off x="10007435" y="15849924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590508</xdr:colOff>
      <xdr:row>83</xdr:row>
      <xdr:rowOff>143012</xdr:rowOff>
    </xdr:from>
    <xdr:to>
      <xdr:col>12</xdr:col>
      <xdr:colOff>691907</xdr:colOff>
      <xdr:row>83</xdr:row>
      <xdr:rowOff>143012</xdr:rowOff>
    </xdr:to>
    <xdr:cxnSp macro="">
      <xdr:nvCxnSpPr>
        <xdr:cNvPr id="426" name="l532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CxnSpPr>
          <a:cxnSpLocks/>
        </xdr:cNvCxnSpPr>
      </xdr:nvCxnSpPr>
      <xdr:spPr bwMode="auto">
        <a:xfrm>
          <a:off x="10134184" y="15849924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717255</xdr:colOff>
      <xdr:row>83</xdr:row>
      <xdr:rowOff>143012</xdr:rowOff>
    </xdr:from>
    <xdr:to>
      <xdr:col>13</xdr:col>
      <xdr:colOff>52918</xdr:colOff>
      <xdr:row>83</xdr:row>
      <xdr:rowOff>143012</xdr:rowOff>
    </xdr:to>
    <xdr:cxnSp macro="">
      <xdr:nvCxnSpPr>
        <xdr:cNvPr id="427" name="l53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CxnSpPr>
          <a:cxnSpLocks/>
        </xdr:cNvCxnSpPr>
      </xdr:nvCxnSpPr>
      <xdr:spPr bwMode="auto">
        <a:xfrm>
          <a:off x="10260931" y="15849924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78268</xdr:colOff>
      <xdr:row>83</xdr:row>
      <xdr:rowOff>143012</xdr:rowOff>
    </xdr:from>
    <xdr:to>
      <xdr:col>13</xdr:col>
      <xdr:colOff>179667</xdr:colOff>
      <xdr:row>83</xdr:row>
      <xdr:rowOff>143012</xdr:rowOff>
    </xdr:to>
    <xdr:cxnSp macro="">
      <xdr:nvCxnSpPr>
        <xdr:cNvPr id="428" name="l534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CxnSpPr>
          <a:cxnSpLocks/>
        </xdr:cNvCxnSpPr>
      </xdr:nvCxnSpPr>
      <xdr:spPr bwMode="auto">
        <a:xfrm>
          <a:off x="10387680" y="15849924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205015</xdr:colOff>
      <xdr:row>83</xdr:row>
      <xdr:rowOff>143012</xdr:rowOff>
    </xdr:from>
    <xdr:to>
      <xdr:col>13</xdr:col>
      <xdr:colOff>306415</xdr:colOff>
      <xdr:row>83</xdr:row>
      <xdr:rowOff>143012</xdr:rowOff>
    </xdr:to>
    <xdr:cxnSp macro="">
      <xdr:nvCxnSpPr>
        <xdr:cNvPr id="429" name="l53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CxnSpPr>
          <a:cxnSpLocks/>
        </xdr:cNvCxnSpPr>
      </xdr:nvCxnSpPr>
      <xdr:spPr bwMode="auto">
        <a:xfrm>
          <a:off x="10514427" y="15849924"/>
          <a:ext cx="1014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331763</xdr:colOff>
      <xdr:row>83</xdr:row>
      <xdr:rowOff>143012</xdr:rowOff>
    </xdr:from>
    <xdr:to>
      <xdr:col>13</xdr:col>
      <xdr:colOff>446605</xdr:colOff>
      <xdr:row>83</xdr:row>
      <xdr:rowOff>143012</xdr:rowOff>
    </xdr:to>
    <xdr:cxnSp macro="">
      <xdr:nvCxnSpPr>
        <xdr:cNvPr id="430" name="l536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CxnSpPr>
          <a:cxnSpLocks/>
        </xdr:cNvCxnSpPr>
      </xdr:nvCxnSpPr>
      <xdr:spPr bwMode="auto">
        <a:xfrm>
          <a:off x="10641175" y="15849924"/>
          <a:ext cx="11484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471956</xdr:colOff>
      <xdr:row>83</xdr:row>
      <xdr:rowOff>143012</xdr:rowOff>
    </xdr:from>
    <xdr:to>
      <xdr:col>13</xdr:col>
      <xdr:colOff>573355</xdr:colOff>
      <xdr:row>83</xdr:row>
      <xdr:rowOff>143012</xdr:rowOff>
    </xdr:to>
    <xdr:cxnSp macro="">
      <xdr:nvCxnSpPr>
        <xdr:cNvPr id="431" name="l537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CxnSpPr>
          <a:cxnSpLocks/>
        </xdr:cNvCxnSpPr>
      </xdr:nvCxnSpPr>
      <xdr:spPr bwMode="auto">
        <a:xfrm>
          <a:off x="10781368" y="15849924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598703</xdr:colOff>
      <xdr:row>83</xdr:row>
      <xdr:rowOff>143012</xdr:rowOff>
    </xdr:from>
    <xdr:to>
      <xdr:col>13</xdr:col>
      <xdr:colOff>700102</xdr:colOff>
      <xdr:row>83</xdr:row>
      <xdr:rowOff>143012</xdr:rowOff>
    </xdr:to>
    <xdr:cxnSp macro="">
      <xdr:nvCxnSpPr>
        <xdr:cNvPr id="432" name="l538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CxnSpPr>
          <a:cxnSpLocks/>
        </xdr:cNvCxnSpPr>
      </xdr:nvCxnSpPr>
      <xdr:spPr bwMode="auto">
        <a:xfrm>
          <a:off x="10908115" y="15849924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725450</xdr:colOff>
      <xdr:row>83</xdr:row>
      <xdr:rowOff>143012</xdr:rowOff>
    </xdr:from>
    <xdr:to>
      <xdr:col>14</xdr:col>
      <xdr:colOff>61114</xdr:colOff>
      <xdr:row>83</xdr:row>
      <xdr:rowOff>143012</xdr:rowOff>
    </xdr:to>
    <xdr:cxnSp macro="">
      <xdr:nvCxnSpPr>
        <xdr:cNvPr id="433" name="l539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>
          <a:cxnSpLocks/>
        </xdr:cNvCxnSpPr>
      </xdr:nvCxnSpPr>
      <xdr:spPr bwMode="auto">
        <a:xfrm>
          <a:off x="11034862" y="15849924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86465</xdr:colOff>
      <xdr:row>83</xdr:row>
      <xdr:rowOff>143012</xdr:rowOff>
    </xdr:from>
    <xdr:to>
      <xdr:col>14</xdr:col>
      <xdr:colOff>187864</xdr:colOff>
      <xdr:row>83</xdr:row>
      <xdr:rowOff>143012</xdr:rowOff>
    </xdr:to>
    <xdr:cxnSp macro="">
      <xdr:nvCxnSpPr>
        <xdr:cNvPr id="434" name="l540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CxnSpPr>
          <a:cxnSpLocks/>
        </xdr:cNvCxnSpPr>
      </xdr:nvCxnSpPr>
      <xdr:spPr bwMode="auto">
        <a:xfrm>
          <a:off x="11161612" y="15849924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595754</xdr:colOff>
      <xdr:row>85</xdr:row>
      <xdr:rowOff>154382</xdr:rowOff>
    </xdr:from>
    <xdr:to>
      <xdr:col>11</xdr:col>
      <xdr:colOff>697153</xdr:colOff>
      <xdr:row>85</xdr:row>
      <xdr:rowOff>154382</xdr:rowOff>
    </xdr:to>
    <xdr:cxnSp macro="">
      <xdr:nvCxnSpPr>
        <xdr:cNvPr id="435" name="l56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CxnSpPr>
          <a:cxnSpLocks/>
        </xdr:cNvCxnSpPr>
      </xdr:nvCxnSpPr>
      <xdr:spPr bwMode="auto">
        <a:xfrm>
          <a:off x="9373695" y="16234823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722503</xdr:colOff>
      <xdr:row>85</xdr:row>
      <xdr:rowOff>154382</xdr:rowOff>
    </xdr:from>
    <xdr:to>
      <xdr:col>12</xdr:col>
      <xdr:colOff>58166</xdr:colOff>
      <xdr:row>85</xdr:row>
      <xdr:rowOff>154382</xdr:rowOff>
    </xdr:to>
    <xdr:cxnSp macro="">
      <xdr:nvCxnSpPr>
        <xdr:cNvPr id="436" name="l562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CxnSpPr>
          <a:cxnSpLocks/>
        </xdr:cNvCxnSpPr>
      </xdr:nvCxnSpPr>
      <xdr:spPr bwMode="auto">
        <a:xfrm>
          <a:off x="9500444" y="16234823"/>
          <a:ext cx="10139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83516</xdr:colOff>
      <xdr:row>85</xdr:row>
      <xdr:rowOff>154382</xdr:rowOff>
    </xdr:from>
    <xdr:to>
      <xdr:col>12</xdr:col>
      <xdr:colOff>184915</xdr:colOff>
      <xdr:row>85</xdr:row>
      <xdr:rowOff>154382</xdr:rowOff>
    </xdr:to>
    <xdr:cxnSp macro="">
      <xdr:nvCxnSpPr>
        <xdr:cNvPr id="437" name="l56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CxnSpPr>
          <a:cxnSpLocks/>
        </xdr:cNvCxnSpPr>
      </xdr:nvCxnSpPr>
      <xdr:spPr bwMode="auto">
        <a:xfrm>
          <a:off x="9627192" y="16234823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210264</xdr:colOff>
      <xdr:row>85</xdr:row>
      <xdr:rowOff>154382</xdr:rowOff>
    </xdr:from>
    <xdr:to>
      <xdr:col>12</xdr:col>
      <xdr:colOff>311663</xdr:colOff>
      <xdr:row>85</xdr:row>
      <xdr:rowOff>154382</xdr:rowOff>
    </xdr:to>
    <xdr:cxnSp macro="">
      <xdr:nvCxnSpPr>
        <xdr:cNvPr id="438" name="l564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CxnSpPr>
          <a:cxnSpLocks/>
        </xdr:cNvCxnSpPr>
      </xdr:nvCxnSpPr>
      <xdr:spPr bwMode="auto">
        <a:xfrm>
          <a:off x="9753940" y="16234823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337010</xdr:colOff>
      <xdr:row>85</xdr:row>
      <xdr:rowOff>154382</xdr:rowOff>
    </xdr:from>
    <xdr:to>
      <xdr:col>12</xdr:col>
      <xdr:colOff>438408</xdr:colOff>
      <xdr:row>85</xdr:row>
      <xdr:rowOff>154382</xdr:rowOff>
    </xdr:to>
    <xdr:cxnSp macro="">
      <xdr:nvCxnSpPr>
        <xdr:cNvPr id="439" name="l56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CxnSpPr>
          <a:cxnSpLocks/>
        </xdr:cNvCxnSpPr>
      </xdr:nvCxnSpPr>
      <xdr:spPr bwMode="auto">
        <a:xfrm>
          <a:off x="9880686" y="16234823"/>
          <a:ext cx="10139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463759</xdr:colOff>
      <xdr:row>85</xdr:row>
      <xdr:rowOff>154382</xdr:rowOff>
    </xdr:from>
    <xdr:to>
      <xdr:col>12</xdr:col>
      <xdr:colOff>565158</xdr:colOff>
      <xdr:row>85</xdr:row>
      <xdr:rowOff>154382</xdr:rowOff>
    </xdr:to>
    <xdr:cxnSp macro="">
      <xdr:nvCxnSpPr>
        <xdr:cNvPr id="440" name="l566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CxnSpPr>
          <a:cxnSpLocks/>
        </xdr:cNvCxnSpPr>
      </xdr:nvCxnSpPr>
      <xdr:spPr bwMode="auto">
        <a:xfrm>
          <a:off x="10007435" y="16234823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590508</xdr:colOff>
      <xdr:row>85</xdr:row>
      <xdr:rowOff>154382</xdr:rowOff>
    </xdr:from>
    <xdr:to>
      <xdr:col>12</xdr:col>
      <xdr:colOff>691907</xdr:colOff>
      <xdr:row>85</xdr:row>
      <xdr:rowOff>154382</xdr:rowOff>
    </xdr:to>
    <xdr:cxnSp macro="">
      <xdr:nvCxnSpPr>
        <xdr:cNvPr id="441" name="l567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CxnSpPr>
          <a:cxnSpLocks/>
        </xdr:cNvCxnSpPr>
      </xdr:nvCxnSpPr>
      <xdr:spPr bwMode="auto">
        <a:xfrm>
          <a:off x="10134184" y="16234823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717255</xdr:colOff>
      <xdr:row>85</xdr:row>
      <xdr:rowOff>154382</xdr:rowOff>
    </xdr:from>
    <xdr:to>
      <xdr:col>13</xdr:col>
      <xdr:colOff>52918</xdr:colOff>
      <xdr:row>85</xdr:row>
      <xdr:rowOff>154382</xdr:rowOff>
    </xdr:to>
    <xdr:cxnSp macro="">
      <xdr:nvCxnSpPr>
        <xdr:cNvPr id="442" name="l568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CxnSpPr>
          <a:cxnSpLocks/>
        </xdr:cNvCxnSpPr>
      </xdr:nvCxnSpPr>
      <xdr:spPr bwMode="auto">
        <a:xfrm>
          <a:off x="10260931" y="16234823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78268</xdr:colOff>
      <xdr:row>85</xdr:row>
      <xdr:rowOff>154382</xdr:rowOff>
    </xdr:from>
    <xdr:to>
      <xdr:col>13</xdr:col>
      <xdr:colOff>179667</xdr:colOff>
      <xdr:row>85</xdr:row>
      <xdr:rowOff>154382</xdr:rowOff>
    </xdr:to>
    <xdr:cxnSp macro="">
      <xdr:nvCxnSpPr>
        <xdr:cNvPr id="443" name="l569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CxnSpPr>
          <a:cxnSpLocks/>
        </xdr:cNvCxnSpPr>
      </xdr:nvCxnSpPr>
      <xdr:spPr bwMode="auto">
        <a:xfrm>
          <a:off x="10387680" y="16234823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205015</xdr:colOff>
      <xdr:row>85</xdr:row>
      <xdr:rowOff>154382</xdr:rowOff>
    </xdr:from>
    <xdr:to>
      <xdr:col>13</xdr:col>
      <xdr:colOff>306415</xdr:colOff>
      <xdr:row>85</xdr:row>
      <xdr:rowOff>154382</xdr:rowOff>
    </xdr:to>
    <xdr:cxnSp macro="">
      <xdr:nvCxnSpPr>
        <xdr:cNvPr id="444" name="l570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CxnSpPr>
          <a:cxnSpLocks/>
        </xdr:cNvCxnSpPr>
      </xdr:nvCxnSpPr>
      <xdr:spPr bwMode="auto">
        <a:xfrm>
          <a:off x="10514427" y="16234823"/>
          <a:ext cx="1014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331763</xdr:colOff>
      <xdr:row>85</xdr:row>
      <xdr:rowOff>154382</xdr:rowOff>
    </xdr:from>
    <xdr:to>
      <xdr:col>13</xdr:col>
      <xdr:colOff>446605</xdr:colOff>
      <xdr:row>85</xdr:row>
      <xdr:rowOff>154382</xdr:rowOff>
    </xdr:to>
    <xdr:cxnSp macro="">
      <xdr:nvCxnSpPr>
        <xdr:cNvPr id="445" name="l57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CxnSpPr>
          <a:cxnSpLocks/>
        </xdr:cNvCxnSpPr>
      </xdr:nvCxnSpPr>
      <xdr:spPr bwMode="auto">
        <a:xfrm>
          <a:off x="10641175" y="16234823"/>
          <a:ext cx="11484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471956</xdr:colOff>
      <xdr:row>85</xdr:row>
      <xdr:rowOff>154382</xdr:rowOff>
    </xdr:from>
    <xdr:to>
      <xdr:col>13</xdr:col>
      <xdr:colOff>573355</xdr:colOff>
      <xdr:row>85</xdr:row>
      <xdr:rowOff>154382</xdr:rowOff>
    </xdr:to>
    <xdr:cxnSp macro="">
      <xdr:nvCxnSpPr>
        <xdr:cNvPr id="446" name="l572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CxnSpPr>
          <a:cxnSpLocks/>
        </xdr:cNvCxnSpPr>
      </xdr:nvCxnSpPr>
      <xdr:spPr bwMode="auto">
        <a:xfrm>
          <a:off x="10781368" y="16234823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598703</xdr:colOff>
      <xdr:row>85</xdr:row>
      <xdr:rowOff>154382</xdr:rowOff>
    </xdr:from>
    <xdr:to>
      <xdr:col>13</xdr:col>
      <xdr:colOff>700102</xdr:colOff>
      <xdr:row>85</xdr:row>
      <xdr:rowOff>154382</xdr:rowOff>
    </xdr:to>
    <xdr:cxnSp macro="">
      <xdr:nvCxnSpPr>
        <xdr:cNvPr id="447" name="l57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CxnSpPr>
          <a:cxnSpLocks/>
        </xdr:cNvCxnSpPr>
      </xdr:nvCxnSpPr>
      <xdr:spPr bwMode="auto">
        <a:xfrm>
          <a:off x="10908115" y="16234823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725450</xdr:colOff>
      <xdr:row>85</xdr:row>
      <xdr:rowOff>154382</xdr:rowOff>
    </xdr:from>
    <xdr:to>
      <xdr:col>14</xdr:col>
      <xdr:colOff>61114</xdr:colOff>
      <xdr:row>85</xdr:row>
      <xdr:rowOff>154382</xdr:rowOff>
    </xdr:to>
    <xdr:cxnSp macro="">
      <xdr:nvCxnSpPr>
        <xdr:cNvPr id="448" name="l574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CxnSpPr>
          <a:cxnSpLocks/>
        </xdr:cNvCxnSpPr>
      </xdr:nvCxnSpPr>
      <xdr:spPr bwMode="auto">
        <a:xfrm>
          <a:off x="11034862" y="16234823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86465</xdr:colOff>
      <xdr:row>85</xdr:row>
      <xdr:rowOff>154382</xdr:rowOff>
    </xdr:from>
    <xdr:to>
      <xdr:col>14</xdr:col>
      <xdr:colOff>187864</xdr:colOff>
      <xdr:row>85</xdr:row>
      <xdr:rowOff>154382</xdr:rowOff>
    </xdr:to>
    <xdr:cxnSp macro="">
      <xdr:nvCxnSpPr>
        <xdr:cNvPr id="449" name="l57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CxnSpPr>
          <a:cxnSpLocks/>
        </xdr:cNvCxnSpPr>
      </xdr:nvCxnSpPr>
      <xdr:spPr bwMode="auto">
        <a:xfrm>
          <a:off x="11161612" y="16234823"/>
          <a:ext cx="1013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595754</xdr:colOff>
      <xdr:row>83</xdr:row>
      <xdr:rowOff>143012</xdr:rowOff>
    </xdr:from>
    <xdr:to>
      <xdr:col>11</xdr:col>
      <xdr:colOff>595754</xdr:colOff>
      <xdr:row>84</xdr:row>
      <xdr:rowOff>64295</xdr:rowOff>
    </xdr:to>
    <xdr:cxnSp macro="">
      <xdr:nvCxnSpPr>
        <xdr:cNvPr id="450" name="l580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CxnSpPr>
          <a:cxnSpLocks/>
        </xdr:cNvCxnSpPr>
      </xdr:nvCxnSpPr>
      <xdr:spPr bwMode="auto">
        <a:xfrm>
          <a:off x="9373695" y="15849924"/>
          <a:ext cx="0" cy="10804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595754</xdr:colOff>
      <xdr:row>84</xdr:row>
      <xdr:rowOff>89065</xdr:rowOff>
    </xdr:from>
    <xdr:to>
      <xdr:col>11</xdr:col>
      <xdr:colOff>595754</xdr:colOff>
      <xdr:row>85</xdr:row>
      <xdr:rowOff>1378</xdr:rowOff>
    </xdr:to>
    <xdr:cxnSp macro="">
      <xdr:nvCxnSpPr>
        <xdr:cNvPr id="451" name="l58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CxnSpPr>
          <a:cxnSpLocks/>
        </xdr:cNvCxnSpPr>
      </xdr:nvCxnSpPr>
      <xdr:spPr bwMode="auto">
        <a:xfrm>
          <a:off x="9373695" y="15982741"/>
          <a:ext cx="0" cy="99078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595754</xdr:colOff>
      <xdr:row>85</xdr:row>
      <xdr:rowOff>35116</xdr:rowOff>
    </xdr:from>
    <xdr:to>
      <xdr:col>11</xdr:col>
      <xdr:colOff>595754</xdr:colOff>
      <xdr:row>85</xdr:row>
      <xdr:rowOff>134193</xdr:rowOff>
    </xdr:to>
    <xdr:cxnSp macro="">
      <xdr:nvCxnSpPr>
        <xdr:cNvPr id="452" name="l582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CxnSpPr>
          <a:cxnSpLocks/>
        </xdr:cNvCxnSpPr>
      </xdr:nvCxnSpPr>
      <xdr:spPr bwMode="auto">
        <a:xfrm>
          <a:off x="9373695" y="16115557"/>
          <a:ext cx="0" cy="9907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175188</xdr:colOff>
      <xdr:row>83</xdr:row>
      <xdr:rowOff>143012</xdr:rowOff>
    </xdr:from>
    <xdr:to>
      <xdr:col>14</xdr:col>
      <xdr:colOff>175188</xdr:colOff>
      <xdr:row>84</xdr:row>
      <xdr:rowOff>64295</xdr:rowOff>
    </xdr:to>
    <xdr:cxnSp macro="">
      <xdr:nvCxnSpPr>
        <xdr:cNvPr id="453" name="l588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CxnSpPr>
          <a:cxnSpLocks/>
        </xdr:cNvCxnSpPr>
      </xdr:nvCxnSpPr>
      <xdr:spPr bwMode="auto">
        <a:xfrm>
          <a:off x="11250335" y="15849924"/>
          <a:ext cx="0" cy="10804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175188</xdr:colOff>
      <xdr:row>84</xdr:row>
      <xdr:rowOff>89065</xdr:rowOff>
    </xdr:from>
    <xdr:to>
      <xdr:col>14</xdr:col>
      <xdr:colOff>175188</xdr:colOff>
      <xdr:row>85</xdr:row>
      <xdr:rowOff>1378</xdr:rowOff>
    </xdr:to>
    <xdr:cxnSp macro="">
      <xdr:nvCxnSpPr>
        <xdr:cNvPr id="454" name="l589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CxnSpPr>
          <a:cxnSpLocks/>
        </xdr:cNvCxnSpPr>
      </xdr:nvCxnSpPr>
      <xdr:spPr bwMode="auto">
        <a:xfrm>
          <a:off x="11250335" y="15982741"/>
          <a:ext cx="0" cy="99078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175188</xdr:colOff>
      <xdr:row>85</xdr:row>
      <xdr:rowOff>35116</xdr:rowOff>
    </xdr:from>
    <xdr:to>
      <xdr:col>14</xdr:col>
      <xdr:colOff>175188</xdr:colOff>
      <xdr:row>85</xdr:row>
      <xdr:rowOff>134193</xdr:rowOff>
    </xdr:to>
    <xdr:cxnSp macro="">
      <xdr:nvCxnSpPr>
        <xdr:cNvPr id="455" name="l590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CxnSpPr>
          <a:cxnSpLocks/>
        </xdr:cNvCxnSpPr>
      </xdr:nvCxnSpPr>
      <xdr:spPr bwMode="auto">
        <a:xfrm>
          <a:off x="11250335" y="16115557"/>
          <a:ext cx="0" cy="9907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97505</xdr:colOff>
      <xdr:row>74</xdr:row>
      <xdr:rowOff>117997</xdr:rowOff>
    </xdr:from>
    <xdr:to>
      <xdr:col>12</xdr:col>
      <xdr:colOff>98773</xdr:colOff>
      <xdr:row>75</xdr:row>
      <xdr:rowOff>48553</xdr:rowOff>
    </xdr:to>
    <xdr:cxnSp macro="">
      <xdr:nvCxnSpPr>
        <xdr:cNvPr id="547" name="Conector re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CxnSpPr>
          <a:cxnSpLocks/>
        </xdr:cNvCxnSpPr>
      </xdr:nvCxnSpPr>
      <xdr:spPr bwMode="auto">
        <a:xfrm>
          <a:off x="9641181" y="14144026"/>
          <a:ext cx="1268" cy="117321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2455</xdr:colOff>
      <xdr:row>81</xdr:row>
      <xdr:rowOff>164161</xdr:rowOff>
    </xdr:from>
    <xdr:to>
      <xdr:col>10</xdr:col>
      <xdr:colOff>124612</xdr:colOff>
      <xdr:row>82</xdr:row>
      <xdr:rowOff>96756</xdr:rowOff>
    </xdr:to>
    <xdr:sp macro="" textlink="">
      <xdr:nvSpPr>
        <xdr:cNvPr id="683" name="elips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/>
      </xdr:nvSpPr>
      <xdr:spPr bwMode="auto">
        <a:xfrm rot="10800000" flipV="1">
          <a:off x="7865249" y="15497543"/>
          <a:ext cx="122157" cy="11936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10</xdr:col>
      <xdr:colOff>30226</xdr:colOff>
      <xdr:row>63</xdr:row>
      <xdr:rowOff>29756</xdr:rowOff>
    </xdr:from>
    <xdr:to>
      <xdr:col>13</xdr:col>
      <xdr:colOff>85415</xdr:colOff>
      <xdr:row>63</xdr:row>
      <xdr:rowOff>29756</xdr:rowOff>
    </xdr:to>
    <xdr:cxnSp macro="">
      <xdr:nvCxnSpPr>
        <xdr:cNvPr id="159" name="barra_terra1">
          <a:extLst>
            <a:ext uri="{FF2B5EF4-FFF2-40B4-BE49-F238E27FC236}">
              <a16:creationId xmlns:a16="http://schemas.microsoft.com/office/drawing/2014/main" id="{6A43FB25-64F2-C358-4465-06F7D9922317}"/>
            </a:ext>
          </a:extLst>
        </xdr:cNvPr>
        <xdr:cNvCxnSpPr>
          <a:cxnSpLocks/>
        </xdr:cNvCxnSpPr>
      </xdr:nvCxnSpPr>
      <xdr:spPr bwMode="auto">
        <a:xfrm>
          <a:off x="7893020" y="11870638"/>
          <a:ext cx="250180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473758</xdr:colOff>
      <xdr:row>69</xdr:row>
      <xdr:rowOff>298929</xdr:rowOff>
    </xdr:from>
    <xdr:to>
      <xdr:col>8</xdr:col>
      <xdr:colOff>675999</xdr:colOff>
      <xdr:row>71</xdr:row>
      <xdr:rowOff>45882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 bwMode="auto">
        <a:xfrm>
          <a:off x="5833905" y="13260400"/>
          <a:ext cx="1061359" cy="251217"/>
        </a:xfrm>
        <a:prstGeom prst="rect">
          <a:avLst/>
        </a:prstGeom>
        <a:noFill/>
        <a:ln w="9525" cmpd="sng">
          <a:solidFill>
            <a:srgbClr val="FFFFFF">
              <a:alpha val="0"/>
            </a:srgb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200"/>
            <a:t>String BOX CA</a:t>
          </a:r>
        </a:p>
      </xdr:txBody>
    </xdr:sp>
    <xdr:clientData/>
  </xdr:twoCellAnchor>
  <xdr:twoCellAnchor>
    <xdr:from>
      <xdr:col>9</xdr:col>
      <xdr:colOff>701054</xdr:colOff>
      <xdr:row>75</xdr:row>
      <xdr:rowOff>68568</xdr:rowOff>
    </xdr:from>
    <xdr:to>
      <xdr:col>10</xdr:col>
      <xdr:colOff>240276</xdr:colOff>
      <xdr:row>78</xdr:row>
      <xdr:rowOff>40916</xdr:rowOff>
    </xdr:to>
    <xdr:sp macro="" textlink="">
      <xdr:nvSpPr>
        <xdr:cNvPr id="49" name="Arc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7686054" y="14281362"/>
          <a:ext cx="417016" cy="532642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7</xdr:col>
      <xdr:colOff>474114</xdr:colOff>
      <xdr:row>69</xdr:row>
      <xdr:rowOff>303231</xdr:rowOff>
    </xdr:from>
    <xdr:to>
      <xdr:col>7</xdr:col>
      <xdr:colOff>535348</xdr:colOff>
      <xdr:row>69</xdr:row>
      <xdr:rowOff>303231</xdr:rowOff>
    </xdr:to>
    <xdr:cxnSp macro="">
      <xdr:nvCxnSpPr>
        <xdr:cNvPr id="284" name="l368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CxnSpPr>
          <a:cxnSpLocks/>
        </xdr:cNvCxnSpPr>
      </xdr:nvCxnSpPr>
      <xdr:spPr bwMode="auto">
        <a:xfrm>
          <a:off x="5834261" y="13264702"/>
          <a:ext cx="6123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674926</xdr:colOff>
      <xdr:row>69</xdr:row>
      <xdr:rowOff>303231</xdr:rowOff>
    </xdr:from>
    <xdr:to>
      <xdr:col>7</xdr:col>
      <xdr:colOff>738371</xdr:colOff>
      <xdr:row>69</xdr:row>
      <xdr:rowOff>303231</xdr:rowOff>
    </xdr:to>
    <xdr:cxnSp macro="">
      <xdr:nvCxnSpPr>
        <xdr:cNvPr id="286" name="l370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CxnSpPr>
          <a:cxnSpLocks/>
        </xdr:cNvCxnSpPr>
      </xdr:nvCxnSpPr>
      <xdr:spPr bwMode="auto">
        <a:xfrm>
          <a:off x="6035073" y="13264702"/>
          <a:ext cx="6344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776435</xdr:colOff>
      <xdr:row>69</xdr:row>
      <xdr:rowOff>303231</xdr:rowOff>
    </xdr:from>
    <xdr:to>
      <xdr:col>7</xdr:col>
      <xdr:colOff>839879</xdr:colOff>
      <xdr:row>69</xdr:row>
      <xdr:rowOff>303231</xdr:rowOff>
    </xdr:to>
    <xdr:cxnSp macro="">
      <xdr:nvCxnSpPr>
        <xdr:cNvPr id="287" name="l37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CxnSpPr>
          <a:cxnSpLocks/>
        </xdr:cNvCxnSpPr>
      </xdr:nvCxnSpPr>
      <xdr:spPr bwMode="auto">
        <a:xfrm>
          <a:off x="6136582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18830</xdr:colOff>
      <xdr:row>69</xdr:row>
      <xdr:rowOff>303231</xdr:rowOff>
    </xdr:from>
    <xdr:to>
      <xdr:col>8</xdr:col>
      <xdr:colOff>88864</xdr:colOff>
      <xdr:row>69</xdr:row>
      <xdr:rowOff>303231</xdr:rowOff>
    </xdr:to>
    <xdr:cxnSp macro="">
      <xdr:nvCxnSpPr>
        <xdr:cNvPr id="288" name="l37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CxnSpPr>
          <a:cxnSpLocks/>
        </xdr:cNvCxnSpPr>
      </xdr:nvCxnSpPr>
      <xdr:spPr bwMode="auto">
        <a:xfrm>
          <a:off x="6238095" y="13264702"/>
          <a:ext cx="7003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126931</xdr:colOff>
      <xdr:row>69</xdr:row>
      <xdr:rowOff>303231</xdr:rowOff>
    </xdr:from>
    <xdr:to>
      <xdr:col>8</xdr:col>
      <xdr:colOff>190375</xdr:colOff>
      <xdr:row>69</xdr:row>
      <xdr:rowOff>303231</xdr:rowOff>
    </xdr:to>
    <xdr:cxnSp macro="">
      <xdr:nvCxnSpPr>
        <xdr:cNvPr id="289" name="l37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CxnSpPr>
          <a:cxnSpLocks/>
        </xdr:cNvCxnSpPr>
      </xdr:nvCxnSpPr>
      <xdr:spPr bwMode="auto">
        <a:xfrm>
          <a:off x="6346196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228440</xdr:colOff>
      <xdr:row>69</xdr:row>
      <xdr:rowOff>303231</xdr:rowOff>
    </xdr:from>
    <xdr:to>
      <xdr:col>8</xdr:col>
      <xdr:colOff>291885</xdr:colOff>
      <xdr:row>69</xdr:row>
      <xdr:rowOff>303231</xdr:rowOff>
    </xdr:to>
    <xdr:cxnSp macro="">
      <xdr:nvCxnSpPr>
        <xdr:cNvPr id="290" name="l37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CxnSpPr>
          <a:cxnSpLocks/>
        </xdr:cNvCxnSpPr>
      </xdr:nvCxnSpPr>
      <xdr:spPr bwMode="auto">
        <a:xfrm>
          <a:off x="6447705" y="13264702"/>
          <a:ext cx="6344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329951</xdr:colOff>
      <xdr:row>69</xdr:row>
      <xdr:rowOff>303231</xdr:rowOff>
    </xdr:from>
    <xdr:to>
      <xdr:col>8</xdr:col>
      <xdr:colOff>393395</xdr:colOff>
      <xdr:row>69</xdr:row>
      <xdr:rowOff>303231</xdr:rowOff>
    </xdr:to>
    <xdr:cxnSp macro="">
      <xdr:nvCxnSpPr>
        <xdr:cNvPr id="291" name="l375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CxnSpPr>
          <a:cxnSpLocks/>
        </xdr:cNvCxnSpPr>
      </xdr:nvCxnSpPr>
      <xdr:spPr bwMode="auto">
        <a:xfrm>
          <a:off x="6549216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431463</xdr:colOff>
      <xdr:row>69</xdr:row>
      <xdr:rowOff>303231</xdr:rowOff>
    </xdr:from>
    <xdr:to>
      <xdr:col>8</xdr:col>
      <xdr:colOff>492696</xdr:colOff>
      <xdr:row>69</xdr:row>
      <xdr:rowOff>303231</xdr:rowOff>
    </xdr:to>
    <xdr:cxnSp macro="">
      <xdr:nvCxnSpPr>
        <xdr:cNvPr id="292" name="l376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CxnSpPr>
          <a:cxnSpLocks/>
        </xdr:cNvCxnSpPr>
      </xdr:nvCxnSpPr>
      <xdr:spPr bwMode="auto">
        <a:xfrm>
          <a:off x="6650728" y="13264702"/>
          <a:ext cx="61233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530761</xdr:colOff>
      <xdr:row>69</xdr:row>
      <xdr:rowOff>303231</xdr:rowOff>
    </xdr:from>
    <xdr:to>
      <xdr:col>8</xdr:col>
      <xdr:colOff>594205</xdr:colOff>
      <xdr:row>69</xdr:row>
      <xdr:rowOff>303231</xdr:rowOff>
    </xdr:to>
    <xdr:cxnSp macro="">
      <xdr:nvCxnSpPr>
        <xdr:cNvPr id="293" name="l377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CxnSpPr>
          <a:cxnSpLocks/>
        </xdr:cNvCxnSpPr>
      </xdr:nvCxnSpPr>
      <xdr:spPr bwMode="auto">
        <a:xfrm>
          <a:off x="6750026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632272</xdr:colOff>
      <xdr:row>69</xdr:row>
      <xdr:rowOff>303231</xdr:rowOff>
    </xdr:from>
    <xdr:to>
      <xdr:col>8</xdr:col>
      <xdr:colOff>695716</xdr:colOff>
      <xdr:row>69</xdr:row>
      <xdr:rowOff>303231</xdr:rowOff>
    </xdr:to>
    <xdr:cxnSp macro="">
      <xdr:nvCxnSpPr>
        <xdr:cNvPr id="294" name="l378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CxnSpPr>
          <a:cxnSpLocks/>
        </xdr:cNvCxnSpPr>
      </xdr:nvCxnSpPr>
      <xdr:spPr bwMode="auto">
        <a:xfrm>
          <a:off x="6851537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733783</xdr:colOff>
      <xdr:row>69</xdr:row>
      <xdr:rowOff>303231</xdr:rowOff>
    </xdr:from>
    <xdr:to>
      <xdr:col>9</xdr:col>
      <xdr:colOff>31492</xdr:colOff>
      <xdr:row>69</xdr:row>
      <xdr:rowOff>303231</xdr:rowOff>
    </xdr:to>
    <xdr:cxnSp macro="">
      <xdr:nvCxnSpPr>
        <xdr:cNvPr id="295" name="l379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CxnSpPr>
          <a:cxnSpLocks/>
        </xdr:cNvCxnSpPr>
      </xdr:nvCxnSpPr>
      <xdr:spPr bwMode="auto">
        <a:xfrm>
          <a:off x="6953048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69557</xdr:colOff>
      <xdr:row>69</xdr:row>
      <xdr:rowOff>303231</xdr:rowOff>
    </xdr:from>
    <xdr:to>
      <xdr:col>9</xdr:col>
      <xdr:colOff>133002</xdr:colOff>
      <xdr:row>69</xdr:row>
      <xdr:rowOff>303231</xdr:rowOff>
    </xdr:to>
    <xdr:cxnSp macro="">
      <xdr:nvCxnSpPr>
        <xdr:cNvPr id="296" name="l380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CxnSpPr>
          <a:cxnSpLocks/>
        </xdr:cNvCxnSpPr>
      </xdr:nvCxnSpPr>
      <xdr:spPr bwMode="auto">
        <a:xfrm>
          <a:off x="7054557" y="13264702"/>
          <a:ext cx="6344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170204</xdr:colOff>
      <xdr:row>69</xdr:row>
      <xdr:rowOff>303231</xdr:rowOff>
    </xdr:from>
    <xdr:to>
      <xdr:col>9</xdr:col>
      <xdr:colOff>254319</xdr:colOff>
      <xdr:row>69</xdr:row>
      <xdr:rowOff>303231</xdr:rowOff>
    </xdr:to>
    <xdr:cxnSp macro="">
      <xdr:nvCxnSpPr>
        <xdr:cNvPr id="297" name="l38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CxnSpPr>
          <a:cxnSpLocks/>
        </xdr:cNvCxnSpPr>
      </xdr:nvCxnSpPr>
      <xdr:spPr bwMode="auto">
        <a:xfrm>
          <a:off x="7155204" y="13264702"/>
          <a:ext cx="8411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292385</xdr:colOff>
      <xdr:row>69</xdr:row>
      <xdr:rowOff>303231</xdr:rowOff>
    </xdr:from>
    <xdr:to>
      <xdr:col>9</xdr:col>
      <xdr:colOff>355829</xdr:colOff>
      <xdr:row>69</xdr:row>
      <xdr:rowOff>303231</xdr:rowOff>
    </xdr:to>
    <xdr:cxnSp macro="">
      <xdr:nvCxnSpPr>
        <xdr:cNvPr id="298" name="l382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CxnSpPr>
          <a:cxnSpLocks/>
        </xdr:cNvCxnSpPr>
      </xdr:nvCxnSpPr>
      <xdr:spPr bwMode="auto">
        <a:xfrm>
          <a:off x="7277385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393895</xdr:colOff>
      <xdr:row>69</xdr:row>
      <xdr:rowOff>303231</xdr:rowOff>
    </xdr:from>
    <xdr:to>
      <xdr:col>9</xdr:col>
      <xdr:colOff>455129</xdr:colOff>
      <xdr:row>69</xdr:row>
      <xdr:rowOff>303231</xdr:rowOff>
    </xdr:to>
    <xdr:cxnSp macro="">
      <xdr:nvCxnSpPr>
        <xdr:cNvPr id="299" name="l38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CxnSpPr>
          <a:cxnSpLocks/>
        </xdr:cNvCxnSpPr>
      </xdr:nvCxnSpPr>
      <xdr:spPr bwMode="auto">
        <a:xfrm>
          <a:off x="7378895" y="13264702"/>
          <a:ext cx="6123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493195</xdr:colOff>
      <xdr:row>69</xdr:row>
      <xdr:rowOff>303231</xdr:rowOff>
    </xdr:from>
    <xdr:to>
      <xdr:col>9</xdr:col>
      <xdr:colOff>556639</xdr:colOff>
      <xdr:row>69</xdr:row>
      <xdr:rowOff>303231</xdr:rowOff>
    </xdr:to>
    <xdr:cxnSp macro="">
      <xdr:nvCxnSpPr>
        <xdr:cNvPr id="300" name="l384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CxnSpPr>
          <a:cxnSpLocks/>
        </xdr:cNvCxnSpPr>
      </xdr:nvCxnSpPr>
      <xdr:spPr bwMode="auto">
        <a:xfrm>
          <a:off x="7478195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594706</xdr:colOff>
      <xdr:row>69</xdr:row>
      <xdr:rowOff>303231</xdr:rowOff>
    </xdr:from>
    <xdr:to>
      <xdr:col>9</xdr:col>
      <xdr:colOff>658150</xdr:colOff>
      <xdr:row>69</xdr:row>
      <xdr:rowOff>303231</xdr:rowOff>
    </xdr:to>
    <xdr:cxnSp macro="">
      <xdr:nvCxnSpPr>
        <xdr:cNvPr id="301" name="l385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CxnSpPr>
          <a:cxnSpLocks/>
        </xdr:cNvCxnSpPr>
      </xdr:nvCxnSpPr>
      <xdr:spPr bwMode="auto">
        <a:xfrm>
          <a:off x="7579706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696216</xdr:colOff>
      <xdr:row>69</xdr:row>
      <xdr:rowOff>303231</xdr:rowOff>
    </xdr:from>
    <xdr:to>
      <xdr:col>9</xdr:col>
      <xdr:colOff>759660</xdr:colOff>
      <xdr:row>69</xdr:row>
      <xdr:rowOff>303231</xdr:rowOff>
    </xdr:to>
    <xdr:cxnSp macro="">
      <xdr:nvCxnSpPr>
        <xdr:cNvPr id="302" name="l386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CxnSpPr>
          <a:cxnSpLocks/>
        </xdr:cNvCxnSpPr>
      </xdr:nvCxnSpPr>
      <xdr:spPr bwMode="auto">
        <a:xfrm>
          <a:off x="7681216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797727</xdr:colOff>
      <xdr:row>69</xdr:row>
      <xdr:rowOff>303231</xdr:rowOff>
    </xdr:from>
    <xdr:to>
      <xdr:col>9</xdr:col>
      <xdr:colOff>861171</xdr:colOff>
      <xdr:row>69</xdr:row>
      <xdr:rowOff>303231</xdr:rowOff>
    </xdr:to>
    <xdr:cxnSp macro="">
      <xdr:nvCxnSpPr>
        <xdr:cNvPr id="303" name="l387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>
          <a:cxnSpLocks/>
        </xdr:cNvCxnSpPr>
      </xdr:nvCxnSpPr>
      <xdr:spPr bwMode="auto">
        <a:xfrm>
          <a:off x="7782727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21444</xdr:colOff>
      <xdr:row>69</xdr:row>
      <xdr:rowOff>303231</xdr:rowOff>
    </xdr:from>
    <xdr:to>
      <xdr:col>10</xdr:col>
      <xdr:colOff>84888</xdr:colOff>
      <xdr:row>69</xdr:row>
      <xdr:rowOff>303231</xdr:rowOff>
    </xdr:to>
    <xdr:cxnSp macro="">
      <xdr:nvCxnSpPr>
        <xdr:cNvPr id="304" name="l388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CxnSpPr>
          <a:cxnSpLocks/>
        </xdr:cNvCxnSpPr>
      </xdr:nvCxnSpPr>
      <xdr:spPr bwMode="auto">
        <a:xfrm>
          <a:off x="7884238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122953</xdr:colOff>
      <xdr:row>69</xdr:row>
      <xdr:rowOff>303231</xdr:rowOff>
    </xdr:from>
    <xdr:to>
      <xdr:col>10</xdr:col>
      <xdr:colOff>186397</xdr:colOff>
      <xdr:row>69</xdr:row>
      <xdr:rowOff>303231</xdr:rowOff>
    </xdr:to>
    <xdr:cxnSp macro="">
      <xdr:nvCxnSpPr>
        <xdr:cNvPr id="305" name="l389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CxnSpPr>
          <a:cxnSpLocks/>
        </xdr:cNvCxnSpPr>
      </xdr:nvCxnSpPr>
      <xdr:spPr bwMode="auto">
        <a:xfrm>
          <a:off x="7985747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224464</xdr:colOff>
      <xdr:row>69</xdr:row>
      <xdr:rowOff>303231</xdr:rowOff>
    </xdr:from>
    <xdr:to>
      <xdr:col>10</xdr:col>
      <xdr:colOff>287908</xdr:colOff>
      <xdr:row>69</xdr:row>
      <xdr:rowOff>303231</xdr:rowOff>
    </xdr:to>
    <xdr:cxnSp macro="">
      <xdr:nvCxnSpPr>
        <xdr:cNvPr id="306" name="l390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CxnSpPr>
          <a:cxnSpLocks/>
        </xdr:cNvCxnSpPr>
      </xdr:nvCxnSpPr>
      <xdr:spPr bwMode="auto">
        <a:xfrm>
          <a:off x="8087258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323763</xdr:colOff>
      <xdr:row>69</xdr:row>
      <xdr:rowOff>303231</xdr:rowOff>
    </xdr:from>
    <xdr:to>
      <xdr:col>10</xdr:col>
      <xdr:colOff>387207</xdr:colOff>
      <xdr:row>69</xdr:row>
      <xdr:rowOff>303231</xdr:rowOff>
    </xdr:to>
    <xdr:cxnSp macro="">
      <xdr:nvCxnSpPr>
        <xdr:cNvPr id="307" name="l39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CxnSpPr>
          <a:cxnSpLocks/>
        </xdr:cNvCxnSpPr>
      </xdr:nvCxnSpPr>
      <xdr:spPr bwMode="auto">
        <a:xfrm>
          <a:off x="8186557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425276</xdr:colOff>
      <xdr:row>69</xdr:row>
      <xdr:rowOff>303231</xdr:rowOff>
    </xdr:from>
    <xdr:to>
      <xdr:col>10</xdr:col>
      <xdr:colOff>488720</xdr:colOff>
      <xdr:row>69</xdr:row>
      <xdr:rowOff>303231</xdr:rowOff>
    </xdr:to>
    <xdr:cxnSp macro="">
      <xdr:nvCxnSpPr>
        <xdr:cNvPr id="308" name="l39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CxnSpPr>
          <a:cxnSpLocks/>
        </xdr:cNvCxnSpPr>
      </xdr:nvCxnSpPr>
      <xdr:spPr bwMode="auto">
        <a:xfrm>
          <a:off x="8288070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526786</xdr:colOff>
      <xdr:row>69</xdr:row>
      <xdr:rowOff>303231</xdr:rowOff>
    </xdr:from>
    <xdr:to>
      <xdr:col>10</xdr:col>
      <xdr:colOff>590230</xdr:colOff>
      <xdr:row>69</xdr:row>
      <xdr:rowOff>303231</xdr:rowOff>
    </xdr:to>
    <xdr:cxnSp macro="">
      <xdr:nvCxnSpPr>
        <xdr:cNvPr id="309" name="l39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CxnSpPr>
          <a:cxnSpLocks/>
        </xdr:cNvCxnSpPr>
      </xdr:nvCxnSpPr>
      <xdr:spPr bwMode="auto">
        <a:xfrm>
          <a:off x="8389580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628296</xdr:colOff>
      <xdr:row>69</xdr:row>
      <xdr:rowOff>303231</xdr:rowOff>
    </xdr:from>
    <xdr:to>
      <xdr:col>10</xdr:col>
      <xdr:colOff>682224</xdr:colOff>
      <xdr:row>69</xdr:row>
      <xdr:rowOff>303231</xdr:rowOff>
    </xdr:to>
    <xdr:cxnSp macro="">
      <xdr:nvCxnSpPr>
        <xdr:cNvPr id="310" name="l394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CxnSpPr>
          <a:cxnSpLocks/>
        </xdr:cNvCxnSpPr>
      </xdr:nvCxnSpPr>
      <xdr:spPr bwMode="auto">
        <a:xfrm>
          <a:off x="8491090" y="13264702"/>
          <a:ext cx="5392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729807</xdr:colOff>
      <xdr:row>69</xdr:row>
      <xdr:rowOff>303231</xdr:rowOff>
    </xdr:from>
    <xdr:to>
      <xdr:col>10</xdr:col>
      <xdr:colOff>793250</xdr:colOff>
      <xdr:row>69</xdr:row>
      <xdr:rowOff>303231</xdr:rowOff>
    </xdr:to>
    <xdr:cxnSp macro="">
      <xdr:nvCxnSpPr>
        <xdr:cNvPr id="311" name="l395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CxnSpPr>
          <a:cxnSpLocks/>
        </xdr:cNvCxnSpPr>
      </xdr:nvCxnSpPr>
      <xdr:spPr bwMode="auto">
        <a:xfrm>
          <a:off x="8592601" y="13264702"/>
          <a:ext cx="63443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821801</xdr:colOff>
      <xdr:row>69</xdr:row>
      <xdr:rowOff>303231</xdr:rowOff>
    </xdr:from>
    <xdr:to>
      <xdr:col>10</xdr:col>
      <xdr:colOff>894762</xdr:colOff>
      <xdr:row>69</xdr:row>
      <xdr:rowOff>303231</xdr:rowOff>
    </xdr:to>
    <xdr:cxnSp macro="">
      <xdr:nvCxnSpPr>
        <xdr:cNvPr id="312" name="l396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CxnSpPr>
          <a:cxnSpLocks/>
        </xdr:cNvCxnSpPr>
      </xdr:nvCxnSpPr>
      <xdr:spPr bwMode="auto">
        <a:xfrm>
          <a:off x="8684595" y="13264702"/>
          <a:ext cx="7296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17682</xdr:colOff>
      <xdr:row>69</xdr:row>
      <xdr:rowOff>303231</xdr:rowOff>
    </xdr:from>
    <xdr:to>
      <xdr:col>11</xdr:col>
      <xdr:colOff>78531</xdr:colOff>
      <xdr:row>69</xdr:row>
      <xdr:rowOff>303231</xdr:rowOff>
    </xdr:to>
    <xdr:cxnSp macro="">
      <xdr:nvCxnSpPr>
        <xdr:cNvPr id="313" name="l397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CxnSpPr>
          <a:cxnSpLocks/>
        </xdr:cNvCxnSpPr>
      </xdr:nvCxnSpPr>
      <xdr:spPr bwMode="auto">
        <a:xfrm>
          <a:off x="8795623" y="13264702"/>
          <a:ext cx="6084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116595</xdr:colOff>
      <xdr:row>69</xdr:row>
      <xdr:rowOff>303231</xdr:rowOff>
    </xdr:from>
    <xdr:to>
      <xdr:col>11</xdr:col>
      <xdr:colOff>180039</xdr:colOff>
      <xdr:row>69</xdr:row>
      <xdr:rowOff>303231</xdr:rowOff>
    </xdr:to>
    <xdr:cxnSp macro="">
      <xdr:nvCxnSpPr>
        <xdr:cNvPr id="314" name="l398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CxnSpPr>
          <a:cxnSpLocks/>
        </xdr:cNvCxnSpPr>
      </xdr:nvCxnSpPr>
      <xdr:spPr bwMode="auto">
        <a:xfrm>
          <a:off x="8894536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218107</xdr:colOff>
      <xdr:row>69</xdr:row>
      <xdr:rowOff>303231</xdr:rowOff>
    </xdr:from>
    <xdr:to>
      <xdr:col>11</xdr:col>
      <xdr:colOff>257080</xdr:colOff>
      <xdr:row>69</xdr:row>
      <xdr:rowOff>303231</xdr:rowOff>
    </xdr:to>
    <xdr:cxnSp macro="">
      <xdr:nvCxnSpPr>
        <xdr:cNvPr id="315" name="l399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CxnSpPr>
          <a:cxnSpLocks/>
        </xdr:cNvCxnSpPr>
      </xdr:nvCxnSpPr>
      <xdr:spPr bwMode="auto">
        <a:xfrm>
          <a:off x="8996048" y="13264702"/>
          <a:ext cx="38973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304663</xdr:colOff>
      <xdr:row>69</xdr:row>
      <xdr:rowOff>303231</xdr:rowOff>
    </xdr:from>
    <xdr:to>
      <xdr:col>11</xdr:col>
      <xdr:colOff>368107</xdr:colOff>
      <xdr:row>69</xdr:row>
      <xdr:rowOff>303231</xdr:rowOff>
    </xdr:to>
    <xdr:cxnSp macro="">
      <xdr:nvCxnSpPr>
        <xdr:cNvPr id="316" name="l400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CxnSpPr>
          <a:cxnSpLocks/>
        </xdr:cNvCxnSpPr>
      </xdr:nvCxnSpPr>
      <xdr:spPr bwMode="auto">
        <a:xfrm>
          <a:off x="9082604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406174</xdr:colOff>
      <xdr:row>69</xdr:row>
      <xdr:rowOff>303231</xdr:rowOff>
    </xdr:from>
    <xdr:to>
      <xdr:col>11</xdr:col>
      <xdr:colOff>469618</xdr:colOff>
      <xdr:row>69</xdr:row>
      <xdr:rowOff>303231</xdr:rowOff>
    </xdr:to>
    <xdr:cxnSp macro="">
      <xdr:nvCxnSpPr>
        <xdr:cNvPr id="317" name="l40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CxnSpPr>
          <a:cxnSpLocks/>
        </xdr:cNvCxnSpPr>
      </xdr:nvCxnSpPr>
      <xdr:spPr bwMode="auto">
        <a:xfrm>
          <a:off x="9184115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507681</xdr:colOff>
      <xdr:row>69</xdr:row>
      <xdr:rowOff>303231</xdr:rowOff>
    </xdr:from>
    <xdr:to>
      <xdr:col>11</xdr:col>
      <xdr:colOff>571126</xdr:colOff>
      <xdr:row>69</xdr:row>
      <xdr:rowOff>303231</xdr:rowOff>
    </xdr:to>
    <xdr:cxnSp macro="">
      <xdr:nvCxnSpPr>
        <xdr:cNvPr id="318" name="l40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CxnSpPr>
          <a:cxnSpLocks/>
        </xdr:cNvCxnSpPr>
      </xdr:nvCxnSpPr>
      <xdr:spPr bwMode="auto">
        <a:xfrm>
          <a:off x="9285622" y="13264702"/>
          <a:ext cx="6344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609193</xdr:colOff>
      <xdr:row>69</xdr:row>
      <xdr:rowOff>303231</xdr:rowOff>
    </xdr:from>
    <xdr:to>
      <xdr:col>11</xdr:col>
      <xdr:colOff>672637</xdr:colOff>
      <xdr:row>69</xdr:row>
      <xdr:rowOff>303231</xdr:rowOff>
    </xdr:to>
    <xdr:cxnSp macro="">
      <xdr:nvCxnSpPr>
        <xdr:cNvPr id="319" name="l40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CxnSpPr>
          <a:cxnSpLocks/>
        </xdr:cNvCxnSpPr>
      </xdr:nvCxnSpPr>
      <xdr:spPr bwMode="auto">
        <a:xfrm>
          <a:off x="9387134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710704</xdr:colOff>
      <xdr:row>69</xdr:row>
      <xdr:rowOff>303231</xdr:rowOff>
    </xdr:from>
    <xdr:to>
      <xdr:col>12</xdr:col>
      <xdr:colOff>8413</xdr:colOff>
      <xdr:row>69</xdr:row>
      <xdr:rowOff>303231</xdr:rowOff>
    </xdr:to>
    <xdr:cxnSp macro="">
      <xdr:nvCxnSpPr>
        <xdr:cNvPr id="320" name="l404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CxnSpPr>
          <a:cxnSpLocks/>
        </xdr:cNvCxnSpPr>
      </xdr:nvCxnSpPr>
      <xdr:spPr bwMode="auto">
        <a:xfrm>
          <a:off x="9488645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46479</xdr:colOff>
      <xdr:row>69</xdr:row>
      <xdr:rowOff>303231</xdr:rowOff>
    </xdr:from>
    <xdr:to>
      <xdr:col>12</xdr:col>
      <xdr:colOff>109923</xdr:colOff>
      <xdr:row>69</xdr:row>
      <xdr:rowOff>303231</xdr:rowOff>
    </xdr:to>
    <xdr:cxnSp macro="">
      <xdr:nvCxnSpPr>
        <xdr:cNvPr id="321" name="l405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CxnSpPr>
          <a:cxnSpLocks/>
        </xdr:cNvCxnSpPr>
      </xdr:nvCxnSpPr>
      <xdr:spPr bwMode="auto">
        <a:xfrm>
          <a:off x="9590155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147991</xdr:colOff>
      <xdr:row>69</xdr:row>
      <xdr:rowOff>303231</xdr:rowOff>
    </xdr:from>
    <xdr:to>
      <xdr:col>12</xdr:col>
      <xdr:colOff>214896</xdr:colOff>
      <xdr:row>69</xdr:row>
      <xdr:rowOff>303231</xdr:rowOff>
    </xdr:to>
    <xdr:cxnSp macro="">
      <xdr:nvCxnSpPr>
        <xdr:cNvPr id="322" name="l406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CxnSpPr>
          <a:cxnSpLocks/>
        </xdr:cNvCxnSpPr>
      </xdr:nvCxnSpPr>
      <xdr:spPr bwMode="auto">
        <a:xfrm>
          <a:off x="9691667" y="13264702"/>
          <a:ext cx="6690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250752</xdr:colOff>
      <xdr:row>69</xdr:row>
      <xdr:rowOff>303231</xdr:rowOff>
    </xdr:from>
    <xdr:to>
      <xdr:col>12</xdr:col>
      <xdr:colOff>314196</xdr:colOff>
      <xdr:row>69</xdr:row>
      <xdr:rowOff>303231</xdr:rowOff>
    </xdr:to>
    <xdr:cxnSp macro="">
      <xdr:nvCxnSpPr>
        <xdr:cNvPr id="323" name="l407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CxnSpPr>
          <a:cxnSpLocks/>
        </xdr:cNvCxnSpPr>
      </xdr:nvCxnSpPr>
      <xdr:spPr bwMode="auto">
        <a:xfrm>
          <a:off x="9794428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352262</xdr:colOff>
      <xdr:row>69</xdr:row>
      <xdr:rowOff>303231</xdr:rowOff>
    </xdr:from>
    <xdr:to>
      <xdr:col>12</xdr:col>
      <xdr:colOff>415706</xdr:colOff>
      <xdr:row>69</xdr:row>
      <xdr:rowOff>303231</xdr:rowOff>
    </xdr:to>
    <xdr:cxnSp macro="">
      <xdr:nvCxnSpPr>
        <xdr:cNvPr id="324" name="l408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CxnSpPr>
          <a:cxnSpLocks/>
        </xdr:cNvCxnSpPr>
      </xdr:nvCxnSpPr>
      <xdr:spPr bwMode="auto">
        <a:xfrm>
          <a:off x="9895938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453772</xdr:colOff>
      <xdr:row>69</xdr:row>
      <xdr:rowOff>303231</xdr:rowOff>
    </xdr:from>
    <xdr:to>
      <xdr:col>12</xdr:col>
      <xdr:colOff>517216</xdr:colOff>
      <xdr:row>69</xdr:row>
      <xdr:rowOff>303231</xdr:rowOff>
    </xdr:to>
    <xdr:cxnSp macro="">
      <xdr:nvCxnSpPr>
        <xdr:cNvPr id="325" name="l409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CxnSpPr>
          <a:cxnSpLocks/>
        </xdr:cNvCxnSpPr>
      </xdr:nvCxnSpPr>
      <xdr:spPr bwMode="auto">
        <a:xfrm>
          <a:off x="9997448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555284</xdr:colOff>
      <xdr:row>69</xdr:row>
      <xdr:rowOff>303231</xdr:rowOff>
    </xdr:from>
    <xdr:to>
      <xdr:col>12</xdr:col>
      <xdr:colOff>618728</xdr:colOff>
      <xdr:row>69</xdr:row>
      <xdr:rowOff>303231</xdr:rowOff>
    </xdr:to>
    <xdr:cxnSp macro="">
      <xdr:nvCxnSpPr>
        <xdr:cNvPr id="326" name="l410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CxnSpPr>
          <a:cxnSpLocks/>
        </xdr:cNvCxnSpPr>
      </xdr:nvCxnSpPr>
      <xdr:spPr bwMode="auto">
        <a:xfrm>
          <a:off x="10098960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656793</xdr:colOff>
      <xdr:row>69</xdr:row>
      <xdr:rowOff>303231</xdr:rowOff>
    </xdr:from>
    <xdr:to>
      <xdr:col>12</xdr:col>
      <xdr:colOff>720238</xdr:colOff>
      <xdr:row>69</xdr:row>
      <xdr:rowOff>303231</xdr:rowOff>
    </xdr:to>
    <xdr:cxnSp macro="">
      <xdr:nvCxnSpPr>
        <xdr:cNvPr id="327" name="l41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CxnSpPr>
          <a:cxnSpLocks/>
        </xdr:cNvCxnSpPr>
      </xdr:nvCxnSpPr>
      <xdr:spPr bwMode="auto">
        <a:xfrm>
          <a:off x="10200469" y="13264702"/>
          <a:ext cx="6344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758305</xdr:colOff>
      <xdr:row>69</xdr:row>
      <xdr:rowOff>303231</xdr:rowOff>
    </xdr:from>
    <xdr:to>
      <xdr:col>13</xdr:col>
      <xdr:colOff>56013</xdr:colOff>
      <xdr:row>69</xdr:row>
      <xdr:rowOff>303231</xdr:rowOff>
    </xdr:to>
    <xdr:cxnSp macro="">
      <xdr:nvCxnSpPr>
        <xdr:cNvPr id="328" name="l412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CxnSpPr>
          <a:cxnSpLocks/>
        </xdr:cNvCxnSpPr>
      </xdr:nvCxnSpPr>
      <xdr:spPr bwMode="auto">
        <a:xfrm>
          <a:off x="10301981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94079</xdr:colOff>
      <xdr:row>69</xdr:row>
      <xdr:rowOff>303231</xdr:rowOff>
    </xdr:from>
    <xdr:to>
      <xdr:col>13</xdr:col>
      <xdr:colOff>157522</xdr:colOff>
      <xdr:row>69</xdr:row>
      <xdr:rowOff>303231</xdr:rowOff>
    </xdr:to>
    <xdr:cxnSp macro="">
      <xdr:nvCxnSpPr>
        <xdr:cNvPr id="329" name="l41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CxnSpPr>
          <a:cxnSpLocks/>
        </xdr:cNvCxnSpPr>
      </xdr:nvCxnSpPr>
      <xdr:spPr bwMode="auto">
        <a:xfrm>
          <a:off x="10403491" y="13264702"/>
          <a:ext cx="63443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195590</xdr:colOff>
      <xdr:row>69</xdr:row>
      <xdr:rowOff>303231</xdr:rowOff>
    </xdr:from>
    <xdr:to>
      <xdr:col>13</xdr:col>
      <xdr:colOff>259034</xdr:colOff>
      <xdr:row>69</xdr:row>
      <xdr:rowOff>303231</xdr:rowOff>
    </xdr:to>
    <xdr:cxnSp macro="">
      <xdr:nvCxnSpPr>
        <xdr:cNvPr id="330" name="l414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>
          <a:cxnSpLocks/>
        </xdr:cNvCxnSpPr>
      </xdr:nvCxnSpPr>
      <xdr:spPr bwMode="auto">
        <a:xfrm>
          <a:off x="10505002" y="13264702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297101</xdr:colOff>
      <xdr:row>69</xdr:row>
      <xdr:rowOff>303231</xdr:rowOff>
    </xdr:from>
    <xdr:to>
      <xdr:col>13</xdr:col>
      <xdr:colOff>377867</xdr:colOff>
      <xdr:row>69</xdr:row>
      <xdr:rowOff>303231</xdr:rowOff>
    </xdr:to>
    <xdr:cxnSp macro="">
      <xdr:nvCxnSpPr>
        <xdr:cNvPr id="331" name="l4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>
          <a:cxnSpLocks/>
        </xdr:cNvCxnSpPr>
      </xdr:nvCxnSpPr>
      <xdr:spPr bwMode="auto">
        <a:xfrm>
          <a:off x="10606513" y="13264702"/>
          <a:ext cx="8076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80</xdr:row>
      <xdr:rowOff>39159</xdr:rowOff>
    </xdr:from>
    <xdr:to>
      <xdr:col>7</xdr:col>
      <xdr:colOff>535348</xdr:colOff>
      <xdr:row>80</xdr:row>
      <xdr:rowOff>39159</xdr:rowOff>
    </xdr:to>
    <xdr:cxnSp macro="">
      <xdr:nvCxnSpPr>
        <xdr:cNvPr id="332" name="l42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CxnSpPr>
          <a:cxnSpLocks/>
        </xdr:cNvCxnSpPr>
      </xdr:nvCxnSpPr>
      <xdr:spPr bwMode="auto">
        <a:xfrm>
          <a:off x="5834261" y="15185777"/>
          <a:ext cx="6123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573415</xdr:colOff>
      <xdr:row>80</xdr:row>
      <xdr:rowOff>39159</xdr:rowOff>
    </xdr:from>
    <xdr:to>
      <xdr:col>7</xdr:col>
      <xdr:colOff>636859</xdr:colOff>
      <xdr:row>80</xdr:row>
      <xdr:rowOff>39159</xdr:rowOff>
    </xdr:to>
    <xdr:cxnSp macro="">
      <xdr:nvCxnSpPr>
        <xdr:cNvPr id="333" name="l42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CxnSpPr>
          <a:cxnSpLocks/>
        </xdr:cNvCxnSpPr>
      </xdr:nvCxnSpPr>
      <xdr:spPr bwMode="auto">
        <a:xfrm>
          <a:off x="5933562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674926</xdr:colOff>
      <xdr:row>80</xdr:row>
      <xdr:rowOff>39159</xdr:rowOff>
    </xdr:from>
    <xdr:to>
      <xdr:col>7</xdr:col>
      <xdr:colOff>738371</xdr:colOff>
      <xdr:row>80</xdr:row>
      <xdr:rowOff>39159</xdr:rowOff>
    </xdr:to>
    <xdr:cxnSp macro="">
      <xdr:nvCxnSpPr>
        <xdr:cNvPr id="334" name="l42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CxnSpPr>
          <a:cxnSpLocks/>
        </xdr:cNvCxnSpPr>
      </xdr:nvCxnSpPr>
      <xdr:spPr bwMode="auto">
        <a:xfrm>
          <a:off x="6035073" y="15185777"/>
          <a:ext cx="6344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776435</xdr:colOff>
      <xdr:row>80</xdr:row>
      <xdr:rowOff>39159</xdr:rowOff>
    </xdr:from>
    <xdr:to>
      <xdr:col>7</xdr:col>
      <xdr:colOff>839879</xdr:colOff>
      <xdr:row>80</xdr:row>
      <xdr:rowOff>39159</xdr:rowOff>
    </xdr:to>
    <xdr:cxnSp macro="">
      <xdr:nvCxnSpPr>
        <xdr:cNvPr id="335" name="l42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CxnSpPr>
          <a:cxnSpLocks/>
        </xdr:cNvCxnSpPr>
      </xdr:nvCxnSpPr>
      <xdr:spPr bwMode="auto">
        <a:xfrm>
          <a:off x="6136582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18830</xdr:colOff>
      <xdr:row>80</xdr:row>
      <xdr:rowOff>39159</xdr:rowOff>
    </xdr:from>
    <xdr:to>
      <xdr:col>8</xdr:col>
      <xdr:colOff>88864</xdr:colOff>
      <xdr:row>80</xdr:row>
      <xdr:rowOff>39159</xdr:rowOff>
    </xdr:to>
    <xdr:cxnSp macro="">
      <xdr:nvCxnSpPr>
        <xdr:cNvPr id="336" name="l42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CxnSpPr>
          <a:cxnSpLocks/>
        </xdr:cNvCxnSpPr>
      </xdr:nvCxnSpPr>
      <xdr:spPr bwMode="auto">
        <a:xfrm>
          <a:off x="6238095" y="15185777"/>
          <a:ext cx="7003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126931</xdr:colOff>
      <xdr:row>80</xdr:row>
      <xdr:rowOff>39159</xdr:rowOff>
    </xdr:from>
    <xdr:to>
      <xdr:col>8</xdr:col>
      <xdr:colOff>190375</xdr:colOff>
      <xdr:row>80</xdr:row>
      <xdr:rowOff>39159</xdr:rowOff>
    </xdr:to>
    <xdr:cxnSp macro="">
      <xdr:nvCxnSpPr>
        <xdr:cNvPr id="337" name="l42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>
          <a:cxnSpLocks/>
        </xdr:cNvCxnSpPr>
      </xdr:nvCxnSpPr>
      <xdr:spPr bwMode="auto">
        <a:xfrm>
          <a:off x="6346196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228440</xdr:colOff>
      <xdr:row>80</xdr:row>
      <xdr:rowOff>39159</xdr:rowOff>
    </xdr:from>
    <xdr:to>
      <xdr:col>8</xdr:col>
      <xdr:colOff>291885</xdr:colOff>
      <xdr:row>80</xdr:row>
      <xdr:rowOff>39159</xdr:rowOff>
    </xdr:to>
    <xdr:cxnSp macro="">
      <xdr:nvCxnSpPr>
        <xdr:cNvPr id="338" name="l42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CxnSpPr>
          <a:cxnSpLocks/>
        </xdr:cNvCxnSpPr>
      </xdr:nvCxnSpPr>
      <xdr:spPr bwMode="auto">
        <a:xfrm>
          <a:off x="6447705" y="15185777"/>
          <a:ext cx="6344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329951</xdr:colOff>
      <xdr:row>80</xdr:row>
      <xdr:rowOff>39159</xdr:rowOff>
    </xdr:from>
    <xdr:to>
      <xdr:col>8</xdr:col>
      <xdr:colOff>393395</xdr:colOff>
      <xdr:row>80</xdr:row>
      <xdr:rowOff>39159</xdr:rowOff>
    </xdr:to>
    <xdr:cxnSp macro="">
      <xdr:nvCxnSpPr>
        <xdr:cNvPr id="339" name="l42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CxnSpPr>
          <a:cxnSpLocks/>
        </xdr:cNvCxnSpPr>
      </xdr:nvCxnSpPr>
      <xdr:spPr bwMode="auto">
        <a:xfrm>
          <a:off x="6549216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431463</xdr:colOff>
      <xdr:row>80</xdr:row>
      <xdr:rowOff>39159</xdr:rowOff>
    </xdr:from>
    <xdr:to>
      <xdr:col>8</xdr:col>
      <xdr:colOff>492696</xdr:colOff>
      <xdr:row>80</xdr:row>
      <xdr:rowOff>39159</xdr:rowOff>
    </xdr:to>
    <xdr:cxnSp macro="">
      <xdr:nvCxnSpPr>
        <xdr:cNvPr id="340" name="l42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CxnSpPr>
          <a:cxnSpLocks/>
        </xdr:cNvCxnSpPr>
      </xdr:nvCxnSpPr>
      <xdr:spPr bwMode="auto">
        <a:xfrm>
          <a:off x="6650728" y="15185777"/>
          <a:ext cx="61233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530761</xdr:colOff>
      <xdr:row>80</xdr:row>
      <xdr:rowOff>39159</xdr:rowOff>
    </xdr:from>
    <xdr:to>
      <xdr:col>8</xdr:col>
      <xdr:colOff>594205</xdr:colOff>
      <xdr:row>80</xdr:row>
      <xdr:rowOff>39159</xdr:rowOff>
    </xdr:to>
    <xdr:cxnSp macro="">
      <xdr:nvCxnSpPr>
        <xdr:cNvPr id="341" name="l43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CxnSpPr>
          <a:cxnSpLocks/>
        </xdr:cNvCxnSpPr>
      </xdr:nvCxnSpPr>
      <xdr:spPr bwMode="auto">
        <a:xfrm>
          <a:off x="6750026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632272</xdr:colOff>
      <xdr:row>80</xdr:row>
      <xdr:rowOff>39159</xdr:rowOff>
    </xdr:from>
    <xdr:to>
      <xdr:col>8</xdr:col>
      <xdr:colOff>695716</xdr:colOff>
      <xdr:row>80</xdr:row>
      <xdr:rowOff>39159</xdr:rowOff>
    </xdr:to>
    <xdr:cxnSp macro="">
      <xdr:nvCxnSpPr>
        <xdr:cNvPr id="342" name="l4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CxnSpPr>
          <a:cxnSpLocks/>
        </xdr:cNvCxnSpPr>
      </xdr:nvCxnSpPr>
      <xdr:spPr bwMode="auto">
        <a:xfrm>
          <a:off x="6851537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733783</xdr:colOff>
      <xdr:row>80</xdr:row>
      <xdr:rowOff>39159</xdr:rowOff>
    </xdr:from>
    <xdr:to>
      <xdr:col>9</xdr:col>
      <xdr:colOff>31492</xdr:colOff>
      <xdr:row>80</xdr:row>
      <xdr:rowOff>39159</xdr:rowOff>
    </xdr:to>
    <xdr:cxnSp macro="">
      <xdr:nvCxnSpPr>
        <xdr:cNvPr id="343" name="l4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CxnSpPr>
          <a:cxnSpLocks/>
        </xdr:cNvCxnSpPr>
      </xdr:nvCxnSpPr>
      <xdr:spPr bwMode="auto">
        <a:xfrm>
          <a:off x="6953048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69557</xdr:colOff>
      <xdr:row>80</xdr:row>
      <xdr:rowOff>39159</xdr:rowOff>
    </xdr:from>
    <xdr:to>
      <xdr:col>9</xdr:col>
      <xdr:colOff>133002</xdr:colOff>
      <xdr:row>80</xdr:row>
      <xdr:rowOff>39159</xdr:rowOff>
    </xdr:to>
    <xdr:cxnSp macro="">
      <xdr:nvCxnSpPr>
        <xdr:cNvPr id="344" name="l43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>
          <a:cxnSpLocks/>
        </xdr:cNvCxnSpPr>
      </xdr:nvCxnSpPr>
      <xdr:spPr bwMode="auto">
        <a:xfrm>
          <a:off x="7054557" y="15185777"/>
          <a:ext cx="6344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170204</xdr:colOff>
      <xdr:row>80</xdr:row>
      <xdr:rowOff>39159</xdr:rowOff>
    </xdr:from>
    <xdr:to>
      <xdr:col>9</xdr:col>
      <xdr:colOff>254319</xdr:colOff>
      <xdr:row>80</xdr:row>
      <xdr:rowOff>39159</xdr:rowOff>
    </xdr:to>
    <xdr:cxnSp macro="">
      <xdr:nvCxnSpPr>
        <xdr:cNvPr id="345" name="l43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CxnSpPr>
          <a:cxnSpLocks/>
        </xdr:cNvCxnSpPr>
      </xdr:nvCxnSpPr>
      <xdr:spPr bwMode="auto">
        <a:xfrm>
          <a:off x="7155204" y="15185777"/>
          <a:ext cx="8411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292385</xdr:colOff>
      <xdr:row>80</xdr:row>
      <xdr:rowOff>39159</xdr:rowOff>
    </xdr:from>
    <xdr:to>
      <xdr:col>9</xdr:col>
      <xdr:colOff>355829</xdr:colOff>
      <xdr:row>80</xdr:row>
      <xdr:rowOff>39159</xdr:rowOff>
    </xdr:to>
    <xdr:cxnSp macro="">
      <xdr:nvCxnSpPr>
        <xdr:cNvPr id="346" name="l43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CxnSpPr>
          <a:cxnSpLocks/>
        </xdr:cNvCxnSpPr>
      </xdr:nvCxnSpPr>
      <xdr:spPr bwMode="auto">
        <a:xfrm>
          <a:off x="7277385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393895</xdr:colOff>
      <xdr:row>80</xdr:row>
      <xdr:rowOff>39159</xdr:rowOff>
    </xdr:from>
    <xdr:to>
      <xdr:col>9</xdr:col>
      <xdr:colOff>455129</xdr:colOff>
      <xdr:row>80</xdr:row>
      <xdr:rowOff>39159</xdr:rowOff>
    </xdr:to>
    <xdr:cxnSp macro="">
      <xdr:nvCxnSpPr>
        <xdr:cNvPr id="347" name="l43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CxnSpPr>
          <a:cxnSpLocks/>
        </xdr:cNvCxnSpPr>
      </xdr:nvCxnSpPr>
      <xdr:spPr bwMode="auto">
        <a:xfrm>
          <a:off x="7378895" y="15185777"/>
          <a:ext cx="6123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493195</xdr:colOff>
      <xdr:row>80</xdr:row>
      <xdr:rowOff>39159</xdr:rowOff>
    </xdr:from>
    <xdr:to>
      <xdr:col>9</xdr:col>
      <xdr:colOff>556639</xdr:colOff>
      <xdr:row>80</xdr:row>
      <xdr:rowOff>39159</xdr:rowOff>
    </xdr:to>
    <xdr:cxnSp macro="">
      <xdr:nvCxnSpPr>
        <xdr:cNvPr id="348" name="l43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CxnSpPr>
          <a:cxnSpLocks/>
        </xdr:cNvCxnSpPr>
      </xdr:nvCxnSpPr>
      <xdr:spPr bwMode="auto">
        <a:xfrm>
          <a:off x="7478195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594706</xdr:colOff>
      <xdr:row>80</xdr:row>
      <xdr:rowOff>39159</xdr:rowOff>
    </xdr:from>
    <xdr:to>
      <xdr:col>9</xdr:col>
      <xdr:colOff>658150</xdr:colOff>
      <xdr:row>80</xdr:row>
      <xdr:rowOff>39159</xdr:rowOff>
    </xdr:to>
    <xdr:cxnSp macro="">
      <xdr:nvCxnSpPr>
        <xdr:cNvPr id="349" name="l43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CxnSpPr>
          <a:cxnSpLocks/>
        </xdr:cNvCxnSpPr>
      </xdr:nvCxnSpPr>
      <xdr:spPr bwMode="auto">
        <a:xfrm>
          <a:off x="7579706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696216</xdr:colOff>
      <xdr:row>80</xdr:row>
      <xdr:rowOff>39159</xdr:rowOff>
    </xdr:from>
    <xdr:to>
      <xdr:col>9</xdr:col>
      <xdr:colOff>759660</xdr:colOff>
      <xdr:row>80</xdr:row>
      <xdr:rowOff>39159</xdr:rowOff>
    </xdr:to>
    <xdr:cxnSp macro="">
      <xdr:nvCxnSpPr>
        <xdr:cNvPr id="350" name="l43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CxnSpPr>
          <a:cxnSpLocks/>
        </xdr:cNvCxnSpPr>
      </xdr:nvCxnSpPr>
      <xdr:spPr bwMode="auto">
        <a:xfrm>
          <a:off x="7681216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797727</xdr:colOff>
      <xdr:row>80</xdr:row>
      <xdr:rowOff>39159</xdr:rowOff>
    </xdr:from>
    <xdr:to>
      <xdr:col>9</xdr:col>
      <xdr:colOff>861171</xdr:colOff>
      <xdr:row>80</xdr:row>
      <xdr:rowOff>39159</xdr:rowOff>
    </xdr:to>
    <xdr:cxnSp macro="">
      <xdr:nvCxnSpPr>
        <xdr:cNvPr id="351" name="l44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CxnSpPr>
          <a:cxnSpLocks/>
        </xdr:cNvCxnSpPr>
      </xdr:nvCxnSpPr>
      <xdr:spPr bwMode="auto">
        <a:xfrm>
          <a:off x="7782727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21444</xdr:colOff>
      <xdr:row>80</xdr:row>
      <xdr:rowOff>39159</xdr:rowOff>
    </xdr:from>
    <xdr:to>
      <xdr:col>10</xdr:col>
      <xdr:colOff>84888</xdr:colOff>
      <xdr:row>80</xdr:row>
      <xdr:rowOff>39159</xdr:rowOff>
    </xdr:to>
    <xdr:cxnSp macro="">
      <xdr:nvCxnSpPr>
        <xdr:cNvPr id="352" name="l44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CxnSpPr>
          <a:cxnSpLocks/>
        </xdr:cNvCxnSpPr>
      </xdr:nvCxnSpPr>
      <xdr:spPr bwMode="auto">
        <a:xfrm>
          <a:off x="7884238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122953</xdr:colOff>
      <xdr:row>80</xdr:row>
      <xdr:rowOff>39159</xdr:rowOff>
    </xdr:from>
    <xdr:to>
      <xdr:col>10</xdr:col>
      <xdr:colOff>186397</xdr:colOff>
      <xdr:row>80</xdr:row>
      <xdr:rowOff>39159</xdr:rowOff>
    </xdr:to>
    <xdr:cxnSp macro="">
      <xdr:nvCxnSpPr>
        <xdr:cNvPr id="353" name="l44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CxnSpPr>
          <a:cxnSpLocks/>
        </xdr:cNvCxnSpPr>
      </xdr:nvCxnSpPr>
      <xdr:spPr bwMode="auto">
        <a:xfrm>
          <a:off x="7985747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224464</xdr:colOff>
      <xdr:row>80</xdr:row>
      <xdr:rowOff>39159</xdr:rowOff>
    </xdr:from>
    <xdr:to>
      <xdr:col>10</xdr:col>
      <xdr:colOff>287908</xdr:colOff>
      <xdr:row>80</xdr:row>
      <xdr:rowOff>39159</xdr:rowOff>
    </xdr:to>
    <xdr:cxnSp macro="">
      <xdr:nvCxnSpPr>
        <xdr:cNvPr id="354" name="l44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CxnSpPr>
          <a:cxnSpLocks/>
        </xdr:cNvCxnSpPr>
      </xdr:nvCxnSpPr>
      <xdr:spPr bwMode="auto">
        <a:xfrm>
          <a:off x="8087258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323763</xdr:colOff>
      <xdr:row>80</xdr:row>
      <xdr:rowOff>39159</xdr:rowOff>
    </xdr:from>
    <xdr:to>
      <xdr:col>10</xdr:col>
      <xdr:colOff>387207</xdr:colOff>
      <xdr:row>80</xdr:row>
      <xdr:rowOff>39159</xdr:rowOff>
    </xdr:to>
    <xdr:cxnSp macro="">
      <xdr:nvCxnSpPr>
        <xdr:cNvPr id="355" name="l44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CxnSpPr>
          <a:cxnSpLocks/>
        </xdr:cNvCxnSpPr>
      </xdr:nvCxnSpPr>
      <xdr:spPr bwMode="auto">
        <a:xfrm>
          <a:off x="8186557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425276</xdr:colOff>
      <xdr:row>80</xdr:row>
      <xdr:rowOff>39159</xdr:rowOff>
    </xdr:from>
    <xdr:to>
      <xdr:col>10</xdr:col>
      <xdr:colOff>488720</xdr:colOff>
      <xdr:row>80</xdr:row>
      <xdr:rowOff>39159</xdr:rowOff>
    </xdr:to>
    <xdr:cxnSp macro="">
      <xdr:nvCxnSpPr>
        <xdr:cNvPr id="356" name="l44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CxnSpPr>
          <a:cxnSpLocks/>
        </xdr:cNvCxnSpPr>
      </xdr:nvCxnSpPr>
      <xdr:spPr bwMode="auto">
        <a:xfrm>
          <a:off x="8288070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526786</xdr:colOff>
      <xdr:row>80</xdr:row>
      <xdr:rowOff>39159</xdr:rowOff>
    </xdr:from>
    <xdr:to>
      <xdr:col>10</xdr:col>
      <xdr:colOff>590230</xdr:colOff>
      <xdr:row>80</xdr:row>
      <xdr:rowOff>39159</xdr:rowOff>
    </xdr:to>
    <xdr:cxnSp macro="">
      <xdr:nvCxnSpPr>
        <xdr:cNvPr id="357" name="l44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CxnSpPr>
          <a:cxnSpLocks/>
        </xdr:cNvCxnSpPr>
      </xdr:nvCxnSpPr>
      <xdr:spPr bwMode="auto">
        <a:xfrm>
          <a:off x="8389580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628296</xdr:colOff>
      <xdr:row>80</xdr:row>
      <xdr:rowOff>39159</xdr:rowOff>
    </xdr:from>
    <xdr:to>
      <xdr:col>10</xdr:col>
      <xdr:colOff>682224</xdr:colOff>
      <xdr:row>80</xdr:row>
      <xdr:rowOff>39159</xdr:rowOff>
    </xdr:to>
    <xdr:cxnSp macro="">
      <xdr:nvCxnSpPr>
        <xdr:cNvPr id="358" name="l44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CxnSpPr>
          <a:cxnSpLocks/>
        </xdr:cNvCxnSpPr>
      </xdr:nvCxnSpPr>
      <xdr:spPr bwMode="auto">
        <a:xfrm>
          <a:off x="8491090" y="15185777"/>
          <a:ext cx="5392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729807</xdr:colOff>
      <xdr:row>80</xdr:row>
      <xdr:rowOff>39159</xdr:rowOff>
    </xdr:from>
    <xdr:to>
      <xdr:col>10</xdr:col>
      <xdr:colOff>793250</xdr:colOff>
      <xdr:row>80</xdr:row>
      <xdr:rowOff>39159</xdr:rowOff>
    </xdr:to>
    <xdr:cxnSp macro="">
      <xdr:nvCxnSpPr>
        <xdr:cNvPr id="359" name="l44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CxnSpPr>
          <a:cxnSpLocks/>
        </xdr:cNvCxnSpPr>
      </xdr:nvCxnSpPr>
      <xdr:spPr bwMode="auto">
        <a:xfrm>
          <a:off x="8592601" y="15185777"/>
          <a:ext cx="63443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821801</xdr:colOff>
      <xdr:row>80</xdr:row>
      <xdr:rowOff>39159</xdr:rowOff>
    </xdr:from>
    <xdr:to>
      <xdr:col>10</xdr:col>
      <xdr:colOff>894762</xdr:colOff>
      <xdr:row>80</xdr:row>
      <xdr:rowOff>39159</xdr:rowOff>
    </xdr:to>
    <xdr:cxnSp macro="">
      <xdr:nvCxnSpPr>
        <xdr:cNvPr id="360" name="l44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CxnSpPr>
          <a:cxnSpLocks/>
        </xdr:cNvCxnSpPr>
      </xdr:nvCxnSpPr>
      <xdr:spPr bwMode="auto">
        <a:xfrm>
          <a:off x="8684595" y="15185777"/>
          <a:ext cx="7296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17682</xdr:colOff>
      <xdr:row>80</xdr:row>
      <xdr:rowOff>39159</xdr:rowOff>
    </xdr:from>
    <xdr:to>
      <xdr:col>11</xdr:col>
      <xdr:colOff>78531</xdr:colOff>
      <xdr:row>80</xdr:row>
      <xdr:rowOff>39159</xdr:rowOff>
    </xdr:to>
    <xdr:cxnSp macro="">
      <xdr:nvCxnSpPr>
        <xdr:cNvPr id="361" name="l45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CxnSpPr>
          <a:cxnSpLocks/>
        </xdr:cNvCxnSpPr>
      </xdr:nvCxnSpPr>
      <xdr:spPr bwMode="auto">
        <a:xfrm>
          <a:off x="8795623" y="15185777"/>
          <a:ext cx="6084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116595</xdr:colOff>
      <xdr:row>80</xdr:row>
      <xdr:rowOff>39159</xdr:rowOff>
    </xdr:from>
    <xdr:to>
      <xdr:col>11</xdr:col>
      <xdr:colOff>180039</xdr:colOff>
      <xdr:row>80</xdr:row>
      <xdr:rowOff>39159</xdr:rowOff>
    </xdr:to>
    <xdr:cxnSp macro="">
      <xdr:nvCxnSpPr>
        <xdr:cNvPr id="362" name="l45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CxnSpPr>
          <a:cxnSpLocks/>
        </xdr:cNvCxnSpPr>
      </xdr:nvCxnSpPr>
      <xdr:spPr bwMode="auto">
        <a:xfrm>
          <a:off x="8894536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218107</xdr:colOff>
      <xdr:row>80</xdr:row>
      <xdr:rowOff>39159</xdr:rowOff>
    </xdr:from>
    <xdr:to>
      <xdr:col>11</xdr:col>
      <xdr:colOff>257080</xdr:colOff>
      <xdr:row>80</xdr:row>
      <xdr:rowOff>39159</xdr:rowOff>
    </xdr:to>
    <xdr:cxnSp macro="">
      <xdr:nvCxnSpPr>
        <xdr:cNvPr id="363" name="l45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CxnSpPr>
          <a:cxnSpLocks/>
        </xdr:cNvCxnSpPr>
      </xdr:nvCxnSpPr>
      <xdr:spPr bwMode="auto">
        <a:xfrm>
          <a:off x="8996048" y="15185777"/>
          <a:ext cx="38973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304663</xdr:colOff>
      <xdr:row>80</xdr:row>
      <xdr:rowOff>39159</xdr:rowOff>
    </xdr:from>
    <xdr:to>
      <xdr:col>11</xdr:col>
      <xdr:colOff>368107</xdr:colOff>
      <xdr:row>80</xdr:row>
      <xdr:rowOff>39159</xdr:rowOff>
    </xdr:to>
    <xdr:cxnSp macro="">
      <xdr:nvCxnSpPr>
        <xdr:cNvPr id="364" name="l45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CxnSpPr>
          <a:cxnSpLocks/>
        </xdr:cNvCxnSpPr>
      </xdr:nvCxnSpPr>
      <xdr:spPr bwMode="auto">
        <a:xfrm>
          <a:off x="9082604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406174</xdr:colOff>
      <xdr:row>80</xdr:row>
      <xdr:rowOff>39159</xdr:rowOff>
    </xdr:from>
    <xdr:to>
      <xdr:col>11</xdr:col>
      <xdr:colOff>469618</xdr:colOff>
      <xdr:row>80</xdr:row>
      <xdr:rowOff>39159</xdr:rowOff>
    </xdr:to>
    <xdr:cxnSp macro="">
      <xdr:nvCxnSpPr>
        <xdr:cNvPr id="365" name="l45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CxnSpPr>
          <a:cxnSpLocks/>
        </xdr:cNvCxnSpPr>
      </xdr:nvCxnSpPr>
      <xdr:spPr bwMode="auto">
        <a:xfrm>
          <a:off x="9184115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507681</xdr:colOff>
      <xdr:row>80</xdr:row>
      <xdr:rowOff>39159</xdr:rowOff>
    </xdr:from>
    <xdr:to>
      <xdr:col>11</xdr:col>
      <xdr:colOff>571126</xdr:colOff>
      <xdr:row>80</xdr:row>
      <xdr:rowOff>39159</xdr:rowOff>
    </xdr:to>
    <xdr:cxnSp macro="">
      <xdr:nvCxnSpPr>
        <xdr:cNvPr id="366" name="l45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CxnSpPr>
          <a:cxnSpLocks/>
        </xdr:cNvCxnSpPr>
      </xdr:nvCxnSpPr>
      <xdr:spPr bwMode="auto">
        <a:xfrm>
          <a:off x="9285622" y="15185777"/>
          <a:ext cx="6344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609193</xdr:colOff>
      <xdr:row>80</xdr:row>
      <xdr:rowOff>39159</xdr:rowOff>
    </xdr:from>
    <xdr:to>
      <xdr:col>11</xdr:col>
      <xdr:colOff>672637</xdr:colOff>
      <xdr:row>80</xdr:row>
      <xdr:rowOff>39159</xdr:rowOff>
    </xdr:to>
    <xdr:cxnSp macro="">
      <xdr:nvCxnSpPr>
        <xdr:cNvPr id="367" name="l45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CxnSpPr>
          <a:cxnSpLocks/>
        </xdr:cNvCxnSpPr>
      </xdr:nvCxnSpPr>
      <xdr:spPr bwMode="auto">
        <a:xfrm>
          <a:off x="9387134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710704</xdr:colOff>
      <xdr:row>80</xdr:row>
      <xdr:rowOff>39159</xdr:rowOff>
    </xdr:from>
    <xdr:to>
      <xdr:col>12</xdr:col>
      <xdr:colOff>8413</xdr:colOff>
      <xdr:row>80</xdr:row>
      <xdr:rowOff>39159</xdr:rowOff>
    </xdr:to>
    <xdr:cxnSp macro="">
      <xdr:nvCxnSpPr>
        <xdr:cNvPr id="368" name="l45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CxnSpPr>
          <a:cxnSpLocks/>
        </xdr:cNvCxnSpPr>
      </xdr:nvCxnSpPr>
      <xdr:spPr bwMode="auto">
        <a:xfrm>
          <a:off x="9488645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46479</xdr:colOff>
      <xdr:row>80</xdr:row>
      <xdr:rowOff>39159</xdr:rowOff>
    </xdr:from>
    <xdr:to>
      <xdr:col>12</xdr:col>
      <xdr:colOff>109923</xdr:colOff>
      <xdr:row>80</xdr:row>
      <xdr:rowOff>39159</xdr:rowOff>
    </xdr:to>
    <xdr:cxnSp macro="">
      <xdr:nvCxnSpPr>
        <xdr:cNvPr id="369" name="l45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CxnSpPr>
          <a:cxnSpLocks/>
        </xdr:cNvCxnSpPr>
      </xdr:nvCxnSpPr>
      <xdr:spPr bwMode="auto">
        <a:xfrm>
          <a:off x="9590155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147991</xdr:colOff>
      <xdr:row>80</xdr:row>
      <xdr:rowOff>39159</xdr:rowOff>
    </xdr:from>
    <xdr:to>
      <xdr:col>12</xdr:col>
      <xdr:colOff>214896</xdr:colOff>
      <xdr:row>80</xdr:row>
      <xdr:rowOff>39159</xdr:rowOff>
    </xdr:to>
    <xdr:cxnSp macro="">
      <xdr:nvCxnSpPr>
        <xdr:cNvPr id="370" name="l45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CxnSpPr>
          <a:cxnSpLocks/>
        </xdr:cNvCxnSpPr>
      </xdr:nvCxnSpPr>
      <xdr:spPr bwMode="auto">
        <a:xfrm>
          <a:off x="9691667" y="15185777"/>
          <a:ext cx="6690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250752</xdr:colOff>
      <xdr:row>80</xdr:row>
      <xdr:rowOff>39159</xdr:rowOff>
    </xdr:from>
    <xdr:to>
      <xdr:col>12</xdr:col>
      <xdr:colOff>314196</xdr:colOff>
      <xdr:row>80</xdr:row>
      <xdr:rowOff>39159</xdr:rowOff>
    </xdr:to>
    <xdr:cxnSp macro="">
      <xdr:nvCxnSpPr>
        <xdr:cNvPr id="371" name="l46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CxnSpPr>
          <a:cxnSpLocks/>
        </xdr:cNvCxnSpPr>
      </xdr:nvCxnSpPr>
      <xdr:spPr bwMode="auto">
        <a:xfrm>
          <a:off x="9794428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352262</xdr:colOff>
      <xdr:row>80</xdr:row>
      <xdr:rowOff>39159</xdr:rowOff>
    </xdr:from>
    <xdr:to>
      <xdr:col>12</xdr:col>
      <xdr:colOff>415706</xdr:colOff>
      <xdr:row>80</xdr:row>
      <xdr:rowOff>39159</xdr:rowOff>
    </xdr:to>
    <xdr:cxnSp macro="">
      <xdr:nvCxnSpPr>
        <xdr:cNvPr id="372" name="l46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CxnSpPr>
          <a:cxnSpLocks/>
        </xdr:cNvCxnSpPr>
      </xdr:nvCxnSpPr>
      <xdr:spPr bwMode="auto">
        <a:xfrm>
          <a:off x="9895938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453772</xdr:colOff>
      <xdr:row>80</xdr:row>
      <xdr:rowOff>39159</xdr:rowOff>
    </xdr:from>
    <xdr:to>
      <xdr:col>12</xdr:col>
      <xdr:colOff>517216</xdr:colOff>
      <xdr:row>80</xdr:row>
      <xdr:rowOff>39159</xdr:rowOff>
    </xdr:to>
    <xdr:cxnSp macro="">
      <xdr:nvCxnSpPr>
        <xdr:cNvPr id="373" name="l46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CxnSpPr>
          <a:cxnSpLocks/>
        </xdr:cNvCxnSpPr>
      </xdr:nvCxnSpPr>
      <xdr:spPr bwMode="auto">
        <a:xfrm>
          <a:off x="9997448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555284</xdr:colOff>
      <xdr:row>80</xdr:row>
      <xdr:rowOff>39159</xdr:rowOff>
    </xdr:from>
    <xdr:to>
      <xdr:col>12</xdr:col>
      <xdr:colOff>618728</xdr:colOff>
      <xdr:row>80</xdr:row>
      <xdr:rowOff>39159</xdr:rowOff>
    </xdr:to>
    <xdr:cxnSp macro="">
      <xdr:nvCxnSpPr>
        <xdr:cNvPr id="374" name="l46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CxnSpPr>
          <a:cxnSpLocks/>
        </xdr:cNvCxnSpPr>
      </xdr:nvCxnSpPr>
      <xdr:spPr bwMode="auto">
        <a:xfrm>
          <a:off x="10098960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656793</xdr:colOff>
      <xdr:row>80</xdr:row>
      <xdr:rowOff>39159</xdr:rowOff>
    </xdr:from>
    <xdr:to>
      <xdr:col>12</xdr:col>
      <xdr:colOff>720238</xdr:colOff>
      <xdr:row>80</xdr:row>
      <xdr:rowOff>39159</xdr:rowOff>
    </xdr:to>
    <xdr:cxnSp macro="">
      <xdr:nvCxnSpPr>
        <xdr:cNvPr id="375" name="l46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CxnSpPr>
          <a:cxnSpLocks/>
        </xdr:cNvCxnSpPr>
      </xdr:nvCxnSpPr>
      <xdr:spPr bwMode="auto">
        <a:xfrm>
          <a:off x="10200469" y="15185777"/>
          <a:ext cx="6344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758305</xdr:colOff>
      <xdr:row>80</xdr:row>
      <xdr:rowOff>39159</xdr:rowOff>
    </xdr:from>
    <xdr:to>
      <xdr:col>13</xdr:col>
      <xdr:colOff>56013</xdr:colOff>
      <xdr:row>80</xdr:row>
      <xdr:rowOff>39159</xdr:rowOff>
    </xdr:to>
    <xdr:cxnSp macro="">
      <xdr:nvCxnSpPr>
        <xdr:cNvPr id="376" name="l46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CxnSpPr>
          <a:cxnSpLocks/>
        </xdr:cNvCxnSpPr>
      </xdr:nvCxnSpPr>
      <xdr:spPr bwMode="auto">
        <a:xfrm>
          <a:off x="10301981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94079</xdr:colOff>
      <xdr:row>80</xdr:row>
      <xdr:rowOff>39159</xdr:rowOff>
    </xdr:from>
    <xdr:to>
      <xdr:col>13</xdr:col>
      <xdr:colOff>157522</xdr:colOff>
      <xdr:row>80</xdr:row>
      <xdr:rowOff>39159</xdr:rowOff>
    </xdr:to>
    <xdr:cxnSp macro="">
      <xdr:nvCxnSpPr>
        <xdr:cNvPr id="377" name="l46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CxnSpPr>
          <a:cxnSpLocks/>
        </xdr:cNvCxnSpPr>
      </xdr:nvCxnSpPr>
      <xdr:spPr bwMode="auto">
        <a:xfrm>
          <a:off x="10403491" y="15185777"/>
          <a:ext cx="63443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195590</xdr:colOff>
      <xdr:row>80</xdr:row>
      <xdr:rowOff>39159</xdr:rowOff>
    </xdr:from>
    <xdr:to>
      <xdr:col>13</xdr:col>
      <xdr:colOff>259034</xdr:colOff>
      <xdr:row>80</xdr:row>
      <xdr:rowOff>39159</xdr:rowOff>
    </xdr:to>
    <xdr:cxnSp macro="">
      <xdr:nvCxnSpPr>
        <xdr:cNvPr id="378" name="l46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CxnSpPr>
          <a:cxnSpLocks/>
        </xdr:cNvCxnSpPr>
      </xdr:nvCxnSpPr>
      <xdr:spPr bwMode="auto">
        <a:xfrm>
          <a:off x="10505002" y="15185777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297101</xdr:colOff>
      <xdr:row>80</xdr:row>
      <xdr:rowOff>39159</xdr:rowOff>
    </xdr:from>
    <xdr:to>
      <xdr:col>13</xdr:col>
      <xdr:colOff>377867</xdr:colOff>
      <xdr:row>80</xdr:row>
      <xdr:rowOff>39159</xdr:rowOff>
    </xdr:to>
    <xdr:cxnSp macro="">
      <xdr:nvCxnSpPr>
        <xdr:cNvPr id="379" name="l46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CxnSpPr>
          <a:cxnSpLocks/>
        </xdr:cNvCxnSpPr>
      </xdr:nvCxnSpPr>
      <xdr:spPr bwMode="auto">
        <a:xfrm>
          <a:off x="10606513" y="15185777"/>
          <a:ext cx="8076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69</xdr:row>
      <xdr:rowOff>303231</xdr:rowOff>
    </xdr:from>
    <xdr:to>
      <xdr:col>7</xdr:col>
      <xdr:colOff>474114</xdr:colOff>
      <xdr:row>70</xdr:row>
      <xdr:rowOff>47011</xdr:rowOff>
    </xdr:to>
    <xdr:cxnSp macro="">
      <xdr:nvCxnSpPr>
        <xdr:cNvPr id="380" name="l474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CxnSpPr>
          <a:cxnSpLocks/>
        </xdr:cNvCxnSpPr>
      </xdr:nvCxnSpPr>
      <xdr:spPr bwMode="auto">
        <a:xfrm>
          <a:off x="5834261" y="13264702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70</xdr:row>
      <xdr:rowOff>85940</xdr:rowOff>
    </xdr:from>
    <xdr:to>
      <xdr:col>7</xdr:col>
      <xdr:colOff>474114</xdr:colOff>
      <xdr:row>70</xdr:row>
      <xdr:rowOff>147220</xdr:rowOff>
    </xdr:to>
    <xdr:cxnSp macro="">
      <xdr:nvCxnSpPr>
        <xdr:cNvPr id="381" name="l47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CxnSpPr>
          <a:cxnSpLocks/>
        </xdr:cNvCxnSpPr>
      </xdr:nvCxnSpPr>
      <xdr:spPr bwMode="auto">
        <a:xfrm>
          <a:off x="5834261" y="13364911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70</xdr:row>
      <xdr:rowOff>183989</xdr:rowOff>
    </xdr:from>
    <xdr:to>
      <xdr:col>7</xdr:col>
      <xdr:colOff>474114</xdr:colOff>
      <xdr:row>71</xdr:row>
      <xdr:rowOff>58505</xdr:rowOff>
    </xdr:to>
    <xdr:cxnSp macro="">
      <xdr:nvCxnSpPr>
        <xdr:cNvPr id="382" name="l476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CxnSpPr>
          <a:cxnSpLocks/>
        </xdr:cNvCxnSpPr>
      </xdr:nvCxnSpPr>
      <xdr:spPr bwMode="auto">
        <a:xfrm>
          <a:off x="5834261" y="13462960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71</xdr:row>
      <xdr:rowOff>97435</xdr:rowOff>
    </xdr:from>
    <xdr:to>
      <xdr:col>7</xdr:col>
      <xdr:colOff>474114</xdr:colOff>
      <xdr:row>71</xdr:row>
      <xdr:rowOff>158715</xdr:rowOff>
    </xdr:to>
    <xdr:cxnSp macro="">
      <xdr:nvCxnSpPr>
        <xdr:cNvPr id="383" name="l477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CxnSpPr>
          <a:cxnSpLocks/>
        </xdr:cNvCxnSpPr>
      </xdr:nvCxnSpPr>
      <xdr:spPr bwMode="auto">
        <a:xfrm>
          <a:off x="5834261" y="13563170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72</xdr:row>
      <xdr:rowOff>8713</xdr:rowOff>
    </xdr:from>
    <xdr:to>
      <xdr:col>7</xdr:col>
      <xdr:colOff>474114</xdr:colOff>
      <xdr:row>72</xdr:row>
      <xdr:rowOff>69994</xdr:rowOff>
    </xdr:to>
    <xdr:cxnSp macro="">
      <xdr:nvCxnSpPr>
        <xdr:cNvPr id="384" name="l478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CxnSpPr>
          <a:cxnSpLocks/>
        </xdr:cNvCxnSpPr>
      </xdr:nvCxnSpPr>
      <xdr:spPr bwMode="auto">
        <a:xfrm>
          <a:off x="5834261" y="13661213"/>
          <a:ext cx="0" cy="6128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72</xdr:row>
      <xdr:rowOff>108922</xdr:rowOff>
    </xdr:from>
    <xdr:to>
      <xdr:col>7</xdr:col>
      <xdr:colOff>474114</xdr:colOff>
      <xdr:row>72</xdr:row>
      <xdr:rowOff>170203</xdr:rowOff>
    </xdr:to>
    <xdr:cxnSp macro="">
      <xdr:nvCxnSpPr>
        <xdr:cNvPr id="385" name="l479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CxnSpPr>
          <a:cxnSpLocks/>
        </xdr:cNvCxnSpPr>
      </xdr:nvCxnSpPr>
      <xdr:spPr bwMode="auto">
        <a:xfrm>
          <a:off x="5834261" y="13761422"/>
          <a:ext cx="0" cy="6128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73</xdr:row>
      <xdr:rowOff>20204</xdr:rowOff>
    </xdr:from>
    <xdr:to>
      <xdr:col>7</xdr:col>
      <xdr:colOff>474114</xdr:colOff>
      <xdr:row>73</xdr:row>
      <xdr:rowOff>83645</xdr:rowOff>
    </xdr:to>
    <xdr:cxnSp macro="">
      <xdr:nvCxnSpPr>
        <xdr:cNvPr id="386" name="l480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CxnSpPr>
          <a:cxnSpLocks/>
        </xdr:cNvCxnSpPr>
      </xdr:nvCxnSpPr>
      <xdr:spPr bwMode="auto">
        <a:xfrm>
          <a:off x="5834261" y="13859469"/>
          <a:ext cx="0" cy="6344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73</xdr:row>
      <xdr:rowOff>120413</xdr:rowOff>
    </xdr:from>
    <xdr:to>
      <xdr:col>7</xdr:col>
      <xdr:colOff>474114</xdr:colOff>
      <xdr:row>73</xdr:row>
      <xdr:rowOff>181692</xdr:rowOff>
    </xdr:to>
    <xdr:cxnSp macro="">
      <xdr:nvCxnSpPr>
        <xdr:cNvPr id="387" name="l48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CxnSpPr>
          <a:cxnSpLocks/>
        </xdr:cNvCxnSpPr>
      </xdr:nvCxnSpPr>
      <xdr:spPr bwMode="auto">
        <a:xfrm>
          <a:off x="5834261" y="13959678"/>
          <a:ext cx="0" cy="6127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74</xdr:row>
      <xdr:rowOff>31696</xdr:rowOff>
    </xdr:from>
    <xdr:to>
      <xdr:col>7</xdr:col>
      <xdr:colOff>474114</xdr:colOff>
      <xdr:row>74</xdr:row>
      <xdr:rowOff>92976</xdr:rowOff>
    </xdr:to>
    <xdr:cxnSp macro="">
      <xdr:nvCxnSpPr>
        <xdr:cNvPr id="388" name="l482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CxnSpPr>
          <a:cxnSpLocks/>
        </xdr:cNvCxnSpPr>
      </xdr:nvCxnSpPr>
      <xdr:spPr bwMode="auto">
        <a:xfrm>
          <a:off x="5834261" y="14057725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74</xdr:row>
      <xdr:rowOff>129744</xdr:rowOff>
    </xdr:from>
    <xdr:to>
      <xdr:col>7</xdr:col>
      <xdr:colOff>474114</xdr:colOff>
      <xdr:row>75</xdr:row>
      <xdr:rowOff>18243</xdr:rowOff>
    </xdr:to>
    <xdr:cxnSp macro="">
      <xdr:nvCxnSpPr>
        <xdr:cNvPr id="389" name="l48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CxnSpPr>
          <a:cxnSpLocks/>
        </xdr:cNvCxnSpPr>
      </xdr:nvCxnSpPr>
      <xdr:spPr bwMode="auto">
        <a:xfrm>
          <a:off x="5834261" y="14155773"/>
          <a:ext cx="0" cy="75264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75</xdr:row>
      <xdr:rowOff>59745</xdr:rowOff>
    </xdr:from>
    <xdr:to>
      <xdr:col>7</xdr:col>
      <xdr:colOff>474114</xdr:colOff>
      <xdr:row>75</xdr:row>
      <xdr:rowOff>121025</xdr:rowOff>
    </xdr:to>
    <xdr:cxnSp macro="">
      <xdr:nvCxnSpPr>
        <xdr:cNvPr id="390" name="l48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CxnSpPr>
          <a:cxnSpLocks/>
        </xdr:cNvCxnSpPr>
      </xdr:nvCxnSpPr>
      <xdr:spPr bwMode="auto">
        <a:xfrm>
          <a:off x="5834261" y="14272539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75</xdr:row>
      <xdr:rowOff>157792</xdr:rowOff>
    </xdr:from>
    <xdr:to>
      <xdr:col>7</xdr:col>
      <xdr:colOff>474114</xdr:colOff>
      <xdr:row>76</xdr:row>
      <xdr:rowOff>34467</xdr:rowOff>
    </xdr:to>
    <xdr:cxnSp macro="">
      <xdr:nvCxnSpPr>
        <xdr:cNvPr id="391" name="l48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CxnSpPr>
          <a:cxnSpLocks/>
        </xdr:cNvCxnSpPr>
      </xdr:nvCxnSpPr>
      <xdr:spPr bwMode="auto">
        <a:xfrm>
          <a:off x="5834261" y="14370586"/>
          <a:ext cx="0" cy="6344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76</xdr:row>
      <xdr:rowOff>71235</xdr:rowOff>
    </xdr:from>
    <xdr:to>
      <xdr:col>7</xdr:col>
      <xdr:colOff>474114</xdr:colOff>
      <xdr:row>76</xdr:row>
      <xdr:rowOff>132515</xdr:rowOff>
    </xdr:to>
    <xdr:cxnSp macro="">
      <xdr:nvCxnSpPr>
        <xdr:cNvPr id="392" name="l48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CxnSpPr>
          <a:cxnSpLocks/>
        </xdr:cNvCxnSpPr>
      </xdr:nvCxnSpPr>
      <xdr:spPr bwMode="auto">
        <a:xfrm>
          <a:off x="5834261" y="14470794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76</xdr:row>
      <xdr:rowOff>169283</xdr:rowOff>
    </xdr:from>
    <xdr:to>
      <xdr:col>7</xdr:col>
      <xdr:colOff>474114</xdr:colOff>
      <xdr:row>77</xdr:row>
      <xdr:rowOff>45958</xdr:rowOff>
    </xdr:to>
    <xdr:cxnSp macro="">
      <xdr:nvCxnSpPr>
        <xdr:cNvPr id="393" name="l487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CxnSpPr>
          <a:cxnSpLocks/>
        </xdr:cNvCxnSpPr>
      </xdr:nvCxnSpPr>
      <xdr:spPr bwMode="auto">
        <a:xfrm>
          <a:off x="5834261" y="14568842"/>
          <a:ext cx="0" cy="6344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77</xdr:row>
      <xdr:rowOff>82724</xdr:rowOff>
    </xdr:from>
    <xdr:to>
      <xdr:col>7</xdr:col>
      <xdr:colOff>474114</xdr:colOff>
      <xdr:row>77</xdr:row>
      <xdr:rowOff>144004</xdr:rowOff>
    </xdr:to>
    <xdr:cxnSp macro="">
      <xdr:nvCxnSpPr>
        <xdr:cNvPr id="394" name="l488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CxnSpPr>
          <a:cxnSpLocks/>
        </xdr:cNvCxnSpPr>
      </xdr:nvCxnSpPr>
      <xdr:spPr bwMode="auto">
        <a:xfrm>
          <a:off x="5834261" y="14669048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77</xdr:row>
      <xdr:rowOff>180775</xdr:rowOff>
    </xdr:from>
    <xdr:to>
      <xdr:col>7</xdr:col>
      <xdr:colOff>474114</xdr:colOff>
      <xdr:row>78</xdr:row>
      <xdr:rowOff>57450</xdr:rowOff>
    </xdr:to>
    <xdr:cxnSp macro="">
      <xdr:nvCxnSpPr>
        <xdr:cNvPr id="395" name="l489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CxnSpPr>
          <a:cxnSpLocks/>
        </xdr:cNvCxnSpPr>
      </xdr:nvCxnSpPr>
      <xdr:spPr bwMode="auto">
        <a:xfrm>
          <a:off x="5834261" y="14767099"/>
          <a:ext cx="0" cy="6343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78</xdr:row>
      <xdr:rowOff>96211</xdr:rowOff>
    </xdr:from>
    <xdr:to>
      <xdr:col>7</xdr:col>
      <xdr:colOff>474114</xdr:colOff>
      <xdr:row>78</xdr:row>
      <xdr:rowOff>157491</xdr:rowOff>
    </xdr:to>
    <xdr:cxnSp macro="">
      <xdr:nvCxnSpPr>
        <xdr:cNvPr id="396" name="l490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CxnSpPr>
          <a:cxnSpLocks/>
        </xdr:cNvCxnSpPr>
      </xdr:nvCxnSpPr>
      <xdr:spPr bwMode="auto">
        <a:xfrm>
          <a:off x="5834261" y="14869299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79</xdr:row>
      <xdr:rowOff>7493</xdr:rowOff>
    </xdr:from>
    <xdr:to>
      <xdr:col>7</xdr:col>
      <xdr:colOff>474114</xdr:colOff>
      <xdr:row>79</xdr:row>
      <xdr:rowOff>70932</xdr:rowOff>
    </xdr:to>
    <xdr:cxnSp macro="">
      <xdr:nvCxnSpPr>
        <xdr:cNvPr id="397" name="l49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CxnSpPr>
          <a:cxnSpLocks/>
        </xdr:cNvCxnSpPr>
      </xdr:nvCxnSpPr>
      <xdr:spPr bwMode="auto">
        <a:xfrm>
          <a:off x="5834261" y="14967346"/>
          <a:ext cx="0" cy="6343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79</xdr:row>
      <xdr:rowOff>98027</xdr:rowOff>
    </xdr:from>
    <xdr:to>
      <xdr:col>7</xdr:col>
      <xdr:colOff>474114</xdr:colOff>
      <xdr:row>79</xdr:row>
      <xdr:rowOff>159307</xdr:rowOff>
    </xdr:to>
    <xdr:cxnSp macro="">
      <xdr:nvCxnSpPr>
        <xdr:cNvPr id="398" name="l49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CxnSpPr>
          <a:cxnSpLocks/>
        </xdr:cNvCxnSpPr>
      </xdr:nvCxnSpPr>
      <xdr:spPr bwMode="auto">
        <a:xfrm>
          <a:off x="5834261" y="15057880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474114</xdr:colOff>
      <xdr:row>79</xdr:row>
      <xdr:rowOff>176721</xdr:rowOff>
    </xdr:from>
    <xdr:to>
      <xdr:col>7</xdr:col>
      <xdr:colOff>474114</xdr:colOff>
      <xdr:row>80</xdr:row>
      <xdr:rowOff>53396</xdr:rowOff>
    </xdr:to>
    <xdr:cxnSp macro="">
      <xdr:nvCxnSpPr>
        <xdr:cNvPr id="399" name="l49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CxnSpPr>
          <a:cxnSpLocks/>
        </xdr:cNvCxnSpPr>
      </xdr:nvCxnSpPr>
      <xdr:spPr bwMode="auto">
        <a:xfrm>
          <a:off x="5834261" y="15136574"/>
          <a:ext cx="0" cy="6344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69</xdr:row>
      <xdr:rowOff>303231</xdr:rowOff>
    </xdr:from>
    <xdr:to>
      <xdr:col>13</xdr:col>
      <xdr:colOff>377866</xdr:colOff>
      <xdr:row>70</xdr:row>
      <xdr:rowOff>47011</xdr:rowOff>
    </xdr:to>
    <xdr:cxnSp macro="">
      <xdr:nvCxnSpPr>
        <xdr:cNvPr id="400" name="l498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CxnSpPr>
          <a:cxnSpLocks/>
        </xdr:cNvCxnSpPr>
      </xdr:nvCxnSpPr>
      <xdr:spPr bwMode="auto">
        <a:xfrm>
          <a:off x="10687278" y="13264702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70</xdr:row>
      <xdr:rowOff>85940</xdr:rowOff>
    </xdr:from>
    <xdr:to>
      <xdr:col>13</xdr:col>
      <xdr:colOff>377866</xdr:colOff>
      <xdr:row>70</xdr:row>
      <xdr:rowOff>147220</xdr:rowOff>
    </xdr:to>
    <xdr:cxnSp macro="">
      <xdr:nvCxnSpPr>
        <xdr:cNvPr id="401" name="l499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CxnSpPr>
          <a:cxnSpLocks/>
        </xdr:cNvCxnSpPr>
      </xdr:nvCxnSpPr>
      <xdr:spPr bwMode="auto">
        <a:xfrm>
          <a:off x="10687278" y="13364911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70</xdr:row>
      <xdr:rowOff>183989</xdr:rowOff>
    </xdr:from>
    <xdr:to>
      <xdr:col>13</xdr:col>
      <xdr:colOff>377866</xdr:colOff>
      <xdr:row>71</xdr:row>
      <xdr:rowOff>58505</xdr:rowOff>
    </xdr:to>
    <xdr:cxnSp macro="">
      <xdr:nvCxnSpPr>
        <xdr:cNvPr id="402" name="l500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CxnSpPr>
          <a:cxnSpLocks/>
        </xdr:cNvCxnSpPr>
      </xdr:nvCxnSpPr>
      <xdr:spPr bwMode="auto">
        <a:xfrm>
          <a:off x="10687278" y="13462960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71</xdr:row>
      <xdr:rowOff>97435</xdr:rowOff>
    </xdr:from>
    <xdr:to>
      <xdr:col>13</xdr:col>
      <xdr:colOff>377866</xdr:colOff>
      <xdr:row>71</xdr:row>
      <xdr:rowOff>158715</xdr:rowOff>
    </xdr:to>
    <xdr:cxnSp macro="">
      <xdr:nvCxnSpPr>
        <xdr:cNvPr id="403" name="l50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CxnSpPr>
          <a:cxnSpLocks/>
        </xdr:cNvCxnSpPr>
      </xdr:nvCxnSpPr>
      <xdr:spPr bwMode="auto">
        <a:xfrm>
          <a:off x="10687278" y="13563170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72</xdr:row>
      <xdr:rowOff>8713</xdr:rowOff>
    </xdr:from>
    <xdr:to>
      <xdr:col>13</xdr:col>
      <xdr:colOff>377866</xdr:colOff>
      <xdr:row>72</xdr:row>
      <xdr:rowOff>69994</xdr:rowOff>
    </xdr:to>
    <xdr:cxnSp macro="">
      <xdr:nvCxnSpPr>
        <xdr:cNvPr id="404" name="l502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CxnSpPr>
          <a:cxnSpLocks/>
        </xdr:cNvCxnSpPr>
      </xdr:nvCxnSpPr>
      <xdr:spPr bwMode="auto">
        <a:xfrm>
          <a:off x="10687278" y="13661213"/>
          <a:ext cx="0" cy="6128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72</xdr:row>
      <xdr:rowOff>108922</xdr:rowOff>
    </xdr:from>
    <xdr:to>
      <xdr:col>13</xdr:col>
      <xdr:colOff>377866</xdr:colOff>
      <xdr:row>72</xdr:row>
      <xdr:rowOff>170203</xdr:rowOff>
    </xdr:to>
    <xdr:cxnSp macro="">
      <xdr:nvCxnSpPr>
        <xdr:cNvPr id="405" name="l50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CxnSpPr>
          <a:cxnSpLocks/>
        </xdr:cNvCxnSpPr>
      </xdr:nvCxnSpPr>
      <xdr:spPr bwMode="auto">
        <a:xfrm>
          <a:off x="10687278" y="13761422"/>
          <a:ext cx="0" cy="6128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73</xdr:row>
      <xdr:rowOff>20204</xdr:rowOff>
    </xdr:from>
    <xdr:to>
      <xdr:col>13</xdr:col>
      <xdr:colOff>377866</xdr:colOff>
      <xdr:row>73</xdr:row>
      <xdr:rowOff>83645</xdr:rowOff>
    </xdr:to>
    <xdr:cxnSp macro="">
      <xdr:nvCxnSpPr>
        <xdr:cNvPr id="406" name="l504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CxnSpPr>
          <a:cxnSpLocks/>
        </xdr:cNvCxnSpPr>
      </xdr:nvCxnSpPr>
      <xdr:spPr bwMode="auto">
        <a:xfrm>
          <a:off x="10687278" y="13859469"/>
          <a:ext cx="0" cy="6344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73</xdr:row>
      <xdr:rowOff>120413</xdr:rowOff>
    </xdr:from>
    <xdr:to>
      <xdr:col>13</xdr:col>
      <xdr:colOff>377866</xdr:colOff>
      <xdr:row>73</xdr:row>
      <xdr:rowOff>181692</xdr:rowOff>
    </xdr:to>
    <xdr:cxnSp macro="">
      <xdr:nvCxnSpPr>
        <xdr:cNvPr id="407" name="l50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CxnSpPr>
          <a:cxnSpLocks/>
        </xdr:cNvCxnSpPr>
      </xdr:nvCxnSpPr>
      <xdr:spPr bwMode="auto">
        <a:xfrm>
          <a:off x="10687278" y="13959678"/>
          <a:ext cx="0" cy="6127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74</xdr:row>
      <xdr:rowOff>31696</xdr:rowOff>
    </xdr:from>
    <xdr:to>
      <xdr:col>13</xdr:col>
      <xdr:colOff>377866</xdr:colOff>
      <xdr:row>74</xdr:row>
      <xdr:rowOff>92976</xdr:rowOff>
    </xdr:to>
    <xdr:cxnSp macro="">
      <xdr:nvCxnSpPr>
        <xdr:cNvPr id="408" name="l506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CxnSpPr>
          <a:cxnSpLocks/>
        </xdr:cNvCxnSpPr>
      </xdr:nvCxnSpPr>
      <xdr:spPr bwMode="auto">
        <a:xfrm>
          <a:off x="10687278" y="14057725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74</xdr:row>
      <xdr:rowOff>129744</xdr:rowOff>
    </xdr:from>
    <xdr:to>
      <xdr:col>13</xdr:col>
      <xdr:colOff>377866</xdr:colOff>
      <xdr:row>75</xdr:row>
      <xdr:rowOff>18243</xdr:rowOff>
    </xdr:to>
    <xdr:cxnSp macro="">
      <xdr:nvCxnSpPr>
        <xdr:cNvPr id="409" name="l507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CxnSpPr>
          <a:cxnSpLocks/>
        </xdr:cNvCxnSpPr>
      </xdr:nvCxnSpPr>
      <xdr:spPr bwMode="auto">
        <a:xfrm>
          <a:off x="10687278" y="14155773"/>
          <a:ext cx="0" cy="75264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75</xdr:row>
      <xdr:rowOff>59745</xdr:rowOff>
    </xdr:from>
    <xdr:to>
      <xdr:col>13</xdr:col>
      <xdr:colOff>377866</xdr:colOff>
      <xdr:row>75</xdr:row>
      <xdr:rowOff>121025</xdr:rowOff>
    </xdr:to>
    <xdr:cxnSp macro="">
      <xdr:nvCxnSpPr>
        <xdr:cNvPr id="410" name="l508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CxnSpPr>
          <a:cxnSpLocks/>
        </xdr:cNvCxnSpPr>
      </xdr:nvCxnSpPr>
      <xdr:spPr bwMode="auto">
        <a:xfrm>
          <a:off x="10687278" y="14272539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75</xdr:row>
      <xdr:rowOff>157792</xdr:rowOff>
    </xdr:from>
    <xdr:to>
      <xdr:col>13</xdr:col>
      <xdr:colOff>377866</xdr:colOff>
      <xdr:row>76</xdr:row>
      <xdr:rowOff>34467</xdr:rowOff>
    </xdr:to>
    <xdr:cxnSp macro="">
      <xdr:nvCxnSpPr>
        <xdr:cNvPr id="411" name="l509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CxnSpPr>
          <a:cxnSpLocks/>
        </xdr:cNvCxnSpPr>
      </xdr:nvCxnSpPr>
      <xdr:spPr bwMode="auto">
        <a:xfrm>
          <a:off x="10687278" y="14370586"/>
          <a:ext cx="0" cy="6344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76</xdr:row>
      <xdr:rowOff>71235</xdr:rowOff>
    </xdr:from>
    <xdr:to>
      <xdr:col>13</xdr:col>
      <xdr:colOff>377866</xdr:colOff>
      <xdr:row>76</xdr:row>
      <xdr:rowOff>132515</xdr:rowOff>
    </xdr:to>
    <xdr:cxnSp macro="">
      <xdr:nvCxnSpPr>
        <xdr:cNvPr id="412" name="l510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CxnSpPr>
          <a:cxnSpLocks/>
        </xdr:cNvCxnSpPr>
      </xdr:nvCxnSpPr>
      <xdr:spPr bwMode="auto">
        <a:xfrm>
          <a:off x="10687278" y="14470794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76</xdr:row>
      <xdr:rowOff>169283</xdr:rowOff>
    </xdr:from>
    <xdr:to>
      <xdr:col>13</xdr:col>
      <xdr:colOff>377866</xdr:colOff>
      <xdr:row>77</xdr:row>
      <xdr:rowOff>45958</xdr:rowOff>
    </xdr:to>
    <xdr:cxnSp macro="">
      <xdr:nvCxnSpPr>
        <xdr:cNvPr id="413" name="l51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CxnSpPr>
          <a:cxnSpLocks/>
        </xdr:cNvCxnSpPr>
      </xdr:nvCxnSpPr>
      <xdr:spPr bwMode="auto">
        <a:xfrm>
          <a:off x="10687278" y="14568842"/>
          <a:ext cx="0" cy="6344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77</xdr:row>
      <xdr:rowOff>82724</xdr:rowOff>
    </xdr:from>
    <xdr:to>
      <xdr:col>13</xdr:col>
      <xdr:colOff>377866</xdr:colOff>
      <xdr:row>77</xdr:row>
      <xdr:rowOff>144004</xdr:rowOff>
    </xdr:to>
    <xdr:cxnSp macro="">
      <xdr:nvCxnSpPr>
        <xdr:cNvPr id="414" name="l512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CxnSpPr>
          <a:cxnSpLocks/>
        </xdr:cNvCxnSpPr>
      </xdr:nvCxnSpPr>
      <xdr:spPr bwMode="auto">
        <a:xfrm>
          <a:off x="10687278" y="14669048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77</xdr:row>
      <xdr:rowOff>180775</xdr:rowOff>
    </xdr:from>
    <xdr:to>
      <xdr:col>13</xdr:col>
      <xdr:colOff>377866</xdr:colOff>
      <xdr:row>78</xdr:row>
      <xdr:rowOff>57450</xdr:rowOff>
    </xdr:to>
    <xdr:cxnSp macro="">
      <xdr:nvCxnSpPr>
        <xdr:cNvPr id="415" name="l51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CxnSpPr>
          <a:cxnSpLocks/>
        </xdr:cNvCxnSpPr>
      </xdr:nvCxnSpPr>
      <xdr:spPr bwMode="auto">
        <a:xfrm>
          <a:off x="10687278" y="14767099"/>
          <a:ext cx="0" cy="6343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78</xdr:row>
      <xdr:rowOff>96211</xdr:rowOff>
    </xdr:from>
    <xdr:to>
      <xdr:col>13</xdr:col>
      <xdr:colOff>377866</xdr:colOff>
      <xdr:row>78</xdr:row>
      <xdr:rowOff>157491</xdr:rowOff>
    </xdr:to>
    <xdr:cxnSp macro="">
      <xdr:nvCxnSpPr>
        <xdr:cNvPr id="416" name="l514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CxnSpPr>
          <a:cxnSpLocks/>
        </xdr:cNvCxnSpPr>
      </xdr:nvCxnSpPr>
      <xdr:spPr bwMode="auto">
        <a:xfrm>
          <a:off x="10687278" y="14869299"/>
          <a:ext cx="0" cy="6128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79</xdr:row>
      <xdr:rowOff>7493</xdr:rowOff>
    </xdr:from>
    <xdr:to>
      <xdr:col>13</xdr:col>
      <xdr:colOff>377866</xdr:colOff>
      <xdr:row>79</xdr:row>
      <xdr:rowOff>70932</xdr:rowOff>
    </xdr:to>
    <xdr:cxnSp macro="">
      <xdr:nvCxnSpPr>
        <xdr:cNvPr id="417" name="l5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CxnSpPr>
          <a:cxnSpLocks/>
        </xdr:cNvCxnSpPr>
      </xdr:nvCxnSpPr>
      <xdr:spPr bwMode="auto">
        <a:xfrm>
          <a:off x="10687278" y="14967346"/>
          <a:ext cx="0" cy="6343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79</xdr:row>
      <xdr:rowOff>93188</xdr:rowOff>
    </xdr:from>
    <xdr:to>
      <xdr:col>13</xdr:col>
      <xdr:colOff>377866</xdr:colOff>
      <xdr:row>79</xdr:row>
      <xdr:rowOff>154467</xdr:rowOff>
    </xdr:to>
    <xdr:cxnSp macro="">
      <xdr:nvCxnSpPr>
        <xdr:cNvPr id="418" name="l516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CxnSpPr>
          <a:cxnSpLocks/>
        </xdr:cNvCxnSpPr>
      </xdr:nvCxnSpPr>
      <xdr:spPr bwMode="auto">
        <a:xfrm>
          <a:off x="10687278" y="15053041"/>
          <a:ext cx="0" cy="6127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377866</xdr:colOff>
      <xdr:row>79</xdr:row>
      <xdr:rowOff>171884</xdr:rowOff>
    </xdr:from>
    <xdr:to>
      <xdr:col>13</xdr:col>
      <xdr:colOff>377866</xdr:colOff>
      <xdr:row>80</xdr:row>
      <xdr:rowOff>48560</xdr:rowOff>
    </xdr:to>
    <xdr:cxnSp macro="">
      <xdr:nvCxnSpPr>
        <xdr:cNvPr id="419" name="l517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CxnSpPr>
          <a:cxnSpLocks/>
        </xdr:cNvCxnSpPr>
      </xdr:nvCxnSpPr>
      <xdr:spPr bwMode="auto">
        <a:xfrm>
          <a:off x="10687278" y="15131737"/>
          <a:ext cx="0" cy="6344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573415</xdr:colOff>
      <xdr:row>69</xdr:row>
      <xdr:rowOff>304200</xdr:rowOff>
    </xdr:from>
    <xdr:to>
      <xdr:col>7</xdr:col>
      <xdr:colOff>636859</xdr:colOff>
      <xdr:row>69</xdr:row>
      <xdr:rowOff>304200</xdr:rowOff>
    </xdr:to>
    <xdr:cxnSp macro="">
      <xdr:nvCxnSpPr>
        <xdr:cNvPr id="456" name="l369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CxnSpPr>
          <a:cxnSpLocks/>
        </xdr:cNvCxnSpPr>
      </xdr:nvCxnSpPr>
      <xdr:spPr bwMode="auto">
        <a:xfrm>
          <a:off x="5933562" y="13265671"/>
          <a:ext cx="6344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650633</xdr:colOff>
      <xdr:row>73</xdr:row>
      <xdr:rowOff>157815</xdr:rowOff>
    </xdr:from>
    <xdr:to>
      <xdr:col>12</xdr:col>
      <xdr:colOff>94055</xdr:colOff>
      <xdr:row>74</xdr:row>
      <xdr:rowOff>123196</xdr:rowOff>
    </xdr:to>
    <xdr:cxnSp macro="">
      <xdr:nvCxnSpPr>
        <xdr:cNvPr id="546" name="Conector re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CxnSpPr>
          <a:cxnSpLocks/>
        </xdr:cNvCxnSpPr>
      </xdr:nvCxnSpPr>
      <xdr:spPr bwMode="auto">
        <a:xfrm>
          <a:off x="9428574" y="13997080"/>
          <a:ext cx="209157" cy="152145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653593</xdr:colOff>
      <xdr:row>73</xdr:row>
      <xdr:rowOff>26225</xdr:rowOff>
    </xdr:from>
    <xdr:to>
      <xdr:col>11</xdr:col>
      <xdr:colOff>653593</xdr:colOff>
      <xdr:row>73</xdr:row>
      <xdr:rowOff>167350</xdr:rowOff>
    </xdr:to>
    <xdr:cxnSp macro="">
      <xdr:nvCxnSpPr>
        <xdr:cNvPr id="548" name="Conector re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CxnSpPr>
          <a:cxnSpLocks/>
        </xdr:cNvCxnSpPr>
      </xdr:nvCxnSpPr>
      <xdr:spPr bwMode="auto">
        <a:xfrm>
          <a:off x="9431534" y="13865490"/>
          <a:ext cx="0" cy="141125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762635</xdr:colOff>
      <xdr:row>75</xdr:row>
      <xdr:rowOff>49909</xdr:rowOff>
    </xdr:from>
    <xdr:to>
      <xdr:col>11</xdr:col>
      <xdr:colOff>762637</xdr:colOff>
      <xdr:row>76</xdr:row>
      <xdr:rowOff>74901</xdr:rowOff>
    </xdr:to>
    <xdr:cxnSp macro="">
      <xdr:nvCxnSpPr>
        <xdr:cNvPr id="549" name="Conector re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CxnSpPr>
          <a:cxnSpLocks/>
        </xdr:cNvCxnSpPr>
      </xdr:nvCxnSpPr>
      <xdr:spPr bwMode="auto">
        <a:xfrm flipH="1">
          <a:off x="9540576" y="14262703"/>
          <a:ext cx="2" cy="21175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584721</xdr:colOff>
      <xdr:row>76</xdr:row>
      <xdr:rowOff>78985</xdr:rowOff>
    </xdr:from>
    <xdr:to>
      <xdr:col>12</xdr:col>
      <xdr:colOff>180182</xdr:colOff>
      <xdr:row>76</xdr:row>
      <xdr:rowOff>78985</xdr:rowOff>
    </xdr:to>
    <xdr:cxnSp macro="">
      <xdr:nvCxnSpPr>
        <xdr:cNvPr id="550" name="Conector re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CxnSpPr>
          <a:cxnSpLocks/>
        </xdr:cNvCxnSpPr>
      </xdr:nvCxnSpPr>
      <xdr:spPr bwMode="auto">
        <a:xfrm flipH="1">
          <a:off x="9362662" y="14478544"/>
          <a:ext cx="361196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665043</xdr:colOff>
      <xdr:row>76</xdr:row>
      <xdr:rowOff>128338</xdr:rowOff>
    </xdr:from>
    <xdr:to>
      <xdr:col>12</xdr:col>
      <xdr:colOff>89075</xdr:colOff>
      <xdr:row>76</xdr:row>
      <xdr:rowOff>128338</xdr:rowOff>
    </xdr:to>
    <xdr:cxnSp macro="">
      <xdr:nvCxnSpPr>
        <xdr:cNvPr id="551" name="Conector re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CxnSpPr>
          <a:cxnSpLocks/>
        </xdr:cNvCxnSpPr>
      </xdr:nvCxnSpPr>
      <xdr:spPr bwMode="auto">
        <a:xfrm flipH="1">
          <a:off x="9442984" y="14527897"/>
          <a:ext cx="189767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713080</xdr:colOff>
      <xdr:row>76</xdr:row>
      <xdr:rowOff>168823</xdr:rowOff>
    </xdr:from>
    <xdr:to>
      <xdr:col>12</xdr:col>
      <xdr:colOff>29209</xdr:colOff>
      <xdr:row>76</xdr:row>
      <xdr:rowOff>168823</xdr:rowOff>
    </xdr:to>
    <xdr:cxnSp macro="">
      <xdr:nvCxnSpPr>
        <xdr:cNvPr id="552" name="Conector re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CxnSpPr>
          <a:cxnSpLocks/>
        </xdr:cNvCxnSpPr>
      </xdr:nvCxnSpPr>
      <xdr:spPr bwMode="auto">
        <a:xfrm flipH="1">
          <a:off x="9491021" y="14568382"/>
          <a:ext cx="8186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696852</xdr:colOff>
      <xdr:row>73</xdr:row>
      <xdr:rowOff>20329</xdr:rowOff>
    </xdr:from>
    <xdr:to>
      <xdr:col>12</xdr:col>
      <xdr:colOff>59862</xdr:colOff>
      <xdr:row>75</xdr:row>
      <xdr:rowOff>53836</xdr:rowOff>
    </xdr:to>
    <xdr:sp macro="" textlink="">
      <xdr:nvSpPr>
        <xdr:cNvPr id="553" name="Retângul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 bwMode="auto">
        <a:xfrm>
          <a:off x="9474793" y="13859594"/>
          <a:ext cx="128745" cy="407036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10</xdr:col>
      <xdr:colOff>50857</xdr:colOff>
      <xdr:row>76</xdr:row>
      <xdr:rowOff>144339</xdr:rowOff>
    </xdr:from>
    <xdr:to>
      <xdr:col>10</xdr:col>
      <xdr:colOff>355820</xdr:colOff>
      <xdr:row>76</xdr:row>
      <xdr:rowOff>144902</xdr:rowOff>
    </xdr:to>
    <xdr:cxnSp macro="">
      <xdr:nvCxnSpPr>
        <xdr:cNvPr id="558" name="disj1_2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CxnSpPr>
          <a:cxnSpLocks/>
        </xdr:cNvCxnSpPr>
      </xdr:nvCxnSpPr>
      <xdr:spPr bwMode="auto">
        <a:xfrm flipV="1">
          <a:off x="7913651" y="14543898"/>
          <a:ext cx="304963" cy="563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51899</xdr:colOff>
      <xdr:row>76</xdr:row>
      <xdr:rowOff>41527</xdr:rowOff>
    </xdr:from>
    <xdr:to>
      <xdr:col>10</xdr:col>
      <xdr:colOff>366380</xdr:colOff>
      <xdr:row>76</xdr:row>
      <xdr:rowOff>42089</xdr:rowOff>
    </xdr:to>
    <xdr:cxnSp macro="">
      <xdr:nvCxnSpPr>
        <xdr:cNvPr id="599" name="disj1_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CxnSpPr>
          <a:cxnSpLocks/>
        </xdr:cNvCxnSpPr>
      </xdr:nvCxnSpPr>
      <xdr:spPr bwMode="auto">
        <a:xfrm flipV="1">
          <a:off x="7914693" y="14441086"/>
          <a:ext cx="314481" cy="562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48431</xdr:colOff>
      <xdr:row>77</xdr:row>
      <xdr:rowOff>71158</xdr:rowOff>
    </xdr:from>
    <xdr:to>
      <xdr:col>10</xdr:col>
      <xdr:colOff>362912</xdr:colOff>
      <xdr:row>77</xdr:row>
      <xdr:rowOff>71721</xdr:rowOff>
    </xdr:to>
    <xdr:cxnSp macro="">
      <xdr:nvCxnSpPr>
        <xdr:cNvPr id="600" name="disj1_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CxnSpPr>
          <a:cxnSpLocks/>
        </xdr:cNvCxnSpPr>
      </xdr:nvCxnSpPr>
      <xdr:spPr bwMode="auto">
        <a:xfrm flipV="1">
          <a:off x="7911225" y="14657482"/>
          <a:ext cx="314481" cy="563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857508</xdr:colOff>
      <xdr:row>70</xdr:row>
      <xdr:rowOff>173546</xdr:rowOff>
    </xdr:from>
    <xdr:to>
      <xdr:col>10</xdr:col>
      <xdr:colOff>102006</xdr:colOff>
      <xdr:row>71</xdr:row>
      <xdr:rowOff>107062</xdr:rowOff>
    </xdr:to>
    <xdr:sp macro="" textlink="">
      <xdr:nvSpPr>
        <xdr:cNvPr id="675" name="elips2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 bwMode="auto">
        <a:xfrm rot="10800000" flipV="1">
          <a:off x="7842508" y="13452517"/>
          <a:ext cx="122292" cy="12028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10</xdr:col>
      <xdr:colOff>43940</xdr:colOff>
      <xdr:row>71</xdr:row>
      <xdr:rowOff>43153</xdr:rowOff>
    </xdr:from>
    <xdr:to>
      <xdr:col>11</xdr:col>
      <xdr:colOff>754117</xdr:colOff>
      <xdr:row>71</xdr:row>
      <xdr:rowOff>43153</xdr:rowOff>
    </xdr:to>
    <xdr:cxnSp macro="">
      <xdr:nvCxnSpPr>
        <xdr:cNvPr id="676" name="_line_mod2_4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CxnSpPr>
          <a:cxnSpLocks/>
        </xdr:cNvCxnSpPr>
      </xdr:nvCxnSpPr>
      <xdr:spPr bwMode="auto">
        <a:xfrm flipH="1">
          <a:off x="7906734" y="13508888"/>
          <a:ext cx="162532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758553</xdr:colOff>
      <xdr:row>71</xdr:row>
      <xdr:rowOff>30718</xdr:rowOff>
    </xdr:from>
    <xdr:to>
      <xdr:col>11</xdr:col>
      <xdr:colOff>758553</xdr:colOff>
      <xdr:row>73</xdr:row>
      <xdr:rowOff>8921</xdr:rowOff>
    </xdr:to>
    <xdr:cxnSp macro="">
      <xdr:nvCxnSpPr>
        <xdr:cNvPr id="677" name="_line_mod4_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CxnSpPr>
          <a:cxnSpLocks/>
        </xdr:cNvCxnSpPr>
      </xdr:nvCxnSpPr>
      <xdr:spPr bwMode="auto">
        <a:xfrm flipH="1">
          <a:off x="9536494" y="13496453"/>
          <a:ext cx="0" cy="35173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843594</xdr:colOff>
      <xdr:row>74</xdr:row>
      <xdr:rowOff>136013</xdr:rowOff>
    </xdr:from>
    <xdr:to>
      <xdr:col>10</xdr:col>
      <xdr:colOff>109673</xdr:colOff>
      <xdr:row>75</xdr:row>
      <xdr:rowOff>106531</xdr:rowOff>
    </xdr:to>
    <xdr:sp macro="" textlink="">
      <xdr:nvSpPr>
        <xdr:cNvPr id="680" name="elips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 bwMode="auto">
        <a:xfrm rot="10800000" flipV="1">
          <a:off x="7828594" y="14162042"/>
          <a:ext cx="143873" cy="157283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9</xdr:col>
      <xdr:colOff>846907</xdr:colOff>
      <xdr:row>77</xdr:row>
      <xdr:rowOff>169060</xdr:rowOff>
    </xdr:from>
    <xdr:to>
      <xdr:col>10</xdr:col>
      <xdr:colOff>112986</xdr:colOff>
      <xdr:row>78</xdr:row>
      <xdr:rowOff>125414</xdr:rowOff>
    </xdr:to>
    <xdr:sp macro="" textlink="">
      <xdr:nvSpPr>
        <xdr:cNvPr id="682" name="elips2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/>
      </xdr:nvSpPr>
      <xdr:spPr bwMode="auto">
        <a:xfrm rot="10800000" flipV="1">
          <a:off x="7831907" y="14755384"/>
          <a:ext cx="143873" cy="143118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10</xdr:col>
      <xdr:colOff>406841</xdr:colOff>
      <xdr:row>74</xdr:row>
      <xdr:rowOff>34888</xdr:rowOff>
    </xdr:from>
    <xdr:to>
      <xdr:col>11</xdr:col>
      <xdr:colOff>387638</xdr:colOff>
      <xdr:row>79</xdr:row>
      <xdr:rowOff>153121</xdr:rowOff>
    </xdr:to>
    <xdr:sp macro="" textlink="$BE$22">
      <xdr:nvSpPr>
        <xdr:cNvPr id="566" name="txt_mppt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 bwMode="auto">
        <a:xfrm>
          <a:off x="8269635" y="14060917"/>
          <a:ext cx="895944" cy="105205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9722C29-0EC6-4DC0-9F39-8ACFBCD0A9C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Bipolar de 25 A</a:t>
          </a:fld>
          <a:endParaRPr/>
        </a:p>
      </xdr:txBody>
    </xdr:sp>
    <xdr:clientData/>
  </xdr:twoCellAnchor>
  <xdr:twoCellAnchor>
    <xdr:from>
      <xdr:col>10</xdr:col>
      <xdr:colOff>52274</xdr:colOff>
      <xdr:row>78</xdr:row>
      <xdr:rowOff>111296</xdr:rowOff>
    </xdr:from>
    <xdr:to>
      <xdr:col>10</xdr:col>
      <xdr:colOff>70244</xdr:colOff>
      <xdr:row>98</xdr:row>
      <xdr:rowOff>43577</xdr:rowOff>
    </xdr:to>
    <xdr:cxnSp macro="">
      <xdr:nvCxnSpPr>
        <xdr:cNvPr id="167" name="Conector reto 166">
          <a:extLst>
            <a:ext uri="{FF2B5EF4-FFF2-40B4-BE49-F238E27FC236}">
              <a16:creationId xmlns:a16="http://schemas.microsoft.com/office/drawing/2014/main" id="{BD40D112-D8D6-3192-7701-77895B0138FE}"/>
            </a:ext>
          </a:extLst>
        </xdr:cNvPr>
        <xdr:cNvCxnSpPr>
          <a:cxnSpLocks/>
        </xdr:cNvCxnSpPr>
      </xdr:nvCxnSpPr>
      <xdr:spPr bwMode="auto">
        <a:xfrm>
          <a:off x="7915068" y="14884384"/>
          <a:ext cx="17970" cy="3947722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2843</xdr:colOff>
      <xdr:row>62</xdr:row>
      <xdr:rowOff>42879</xdr:rowOff>
    </xdr:from>
    <xdr:to>
      <xdr:col>11</xdr:col>
      <xdr:colOff>429377</xdr:colOff>
      <xdr:row>62</xdr:row>
      <xdr:rowOff>42879</xdr:rowOff>
    </xdr:to>
    <xdr:cxnSp macro="">
      <xdr:nvCxnSpPr>
        <xdr:cNvPr id="146" name="terra1_2">
          <a:extLst>
            <a:ext uri="{FF2B5EF4-FFF2-40B4-BE49-F238E27FC236}">
              <a16:creationId xmlns:a16="http://schemas.microsoft.com/office/drawing/2014/main" id="{D3E24EC2-220E-64A4-AE0E-861A7068CA72}"/>
            </a:ext>
          </a:extLst>
        </xdr:cNvPr>
        <xdr:cNvCxnSpPr>
          <a:cxnSpLocks/>
        </xdr:cNvCxnSpPr>
      </xdr:nvCxnSpPr>
      <xdr:spPr bwMode="auto">
        <a:xfrm>
          <a:off x="8780784" y="11696997"/>
          <a:ext cx="42653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162101</xdr:colOff>
      <xdr:row>62</xdr:row>
      <xdr:rowOff>30235</xdr:rowOff>
    </xdr:from>
    <xdr:to>
      <xdr:col>11</xdr:col>
      <xdr:colOff>162101</xdr:colOff>
      <xdr:row>63</xdr:row>
      <xdr:rowOff>139904</xdr:rowOff>
    </xdr:to>
    <xdr:cxnSp macro="">
      <xdr:nvCxnSpPr>
        <xdr:cNvPr id="147" name="terra1_1">
          <a:extLst>
            <a:ext uri="{FF2B5EF4-FFF2-40B4-BE49-F238E27FC236}">
              <a16:creationId xmlns:a16="http://schemas.microsoft.com/office/drawing/2014/main" id="{797017A5-307F-0C4B-EB23-FB43BA94654C}"/>
            </a:ext>
          </a:extLst>
        </xdr:cNvPr>
        <xdr:cNvCxnSpPr>
          <a:cxnSpLocks/>
        </xdr:cNvCxnSpPr>
      </xdr:nvCxnSpPr>
      <xdr:spPr bwMode="auto">
        <a:xfrm rot="17700000">
          <a:off x="8791825" y="11832570"/>
          <a:ext cx="29643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259573</xdr:colOff>
      <xdr:row>67</xdr:row>
      <xdr:rowOff>78119</xdr:rowOff>
    </xdr:from>
    <xdr:to>
      <xdr:col>11</xdr:col>
      <xdr:colOff>259573</xdr:colOff>
      <xdr:row>69</xdr:row>
      <xdr:rowOff>57607</xdr:rowOff>
    </xdr:to>
    <xdr:cxnSp macro="">
      <xdr:nvCxnSpPr>
        <xdr:cNvPr id="148" name="fase1_3">
          <a:extLst>
            <a:ext uri="{FF2B5EF4-FFF2-40B4-BE49-F238E27FC236}">
              <a16:creationId xmlns:a16="http://schemas.microsoft.com/office/drawing/2014/main" id="{ED4256C1-7A9D-CC24-C8C5-7CC7418CA5FC}"/>
            </a:ext>
          </a:extLst>
        </xdr:cNvPr>
        <xdr:cNvCxnSpPr>
          <a:cxnSpLocks/>
        </xdr:cNvCxnSpPr>
      </xdr:nvCxnSpPr>
      <xdr:spPr bwMode="auto">
        <a:xfrm rot="17940001">
          <a:off x="8861005" y="12842569"/>
          <a:ext cx="35301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155093</xdr:colOff>
      <xdr:row>67</xdr:row>
      <xdr:rowOff>71376</xdr:rowOff>
    </xdr:from>
    <xdr:to>
      <xdr:col>11</xdr:col>
      <xdr:colOff>155093</xdr:colOff>
      <xdr:row>69</xdr:row>
      <xdr:rowOff>50863</xdr:rowOff>
    </xdr:to>
    <xdr:cxnSp macro="">
      <xdr:nvCxnSpPr>
        <xdr:cNvPr id="149" name="fase1_2">
          <a:extLst>
            <a:ext uri="{FF2B5EF4-FFF2-40B4-BE49-F238E27FC236}">
              <a16:creationId xmlns:a16="http://schemas.microsoft.com/office/drawing/2014/main" id="{B827BF8F-A881-DBDD-F762-6C11DFB02861}"/>
            </a:ext>
          </a:extLst>
        </xdr:cNvPr>
        <xdr:cNvCxnSpPr>
          <a:cxnSpLocks/>
        </xdr:cNvCxnSpPr>
      </xdr:nvCxnSpPr>
      <xdr:spPr bwMode="auto">
        <a:xfrm rot="17940001">
          <a:off x="8756525" y="12835826"/>
          <a:ext cx="35301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22277</xdr:colOff>
      <xdr:row>67</xdr:row>
      <xdr:rowOff>62103</xdr:rowOff>
    </xdr:from>
    <xdr:to>
      <xdr:col>11</xdr:col>
      <xdr:colOff>22277</xdr:colOff>
      <xdr:row>69</xdr:row>
      <xdr:rowOff>41590</xdr:rowOff>
    </xdr:to>
    <xdr:cxnSp macro="">
      <xdr:nvCxnSpPr>
        <xdr:cNvPr id="150" name="fase1_1">
          <a:extLst>
            <a:ext uri="{FF2B5EF4-FFF2-40B4-BE49-F238E27FC236}">
              <a16:creationId xmlns:a16="http://schemas.microsoft.com/office/drawing/2014/main" id="{4280A928-E333-4318-78B3-CCFBEEFA22B7}"/>
            </a:ext>
          </a:extLst>
        </xdr:cNvPr>
        <xdr:cNvCxnSpPr>
          <a:cxnSpLocks/>
        </xdr:cNvCxnSpPr>
      </xdr:nvCxnSpPr>
      <xdr:spPr bwMode="auto">
        <a:xfrm rot="17940001">
          <a:off x="8623709" y="12826553"/>
          <a:ext cx="35301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135370</xdr:colOff>
      <xdr:row>64</xdr:row>
      <xdr:rowOff>117504</xdr:rowOff>
    </xdr:from>
    <xdr:to>
      <xdr:col>11</xdr:col>
      <xdr:colOff>416929</xdr:colOff>
      <xdr:row>64</xdr:row>
      <xdr:rowOff>117504</xdr:rowOff>
    </xdr:to>
    <xdr:cxnSp macro="">
      <xdr:nvCxnSpPr>
        <xdr:cNvPr id="151" name="neutro1_2">
          <a:extLst>
            <a:ext uri="{FF2B5EF4-FFF2-40B4-BE49-F238E27FC236}">
              <a16:creationId xmlns:a16="http://schemas.microsoft.com/office/drawing/2014/main" id="{16BE08A5-779A-3631-49EB-37950FBAF2B8}"/>
            </a:ext>
          </a:extLst>
        </xdr:cNvPr>
        <xdr:cNvCxnSpPr>
          <a:cxnSpLocks/>
        </xdr:cNvCxnSpPr>
      </xdr:nvCxnSpPr>
      <xdr:spPr bwMode="auto">
        <a:xfrm>
          <a:off x="8913311" y="12145151"/>
          <a:ext cx="281559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44209</xdr:colOff>
      <xdr:row>64</xdr:row>
      <xdr:rowOff>90312</xdr:rowOff>
    </xdr:from>
    <xdr:to>
      <xdr:col>11</xdr:col>
      <xdr:colOff>44209</xdr:colOff>
      <xdr:row>66</xdr:row>
      <xdr:rowOff>69800</xdr:rowOff>
    </xdr:to>
    <xdr:cxnSp macro="">
      <xdr:nvCxnSpPr>
        <xdr:cNvPr id="152" name="neutro1_1">
          <a:extLst>
            <a:ext uri="{FF2B5EF4-FFF2-40B4-BE49-F238E27FC236}">
              <a16:creationId xmlns:a16="http://schemas.microsoft.com/office/drawing/2014/main" id="{8AD3BA34-F8CB-FAB3-CBC8-679E1108F6B7}"/>
            </a:ext>
          </a:extLst>
        </xdr:cNvPr>
        <xdr:cNvCxnSpPr>
          <a:cxnSpLocks/>
        </xdr:cNvCxnSpPr>
      </xdr:nvCxnSpPr>
      <xdr:spPr bwMode="auto">
        <a:xfrm rot="18000000">
          <a:off x="8645641" y="12294468"/>
          <a:ext cx="35301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28796</xdr:colOff>
      <xdr:row>68</xdr:row>
      <xdr:rowOff>118525</xdr:rowOff>
    </xdr:from>
    <xdr:to>
      <xdr:col>13</xdr:col>
      <xdr:colOff>85513</xdr:colOff>
      <xdr:row>68</xdr:row>
      <xdr:rowOff>118525</xdr:rowOff>
    </xdr:to>
    <xdr:cxnSp macro="">
      <xdr:nvCxnSpPr>
        <xdr:cNvPr id="154" name="barra_fase1">
          <a:extLst>
            <a:ext uri="{FF2B5EF4-FFF2-40B4-BE49-F238E27FC236}">
              <a16:creationId xmlns:a16="http://schemas.microsoft.com/office/drawing/2014/main" id="{73B6AE67-8293-6488-B8E9-EFA725661FA2}"/>
            </a:ext>
          </a:extLst>
        </xdr:cNvPr>
        <xdr:cNvCxnSpPr>
          <a:cxnSpLocks/>
        </xdr:cNvCxnSpPr>
      </xdr:nvCxnSpPr>
      <xdr:spPr bwMode="auto">
        <a:xfrm>
          <a:off x="7891590" y="12893231"/>
          <a:ext cx="250333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866780</xdr:colOff>
      <xdr:row>68</xdr:row>
      <xdr:rowOff>60520</xdr:rowOff>
    </xdr:from>
    <xdr:to>
      <xdr:col>10</xdr:col>
      <xdr:colOff>111058</xdr:colOff>
      <xdr:row>68</xdr:row>
      <xdr:rowOff>179772</xdr:rowOff>
    </xdr:to>
    <xdr:sp macro="" textlink="">
      <xdr:nvSpPr>
        <xdr:cNvPr id="155" name="elips_fase1">
          <a:extLst>
            <a:ext uri="{FF2B5EF4-FFF2-40B4-BE49-F238E27FC236}">
              <a16:creationId xmlns:a16="http://schemas.microsoft.com/office/drawing/2014/main" id="{F407F02D-03CF-372B-041B-38CDB59A92AB}"/>
            </a:ext>
          </a:extLst>
        </xdr:cNvPr>
        <xdr:cNvSpPr/>
      </xdr:nvSpPr>
      <xdr:spPr bwMode="auto">
        <a:xfrm>
          <a:off x="7851780" y="12835226"/>
          <a:ext cx="122072" cy="119252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10</xdr:col>
      <xdr:colOff>31634</xdr:colOff>
      <xdr:row>65</xdr:row>
      <xdr:rowOff>130135</xdr:rowOff>
    </xdr:from>
    <xdr:to>
      <xdr:col>13</xdr:col>
      <xdr:colOff>88351</xdr:colOff>
      <xdr:row>65</xdr:row>
      <xdr:rowOff>130135</xdr:rowOff>
    </xdr:to>
    <xdr:cxnSp macro="">
      <xdr:nvCxnSpPr>
        <xdr:cNvPr id="156" name="barra_neutro1">
          <a:extLst>
            <a:ext uri="{FF2B5EF4-FFF2-40B4-BE49-F238E27FC236}">
              <a16:creationId xmlns:a16="http://schemas.microsoft.com/office/drawing/2014/main" id="{FC90ACF4-1548-6A90-B618-8271E9B522A3}"/>
            </a:ext>
          </a:extLst>
        </xdr:cNvPr>
        <xdr:cNvCxnSpPr>
          <a:cxnSpLocks/>
        </xdr:cNvCxnSpPr>
      </xdr:nvCxnSpPr>
      <xdr:spPr bwMode="auto">
        <a:xfrm>
          <a:off x="7894428" y="12344547"/>
          <a:ext cx="250333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866944</xdr:colOff>
      <xdr:row>65</xdr:row>
      <xdr:rowOff>72131</xdr:rowOff>
    </xdr:from>
    <xdr:to>
      <xdr:col>10</xdr:col>
      <xdr:colOff>111222</xdr:colOff>
      <xdr:row>66</xdr:row>
      <xdr:rowOff>4619</xdr:rowOff>
    </xdr:to>
    <xdr:sp macro="" textlink="">
      <xdr:nvSpPr>
        <xdr:cNvPr id="157" name="elips_neutro1">
          <a:extLst>
            <a:ext uri="{FF2B5EF4-FFF2-40B4-BE49-F238E27FC236}">
              <a16:creationId xmlns:a16="http://schemas.microsoft.com/office/drawing/2014/main" id="{0171CB17-0F41-60BC-7AC4-E77E98936C9C}"/>
            </a:ext>
          </a:extLst>
        </xdr:cNvPr>
        <xdr:cNvSpPr/>
      </xdr:nvSpPr>
      <xdr:spPr bwMode="auto">
        <a:xfrm>
          <a:off x="7851944" y="12286543"/>
          <a:ext cx="122072" cy="119252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9</xdr:col>
      <xdr:colOff>863007</xdr:colOff>
      <xdr:row>62</xdr:row>
      <xdr:rowOff>133762</xdr:rowOff>
    </xdr:from>
    <xdr:to>
      <xdr:col>10</xdr:col>
      <xdr:colOff>107285</xdr:colOff>
      <xdr:row>63</xdr:row>
      <xdr:rowOff>90096</xdr:rowOff>
    </xdr:to>
    <xdr:sp macro="" textlink="">
      <xdr:nvSpPr>
        <xdr:cNvPr id="716" name="elips_terra1">
          <a:extLst>
            <a:ext uri="{FF2B5EF4-FFF2-40B4-BE49-F238E27FC236}">
              <a16:creationId xmlns:a16="http://schemas.microsoft.com/office/drawing/2014/main" id="{C41A97FB-0CDE-805F-CAFE-39F7FD4EDBB9}"/>
            </a:ext>
          </a:extLst>
        </xdr:cNvPr>
        <xdr:cNvSpPr/>
      </xdr:nvSpPr>
      <xdr:spPr bwMode="auto">
        <a:xfrm>
          <a:off x="7848007" y="11787880"/>
          <a:ext cx="122072" cy="143098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329884</xdr:colOff>
      <xdr:row>66</xdr:row>
      <xdr:rowOff>36121</xdr:rowOff>
    </xdr:from>
    <xdr:to>
      <xdr:col>14</xdr:col>
      <xdr:colOff>107676</xdr:colOff>
      <xdr:row>66</xdr:row>
      <xdr:rowOff>179564</xdr:rowOff>
    </xdr:to>
    <xdr:sp macro="" textlink="$BE$25">
      <xdr:nvSpPr>
        <xdr:cNvPr id="12" name="tit_fase1">
          <a:extLst>
            <a:ext uri="{FF2B5EF4-FFF2-40B4-BE49-F238E27FC236}">
              <a16:creationId xmlns:a16="http://schemas.microsoft.com/office/drawing/2014/main" id="{7F5957C6-0654-C602-2766-168FE60E8F53}"/>
            </a:ext>
          </a:extLst>
        </xdr:cNvPr>
        <xdr:cNvSpPr txBox="1"/>
      </xdr:nvSpPr>
      <xdr:spPr bwMode="auto">
        <a:xfrm>
          <a:off x="9107825" y="12437297"/>
          <a:ext cx="2074998" cy="1434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B749739-B630-4A07-8459-50CA69A06CB4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2# 16(16) mm²   EPR/XLPE 90º</a:t>
          </a:fld>
          <a:endParaRPr sz="1000"/>
        </a:p>
      </xdr:txBody>
    </xdr:sp>
    <xdr:clientData/>
  </xdr:twoCellAnchor>
  <xdr:twoCellAnchor>
    <xdr:from>
      <xdr:col>11</xdr:col>
      <xdr:colOff>345756</xdr:colOff>
      <xdr:row>63</xdr:row>
      <xdr:rowOff>94374</xdr:rowOff>
    </xdr:from>
    <xdr:to>
      <xdr:col>14</xdr:col>
      <xdr:colOff>118163</xdr:colOff>
      <xdr:row>64</xdr:row>
      <xdr:rowOff>38986</xdr:rowOff>
    </xdr:to>
    <xdr:sp macro="" textlink="$BF$25">
      <xdr:nvSpPr>
        <xdr:cNvPr id="13" name="tit_neutro1">
          <a:extLst>
            <a:ext uri="{FF2B5EF4-FFF2-40B4-BE49-F238E27FC236}">
              <a16:creationId xmlns:a16="http://schemas.microsoft.com/office/drawing/2014/main" id="{9A5179E6-6D86-9F27-191C-79D34CDBF68F}"/>
            </a:ext>
          </a:extLst>
        </xdr:cNvPr>
        <xdr:cNvSpPr txBox="1"/>
      </xdr:nvSpPr>
      <xdr:spPr bwMode="auto">
        <a:xfrm>
          <a:off x="9123697" y="11935256"/>
          <a:ext cx="2069613" cy="13137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C0706FD3-1F72-47B4-9068-F14F388F35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11</xdr:col>
      <xdr:colOff>316695</xdr:colOff>
      <xdr:row>60</xdr:row>
      <xdr:rowOff>110724</xdr:rowOff>
    </xdr:from>
    <xdr:to>
      <xdr:col>14</xdr:col>
      <xdr:colOff>94400</xdr:colOff>
      <xdr:row>61</xdr:row>
      <xdr:rowOff>67402</xdr:rowOff>
    </xdr:to>
    <xdr:sp macro="" textlink="$BF$25">
      <xdr:nvSpPr>
        <xdr:cNvPr id="14" name="tit_terra1">
          <a:extLst>
            <a:ext uri="{FF2B5EF4-FFF2-40B4-BE49-F238E27FC236}">
              <a16:creationId xmlns:a16="http://schemas.microsoft.com/office/drawing/2014/main" id="{EDF5B733-E604-1682-B197-1A35B88738C7}"/>
            </a:ext>
          </a:extLst>
        </xdr:cNvPr>
        <xdr:cNvSpPr txBox="1"/>
      </xdr:nvSpPr>
      <xdr:spPr bwMode="auto">
        <a:xfrm>
          <a:off x="9094636" y="11391312"/>
          <a:ext cx="2074911" cy="1434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376E74F2-9F58-401B-86EE-39B525E4C01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11</xdr:col>
      <xdr:colOff>368336</xdr:colOff>
      <xdr:row>61</xdr:row>
      <xdr:rowOff>75585</xdr:rowOff>
    </xdr:from>
    <xdr:to>
      <xdr:col>13</xdr:col>
      <xdr:colOff>724287</xdr:colOff>
      <xdr:row>62</xdr:row>
      <xdr:rowOff>38741</xdr:rowOff>
    </xdr:to>
    <xdr:sp macro="" textlink="$BA$67">
      <xdr:nvSpPr>
        <xdr:cNvPr id="26" name="tit_terra2">
          <a:extLst>
            <a:ext uri="{FF2B5EF4-FFF2-40B4-BE49-F238E27FC236}">
              <a16:creationId xmlns:a16="http://schemas.microsoft.com/office/drawing/2014/main" id="{51B522DF-979F-1CDA-3662-61B63C2E1926}"/>
            </a:ext>
          </a:extLst>
        </xdr:cNvPr>
        <xdr:cNvSpPr txBox="1"/>
      </xdr:nvSpPr>
      <xdr:spPr bwMode="auto">
        <a:xfrm>
          <a:off x="9146277" y="11542938"/>
          <a:ext cx="1887422" cy="14992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A26D791-A456-4E56-8AE6-99654507532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PE</a:t>
          </a:fld>
          <a:endParaRPr sz="1000"/>
        </a:p>
      </xdr:txBody>
    </xdr:sp>
    <xdr:clientData/>
  </xdr:twoCellAnchor>
  <xdr:twoCellAnchor>
    <xdr:from>
      <xdr:col>11</xdr:col>
      <xdr:colOff>394040</xdr:colOff>
      <xdr:row>64</xdr:row>
      <xdr:rowOff>44258</xdr:rowOff>
    </xdr:from>
    <xdr:to>
      <xdr:col>14</xdr:col>
      <xdr:colOff>164437</xdr:colOff>
      <xdr:row>65</xdr:row>
      <xdr:rowOff>936</xdr:rowOff>
    </xdr:to>
    <xdr:sp macro="" textlink="$BA$66">
      <xdr:nvSpPr>
        <xdr:cNvPr id="27" name="tit_neutro2">
          <a:extLst>
            <a:ext uri="{FF2B5EF4-FFF2-40B4-BE49-F238E27FC236}">
              <a16:creationId xmlns:a16="http://schemas.microsoft.com/office/drawing/2014/main" id="{45668CD3-640D-8018-F89D-3E200C6628C7}"/>
            </a:ext>
          </a:extLst>
        </xdr:cNvPr>
        <xdr:cNvSpPr txBox="1"/>
      </xdr:nvSpPr>
      <xdr:spPr bwMode="auto">
        <a:xfrm>
          <a:off x="9171981" y="12071905"/>
          <a:ext cx="2067603" cy="1434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BF1110-4A8F-48F1-9939-42EE9479D9B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11</xdr:col>
      <xdr:colOff>369222</xdr:colOff>
      <xdr:row>67</xdr:row>
      <xdr:rowOff>11315</xdr:rowOff>
    </xdr:from>
    <xdr:to>
      <xdr:col>14</xdr:col>
      <xdr:colOff>149280</xdr:colOff>
      <xdr:row>67</xdr:row>
      <xdr:rowOff>154885</xdr:rowOff>
    </xdr:to>
    <xdr:sp macro="" textlink="$BE$65">
      <xdr:nvSpPr>
        <xdr:cNvPr id="28" name="tit_fase2">
          <a:extLst>
            <a:ext uri="{FF2B5EF4-FFF2-40B4-BE49-F238E27FC236}">
              <a16:creationId xmlns:a16="http://schemas.microsoft.com/office/drawing/2014/main" id="{8F0F2029-F04A-BF5A-DFA7-ED6D10CCB9E7}"/>
            </a:ext>
          </a:extLst>
        </xdr:cNvPr>
        <xdr:cNvSpPr txBox="1"/>
      </xdr:nvSpPr>
      <xdr:spPr bwMode="auto">
        <a:xfrm>
          <a:off x="9147163" y="12599256"/>
          <a:ext cx="2077264" cy="14357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AA08085C-78F1-4011-90DB-1BBC84960EB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 - S</a:t>
          </a:fld>
          <a:endParaRPr sz="1000"/>
        </a:p>
      </xdr:txBody>
    </xdr:sp>
    <xdr:clientData/>
  </xdr:twoCellAnchor>
  <xdr:twoCellAnchor>
    <xdr:from>
      <xdr:col>11</xdr:col>
      <xdr:colOff>11980</xdr:colOff>
      <xdr:row>106</xdr:row>
      <xdr:rowOff>56973</xdr:rowOff>
    </xdr:from>
    <xdr:to>
      <xdr:col>13</xdr:col>
      <xdr:colOff>543870</xdr:colOff>
      <xdr:row>107</xdr:row>
      <xdr:rowOff>10537</xdr:rowOff>
    </xdr:to>
    <xdr:sp macro="" textlink="$BA$66">
      <xdr:nvSpPr>
        <xdr:cNvPr id="30" name="tit_neutro2_2">
          <a:extLst>
            <a:ext uri="{FF2B5EF4-FFF2-40B4-BE49-F238E27FC236}">
              <a16:creationId xmlns:a16="http://schemas.microsoft.com/office/drawing/2014/main" id="{0878BF3C-ABA2-29BB-3CF9-8A7AA17253C6}"/>
            </a:ext>
          </a:extLst>
        </xdr:cNvPr>
        <xdr:cNvSpPr txBox="1"/>
      </xdr:nvSpPr>
      <xdr:spPr bwMode="auto">
        <a:xfrm>
          <a:off x="8789921" y="20376973"/>
          <a:ext cx="2063361" cy="1403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51AF79CA-A92B-491A-98E1-76BB58EAF1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10</xdr:col>
      <xdr:colOff>882767</xdr:colOff>
      <xdr:row>109</xdr:row>
      <xdr:rowOff>137931</xdr:rowOff>
    </xdr:from>
    <xdr:to>
      <xdr:col>13</xdr:col>
      <xdr:colOff>187765</xdr:colOff>
      <xdr:row>110</xdr:row>
      <xdr:rowOff>91544</xdr:rowOff>
    </xdr:to>
    <xdr:sp macro="" textlink="$BE$66">
      <xdr:nvSpPr>
        <xdr:cNvPr id="31" name="tit_fase2_2">
          <a:extLst>
            <a:ext uri="{FF2B5EF4-FFF2-40B4-BE49-F238E27FC236}">
              <a16:creationId xmlns:a16="http://schemas.microsoft.com/office/drawing/2014/main" id="{16FF90BE-E572-B6A8-507F-AE80655D83CA}"/>
            </a:ext>
          </a:extLst>
        </xdr:cNvPr>
        <xdr:cNvSpPr txBox="1"/>
      </xdr:nvSpPr>
      <xdr:spPr bwMode="auto">
        <a:xfrm>
          <a:off x="8745561" y="21018225"/>
          <a:ext cx="1751616" cy="14037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27036EE9-AAFD-4A4E-BFC1-3C6FF5D72C5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</a:t>
          </a:fld>
          <a:endParaRPr sz="1000"/>
        </a:p>
      </xdr:txBody>
    </xdr:sp>
    <xdr:clientData/>
  </xdr:twoCellAnchor>
  <xdr:twoCellAnchor>
    <xdr:from>
      <xdr:col>13</xdr:col>
      <xdr:colOff>258416</xdr:colOff>
      <xdr:row>94</xdr:row>
      <xdr:rowOff>94369</xdr:rowOff>
    </xdr:from>
    <xdr:to>
      <xdr:col>13</xdr:col>
      <xdr:colOff>258416</xdr:colOff>
      <xdr:row>95</xdr:row>
      <xdr:rowOff>29632</xdr:rowOff>
    </xdr:to>
    <xdr:cxnSp macro="">
      <xdr:nvCxnSpPr>
        <xdr:cNvPr id="1420" name="l723">
          <a:extLst>
            <a:ext uri="{FF2B5EF4-FFF2-40B4-BE49-F238E27FC236}">
              <a16:creationId xmlns:a16="http://schemas.microsoft.com/office/drawing/2014/main" id="{2B64932A-09A9-42E4-B736-161C62BD327A}"/>
            </a:ext>
          </a:extLst>
        </xdr:cNvPr>
        <xdr:cNvCxnSpPr>
          <a:cxnSpLocks/>
        </xdr:cNvCxnSpPr>
      </xdr:nvCxnSpPr>
      <xdr:spPr bwMode="auto">
        <a:xfrm>
          <a:off x="10567828" y="18042457"/>
          <a:ext cx="0" cy="12202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258416</xdr:colOff>
      <xdr:row>95</xdr:row>
      <xdr:rowOff>114374</xdr:rowOff>
    </xdr:from>
    <xdr:to>
      <xdr:col>13</xdr:col>
      <xdr:colOff>258416</xdr:colOff>
      <xdr:row>95</xdr:row>
      <xdr:rowOff>215152</xdr:rowOff>
    </xdr:to>
    <xdr:cxnSp macro="">
      <xdr:nvCxnSpPr>
        <xdr:cNvPr id="1421" name="l724">
          <a:extLst>
            <a:ext uri="{FF2B5EF4-FFF2-40B4-BE49-F238E27FC236}">
              <a16:creationId xmlns:a16="http://schemas.microsoft.com/office/drawing/2014/main" id="{EA27B427-445E-4EA6-B785-B81F8E6D3160}"/>
            </a:ext>
          </a:extLst>
        </xdr:cNvPr>
        <xdr:cNvCxnSpPr>
          <a:cxnSpLocks/>
        </xdr:cNvCxnSpPr>
      </xdr:nvCxnSpPr>
      <xdr:spPr bwMode="auto">
        <a:xfrm>
          <a:off x="10567828" y="18249227"/>
          <a:ext cx="0" cy="100778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258416</xdr:colOff>
      <xdr:row>96</xdr:row>
      <xdr:rowOff>21701</xdr:rowOff>
    </xdr:from>
    <xdr:to>
      <xdr:col>13</xdr:col>
      <xdr:colOff>258416</xdr:colOff>
      <xdr:row>96</xdr:row>
      <xdr:rowOff>120783</xdr:rowOff>
    </xdr:to>
    <xdr:cxnSp macro="">
      <xdr:nvCxnSpPr>
        <xdr:cNvPr id="1422" name="l725">
          <a:extLst>
            <a:ext uri="{FF2B5EF4-FFF2-40B4-BE49-F238E27FC236}">
              <a16:creationId xmlns:a16="http://schemas.microsoft.com/office/drawing/2014/main" id="{7F90DC17-2F65-48B0-A161-4EAC69DCA91D}"/>
            </a:ext>
          </a:extLst>
        </xdr:cNvPr>
        <xdr:cNvCxnSpPr>
          <a:cxnSpLocks/>
        </xdr:cNvCxnSpPr>
      </xdr:nvCxnSpPr>
      <xdr:spPr bwMode="auto">
        <a:xfrm>
          <a:off x="10567828" y="18436701"/>
          <a:ext cx="0" cy="99082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363681</xdr:colOff>
      <xdr:row>117</xdr:row>
      <xdr:rowOff>76090</xdr:rowOff>
    </xdr:from>
    <xdr:to>
      <xdr:col>26</xdr:col>
      <xdr:colOff>510540</xdr:colOff>
      <xdr:row>120</xdr:row>
      <xdr:rowOff>130098</xdr:rowOff>
    </xdr:to>
    <xdr:sp macro="" textlink="$AZ$70">
      <xdr:nvSpPr>
        <xdr:cNvPr id="5" name="txt_type_cx">
          <a:extLst>
            <a:ext uri="{FF2B5EF4-FFF2-40B4-BE49-F238E27FC236}">
              <a16:creationId xmlns:a16="http://schemas.microsoft.com/office/drawing/2014/main" id="{6573BCA1-1348-48F8-BB20-521A0569833D}"/>
            </a:ext>
          </a:extLst>
        </xdr:cNvPr>
        <xdr:cNvSpPr txBox="1"/>
      </xdr:nvSpPr>
      <xdr:spPr bwMode="auto">
        <a:xfrm>
          <a:off x="16739061" y="22867510"/>
          <a:ext cx="3956859" cy="625508"/>
        </a:xfrm>
        <a:prstGeom prst="rect">
          <a:avLst/>
        </a:prstGeom>
        <a:noFill/>
        <a:ln w="9525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99664EF6-09C9-4D09-AECD-EC0C858DEF67}" type="TxLink">
            <a:rPr lang="en-US" sz="20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Página 1 / 1</a:t>
          </a:fld>
          <a:endParaRPr sz="2400" b="1"/>
        </a:p>
      </xdr:txBody>
    </xdr:sp>
    <xdr:clientData/>
  </xdr:twoCellAnchor>
  <xdr:twoCellAnchor>
    <xdr:from>
      <xdr:col>21</xdr:col>
      <xdr:colOff>381000</xdr:colOff>
      <xdr:row>107</xdr:row>
      <xdr:rowOff>160734</xdr:rowOff>
    </xdr:from>
    <xdr:to>
      <xdr:col>26</xdr:col>
      <xdr:colOff>513000</xdr:colOff>
      <xdr:row>107</xdr:row>
      <xdr:rowOff>160735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57EC5898-886E-4A12-AC46-E3A6DD13DE36}"/>
            </a:ext>
          </a:extLst>
        </xdr:cNvPr>
        <xdr:cNvCxnSpPr>
          <a:cxnSpLocks/>
        </xdr:cNvCxnSpPr>
      </xdr:nvCxnSpPr>
      <xdr:spPr bwMode="auto">
        <a:xfrm flipV="1">
          <a:off x="16758047" y="21050250"/>
          <a:ext cx="3942000" cy="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8">
    <pageSetUpPr fitToPage="1"/>
  </sheetPr>
  <dimension ref="C5:BF106"/>
  <sheetViews>
    <sheetView showGridLines="0" tabSelected="1" topLeftCell="Q86" zoomScale="85" zoomScaleNormal="85" zoomScaleSheetLayoutView="35" workbookViewId="0">
      <selection activeCell="BB53" sqref="BB53"/>
    </sheetView>
  </sheetViews>
  <sheetFormatPr defaultRowHeight="15" x14ac:dyDescent="0.2"/>
  <cols>
    <col min="6" max="6" width="8.88671875" customWidth="1"/>
    <col min="8" max="8" width="10" customWidth="1"/>
    <col min="10" max="10" width="10.33203125" customWidth="1"/>
    <col min="11" max="11" width="10.6640625" customWidth="1"/>
    <col min="13" max="13" width="8.88671875" style="1" customWidth="1"/>
    <col min="16" max="17" width="8.88671875" customWidth="1"/>
    <col min="22" max="49" width="8.88671875" customWidth="1"/>
    <col min="52" max="52" width="25" bestFit="1" customWidth="1"/>
    <col min="53" max="53" width="19.33203125" bestFit="1" customWidth="1"/>
    <col min="54" max="54" width="46.5546875" bestFit="1" customWidth="1"/>
    <col min="55" max="55" width="12.88671875" bestFit="1" customWidth="1"/>
    <col min="57" max="57" width="42.33203125" bestFit="1" customWidth="1"/>
    <col min="58" max="58" width="26.77734375" bestFit="1" customWidth="1"/>
  </cols>
  <sheetData>
    <row r="5" spans="3:57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8"/>
      <c r="O5" s="8"/>
      <c r="BE5" s="36" t="s">
        <v>65</v>
      </c>
    </row>
    <row r="6" spans="3:57" x14ac:dyDescent="0.2">
      <c r="C6" s="11"/>
      <c r="D6" s="11"/>
      <c r="E6" s="11"/>
      <c r="F6" s="11"/>
      <c r="G6" s="11"/>
      <c r="H6" s="13"/>
      <c r="I6" s="13"/>
      <c r="J6" s="13"/>
      <c r="K6" s="13"/>
      <c r="L6" s="13"/>
      <c r="M6" s="11"/>
      <c r="N6" s="11"/>
      <c r="O6" s="11"/>
      <c r="Q6" s="1"/>
      <c r="R6" s="1"/>
      <c r="AZ6" s="17" t="s">
        <v>2</v>
      </c>
      <c r="BA6" s="17" t="s">
        <v>3</v>
      </c>
      <c r="BB6" s="17"/>
      <c r="BC6" s="17"/>
      <c r="BE6" s="1" t="str">
        <f>BA6</f>
        <v>HIGOR PIMENTEL</v>
      </c>
    </row>
    <row r="7" spans="3:57" x14ac:dyDescent="0.2">
      <c r="C7" s="11"/>
      <c r="D7" s="11"/>
      <c r="E7" s="11"/>
      <c r="F7" s="11"/>
      <c r="G7" s="11"/>
      <c r="H7" s="13"/>
      <c r="I7" s="13"/>
      <c r="J7" s="13"/>
      <c r="K7" s="13"/>
      <c r="L7" s="13"/>
      <c r="M7" s="11"/>
      <c r="N7" s="11"/>
      <c r="O7" s="11"/>
      <c r="Q7" s="1"/>
      <c r="R7" s="1"/>
      <c r="AZ7" s="17" t="s">
        <v>4</v>
      </c>
      <c r="BA7" s="17" t="s">
        <v>5</v>
      </c>
      <c r="BB7" s="17"/>
      <c r="BC7" s="17"/>
      <c r="BE7" s="1" t="str">
        <f>BA7&amp;","&amp;BA8&amp;","&amp;BA9</f>
        <v>DAS TORRES,134,SAO JUDAS</v>
      </c>
    </row>
    <row r="8" spans="3:57" x14ac:dyDescent="0.2">
      <c r="C8" s="11"/>
      <c r="D8" s="11"/>
      <c r="E8" s="11"/>
      <c r="F8" s="11"/>
      <c r="G8" s="11"/>
      <c r="H8" s="13"/>
      <c r="I8" s="13"/>
      <c r="J8" s="13"/>
      <c r="K8" s="13"/>
      <c r="L8" s="13"/>
      <c r="M8" s="11"/>
      <c r="N8" s="11"/>
      <c r="O8" s="11"/>
      <c r="Q8" s="1"/>
      <c r="R8" s="1"/>
      <c r="AZ8" s="17" t="s">
        <v>6</v>
      </c>
      <c r="BA8" s="17">
        <v>134</v>
      </c>
      <c r="BB8" s="17"/>
      <c r="BC8" s="17"/>
      <c r="BE8" s="1"/>
    </row>
    <row r="9" spans="3:57" x14ac:dyDescent="0.2">
      <c r="Q9" s="1"/>
      <c r="AZ9" s="17" t="s">
        <v>7</v>
      </c>
      <c r="BA9" s="17" t="s">
        <v>8</v>
      </c>
      <c r="BB9" s="17"/>
      <c r="BC9" s="17"/>
      <c r="BE9" s="1"/>
    </row>
    <row r="10" spans="3:57" x14ac:dyDescent="0.2">
      <c r="O10" s="2"/>
      <c r="AZ10" s="17" t="s">
        <v>9</v>
      </c>
      <c r="BA10" s="17" t="s">
        <v>10</v>
      </c>
      <c r="BB10" s="17"/>
      <c r="BC10" s="17"/>
      <c r="BE10" s="1" t="str">
        <f>BA10&amp;","&amp;BA11</f>
        <v>SUMARÉ,SP</v>
      </c>
    </row>
    <row r="11" spans="3:57" x14ac:dyDescent="0.2">
      <c r="O11" s="2"/>
      <c r="AZ11" s="17" t="s">
        <v>11</v>
      </c>
      <c r="BA11" s="17" t="s">
        <v>12</v>
      </c>
      <c r="BB11" s="17"/>
      <c r="BC11" s="17"/>
      <c r="BE11" s="1"/>
    </row>
    <row r="12" spans="3:57" x14ac:dyDescent="0.2">
      <c r="O12" s="2"/>
      <c r="AZ12" s="17" t="s">
        <v>13</v>
      </c>
      <c r="BA12" s="17"/>
      <c r="BB12" s="17"/>
      <c r="BC12" s="17"/>
      <c r="BE12" s="1">
        <f>BA12</f>
        <v>0</v>
      </c>
    </row>
    <row r="13" spans="3:57" x14ac:dyDescent="0.2">
      <c r="O13" s="2"/>
      <c r="AZ13" s="17" t="s">
        <v>14</v>
      </c>
      <c r="BA13" s="17" t="s">
        <v>15</v>
      </c>
      <c r="BB13" s="17"/>
      <c r="BC13" s="17"/>
      <c r="BE13" s="1" t="str">
        <f>CONCATENATE("Tensão de atedimento ",BA13)</f>
        <v>Tensão de atedimento 220/380</v>
      </c>
    </row>
    <row r="14" spans="3:57" x14ac:dyDescent="0.2">
      <c r="AZ14" s="17" t="s">
        <v>16</v>
      </c>
      <c r="BA14" s="17" t="s">
        <v>17</v>
      </c>
      <c r="BB14" s="17"/>
      <c r="BC14" s="17"/>
      <c r="BE14" s="1" t="str">
        <f>CONCATENATE("REDE BT - ",BA14)</f>
        <v>REDE BT - EDP SP</v>
      </c>
    </row>
    <row r="15" spans="3:57" x14ac:dyDescent="0.2">
      <c r="AZ15" s="18" t="s">
        <v>18</v>
      </c>
      <c r="BA15" s="19" t="s">
        <v>19</v>
      </c>
      <c r="BB15" s="19" t="s">
        <v>20</v>
      </c>
      <c r="BC15" s="20" t="s">
        <v>20</v>
      </c>
      <c r="BE15" s="1" t="str">
        <f>"Poste da "&amp;BA14</f>
        <v>Poste da EDP SP</v>
      </c>
    </row>
    <row r="16" spans="3:57" x14ac:dyDescent="0.2">
      <c r="D16" t="s">
        <v>0</v>
      </c>
      <c r="AZ16" s="21" t="s">
        <v>21</v>
      </c>
      <c r="BA16" s="22">
        <v>20</v>
      </c>
      <c r="BB16" s="22" t="s">
        <v>22</v>
      </c>
      <c r="BC16" s="23"/>
      <c r="BE16" s="1"/>
    </row>
    <row r="17" spans="14:58" x14ac:dyDescent="0.2">
      <c r="AZ17" s="21" t="s">
        <v>23</v>
      </c>
      <c r="BA17" s="22">
        <v>10</v>
      </c>
      <c r="BB17" s="22"/>
      <c r="BC17" s="23"/>
      <c r="BE17" s="1" t="str">
        <f>IF(BA15="Sim","",CONCATENATE(BA18,"x Chave seccionadora    "&amp;BA16," Vcc  |  "&amp;BA17&amp;" A"))</f>
        <v>30x Chave seccionadora    20 Vcc  |  10 A</v>
      </c>
    </row>
    <row r="18" spans="14:58" x14ac:dyDescent="0.2">
      <c r="AZ18" s="21" t="s">
        <v>24</v>
      </c>
      <c r="BA18" s="22">
        <v>30</v>
      </c>
      <c r="BB18" s="22"/>
      <c r="BC18" s="23"/>
      <c r="BE18" s="1"/>
    </row>
    <row r="19" spans="14:58" x14ac:dyDescent="0.2">
      <c r="AZ19" s="24" t="s">
        <v>25</v>
      </c>
      <c r="BA19" s="25">
        <v>40</v>
      </c>
      <c r="BB19" s="25" t="s">
        <v>26</v>
      </c>
      <c r="BC19" s="26"/>
      <c r="BE19" s="1"/>
    </row>
    <row r="20" spans="14:58" x14ac:dyDescent="0.2">
      <c r="AZ20" s="27" t="s">
        <v>24</v>
      </c>
      <c r="BA20" s="28">
        <v>3</v>
      </c>
      <c r="BB20" s="28"/>
      <c r="BC20" s="29"/>
      <c r="BE20" s="1" t="str">
        <f>CONCATENATE(BA20,"x DPS ") &amp; "        "&amp;BA50&amp;"  Vcc | " &amp; "       In: "&amp;BA19&amp;" Ka " &amp;"       Imax: "&amp;BA48&amp;" kA"</f>
        <v>3x DPS         60  Vcc |        In: 40 Ka        Imax: 50 kA</v>
      </c>
    </row>
    <row r="21" spans="14:58" x14ac:dyDescent="0.2">
      <c r="AZ21" s="18" t="s">
        <v>23</v>
      </c>
      <c r="BA21" s="19">
        <v>25</v>
      </c>
      <c r="BB21" s="19" t="s">
        <v>27</v>
      </c>
      <c r="BC21" s="20" t="s">
        <v>28</v>
      </c>
      <c r="BE21" s="1"/>
    </row>
    <row r="22" spans="14:58" x14ac:dyDescent="0.2">
      <c r="AZ22" s="30" t="s">
        <v>29</v>
      </c>
      <c r="BA22" s="9" t="s">
        <v>30</v>
      </c>
      <c r="BB22" s="9"/>
      <c r="BC22" s="31"/>
      <c r="BE22" s="1" t="str">
        <f>CONCATENATE("Disjuntor ",BA22," de ",BA21," A")</f>
        <v>Disjuntor Bipolar de 25 A</v>
      </c>
    </row>
    <row r="23" spans="14:58" x14ac:dyDescent="0.2">
      <c r="AZ23" s="30" t="s">
        <v>25</v>
      </c>
      <c r="BA23" s="9">
        <v>70</v>
      </c>
      <c r="BB23" s="9" t="s">
        <v>26</v>
      </c>
      <c r="BC23" s="31"/>
      <c r="BE23" s="1" t="str">
        <f>CONCATENATE(IF(BA22="Monopolar",1,IF(BA22="Bipolar",2,IF(BA22="Tripolar",3,0)))," x"," DPS     "&amp;BA51&amp;"  Vca | ","In:"&amp;BA23&amp;" kA ","
Imax: ",BA49," kA")</f>
        <v>2 x DPS     90  Vca | In:70 kA 
Imax: 80 kA</v>
      </c>
    </row>
    <row r="24" spans="14:58" x14ac:dyDescent="0.2">
      <c r="P24" s="3"/>
      <c r="AZ24" s="30" t="s">
        <v>24</v>
      </c>
      <c r="BA24" s="9">
        <v>1</v>
      </c>
      <c r="BB24" s="9" t="s">
        <v>31</v>
      </c>
      <c r="BC24" s="31"/>
      <c r="BE24" s="1"/>
    </row>
    <row r="25" spans="14:58" ht="15" customHeight="1" x14ac:dyDescent="0.2">
      <c r="O25" s="4"/>
      <c r="P25" s="4"/>
      <c r="Q25" s="4"/>
      <c r="AZ25" s="30" t="s">
        <v>32</v>
      </c>
      <c r="BA25" s="9">
        <v>16</v>
      </c>
      <c r="BB25" s="9" t="s">
        <v>33</v>
      </c>
      <c r="BC25" s="31"/>
      <c r="BE25" s="41" t="str">
        <f>(IF(BA22="Monopolar","1# ",IF(BA22="Bipolar","2# ","3# "))&amp;BA25&amp;"("&amp;BA25&amp;") mm²   "&amp;BA26)</f>
        <v>2# 16(16) mm²   EPR/XLPE 90º</v>
      </c>
      <c r="BF25" t="str">
        <f>"1# "&amp;BA25&amp;"("&amp;BA25&amp;") mm²   "&amp;BA26</f>
        <v>1# 16(16) mm²   EPR/XLPE 90º</v>
      </c>
    </row>
    <row r="26" spans="14:58" x14ac:dyDescent="0.2">
      <c r="O26" s="4"/>
      <c r="P26" s="4"/>
      <c r="Q26" s="4"/>
      <c r="AZ26" s="32" t="s">
        <v>34</v>
      </c>
      <c r="BA26" s="33" t="s">
        <v>35</v>
      </c>
      <c r="BB26" s="33"/>
      <c r="BC26" s="34"/>
      <c r="BE26" s="1"/>
    </row>
    <row r="27" spans="14:58" x14ac:dyDescent="0.2">
      <c r="O27" s="4"/>
      <c r="P27" s="4"/>
      <c r="Q27" s="4"/>
      <c r="AZ27" s="18" t="s">
        <v>24</v>
      </c>
      <c r="BA27" s="19">
        <v>1</v>
      </c>
      <c r="BB27" s="19" t="s">
        <v>36</v>
      </c>
      <c r="BC27" s="20" t="s">
        <v>37</v>
      </c>
      <c r="BE27" s="1" t="str">
        <f>CONCATENATE("Disjuntor ",IF(BA27=1,"Monopolar",IF(BA27=2,"Bipolar",IF(BA27=3,"Tripolar",0)))," de ",BA29," A")</f>
        <v>Disjuntor Monopolar de 32 A</v>
      </c>
    </row>
    <row r="28" spans="14:58" x14ac:dyDescent="0.2">
      <c r="O28" s="4"/>
      <c r="P28" s="4"/>
      <c r="Q28" s="4"/>
      <c r="AZ28" s="30" t="s">
        <v>24</v>
      </c>
      <c r="BA28" s="9">
        <v>0</v>
      </c>
      <c r="BB28" s="9" t="s">
        <v>31</v>
      </c>
      <c r="BC28" s="31"/>
      <c r="BE28" s="41" t="str">
        <f>IF(BA27=1,"1# ",IF(BA27=2,"2# ","3# "))&amp;BA31&amp;"("&amp;BA31&amp;") mm ²  "&amp;BA30</f>
        <v>1# 6(6) mm ²  EPR/XLPE 90º</v>
      </c>
      <c r="BF28" t="str">
        <f>"1# "&amp;BA31&amp;"("&amp;BA31&amp;") mm ²  "&amp;BA30</f>
        <v>1# 6(6) mm ²  EPR/XLPE 90º</v>
      </c>
    </row>
    <row r="29" spans="14:58" x14ac:dyDescent="0.2">
      <c r="O29" s="4"/>
      <c r="P29" s="4"/>
      <c r="Q29" s="4"/>
      <c r="AZ29" s="30" t="s">
        <v>23</v>
      </c>
      <c r="BA29" s="9">
        <v>32</v>
      </c>
      <c r="BB29" s="9" t="s">
        <v>27</v>
      </c>
      <c r="BC29" s="31"/>
      <c r="BE29" s="1"/>
    </row>
    <row r="30" spans="14:58" x14ac:dyDescent="0.2">
      <c r="N30" s="5"/>
      <c r="P30" s="4"/>
      <c r="Q30" s="4"/>
      <c r="AZ30" s="30" t="s">
        <v>38</v>
      </c>
      <c r="BA30" s="9" t="s">
        <v>35</v>
      </c>
      <c r="BB30" s="9" t="s">
        <v>39</v>
      </c>
      <c r="BC30" s="31"/>
      <c r="BE30" s="1"/>
    </row>
    <row r="31" spans="14:58" x14ac:dyDescent="0.2">
      <c r="AZ31" s="32" t="s">
        <v>40</v>
      </c>
      <c r="BA31" s="33">
        <v>6</v>
      </c>
      <c r="BB31" s="33"/>
      <c r="BC31" s="34"/>
      <c r="BE31" s="1"/>
    </row>
    <row r="32" spans="14:58" x14ac:dyDescent="0.2">
      <c r="AZ32" s="1" t="s">
        <v>41</v>
      </c>
      <c r="BA32" s="1" t="s">
        <v>42</v>
      </c>
      <c r="BB32" s="1" t="str">
        <f>IF(BA32="Danilo Soares Costa","Avenida Inglaterra, 454, QD.117, Lote 1, Jardim Europa","Rua Dr. Almir Pinheiro Martins, 104 - Jardim Yeda")</f>
        <v>Avenida Inglaterra, 454, QD.117, Lote 1, Jardim Europa</v>
      </c>
      <c r="BC32" s="1" t="str">
        <f>IF(BA32="Danilo Soares Costa","Goiânia / GO","Campinas / SP")</f>
        <v>Goiânia / GO</v>
      </c>
      <c r="BE32" s="1" t="str">
        <f>IF(BA32="Danilo Soares Costa","74330-200","13060-624")</f>
        <v>74330-200</v>
      </c>
    </row>
    <row r="33" spans="10:57" x14ac:dyDescent="0.2">
      <c r="AZ33" s="18" t="s">
        <v>43</v>
      </c>
      <c r="BA33" s="19" t="s">
        <v>44</v>
      </c>
      <c r="BB33" s="19" t="s">
        <v>45</v>
      </c>
      <c r="BC33" s="20"/>
      <c r="BE33" s="1" t="str">
        <f>BA33</f>
        <v>marca modulo</v>
      </c>
    </row>
    <row r="34" spans="10:57" x14ac:dyDescent="0.2">
      <c r="AZ34" s="30" t="s">
        <v>46</v>
      </c>
      <c r="BA34" s="9" t="s">
        <v>47</v>
      </c>
      <c r="BB34" s="9"/>
      <c r="BC34" s="31"/>
      <c r="BE34" s="1" t="str">
        <f>BA34</f>
        <v>modelo modulo</v>
      </c>
    </row>
    <row r="35" spans="10:57" x14ac:dyDescent="0.2">
      <c r="AZ35" s="30" t="s">
        <v>48</v>
      </c>
      <c r="BA35" s="9">
        <v>1000</v>
      </c>
      <c r="BB35" s="9"/>
      <c r="BC35" s="31"/>
      <c r="BE35" s="1"/>
    </row>
    <row r="36" spans="10:57" ht="15" customHeight="1" x14ac:dyDescent="0.2">
      <c r="P36" s="4"/>
      <c r="Q36" s="46"/>
      <c r="AZ36" s="32" t="s">
        <v>24</v>
      </c>
      <c r="BA36" s="33">
        <v>18</v>
      </c>
      <c r="BB36" s="33"/>
      <c r="BC36" s="34"/>
      <c r="BE36" s="1"/>
    </row>
    <row r="37" spans="10:57" x14ac:dyDescent="0.2">
      <c r="P37" s="4"/>
      <c r="Q37" s="46"/>
      <c r="AZ37" s="18" t="s">
        <v>43</v>
      </c>
      <c r="BA37" s="19" t="s">
        <v>49</v>
      </c>
      <c r="BB37" s="19" t="s">
        <v>50</v>
      </c>
      <c r="BC37" s="20"/>
      <c r="BE37" s="1" t="str">
        <f>CONCATENATE("Inversor Grid Tie ",BA37)</f>
        <v>Inversor Grid Tie marca inversor</v>
      </c>
    </row>
    <row r="38" spans="10:57" x14ac:dyDescent="0.2">
      <c r="J38" s="12" t="s">
        <v>1</v>
      </c>
      <c r="P38" s="4"/>
      <c r="Q38" s="46"/>
      <c r="AZ38" s="30" t="s">
        <v>46</v>
      </c>
      <c r="BA38" s="9" t="s">
        <v>51</v>
      </c>
      <c r="BB38" s="9"/>
      <c r="BC38" s="31"/>
      <c r="BE38" s="1" t="str">
        <f>BA38</f>
        <v>modelo inversor</v>
      </c>
    </row>
    <row r="39" spans="10:57" x14ac:dyDescent="0.2">
      <c r="P39" s="4"/>
      <c r="Q39" s="46"/>
      <c r="AZ39" s="30" t="s">
        <v>52</v>
      </c>
      <c r="BA39" s="9">
        <v>2</v>
      </c>
      <c r="BB39" s="9"/>
      <c r="BC39" s="31"/>
      <c r="BE39" s="1"/>
    </row>
    <row r="40" spans="10:57" x14ac:dyDescent="0.2">
      <c r="N40" s="5"/>
      <c r="P40" s="4"/>
      <c r="Q40" s="46"/>
      <c r="AZ40" s="30" t="s">
        <v>53</v>
      </c>
      <c r="BA40" s="9">
        <v>3</v>
      </c>
      <c r="BB40" s="9"/>
      <c r="BC40" s="31"/>
      <c r="BE40" s="1"/>
    </row>
    <row r="41" spans="10:57" x14ac:dyDescent="0.2">
      <c r="P41" s="4"/>
      <c r="Q41" s="46"/>
      <c r="AZ41" s="30" t="s">
        <v>54</v>
      </c>
      <c r="BA41" s="9">
        <v>20</v>
      </c>
      <c r="BB41" s="9"/>
      <c r="BC41" s="31"/>
      <c r="BE41" s="1" t="str">
        <f>BA41&amp;" KW"</f>
        <v>20 KW</v>
      </c>
    </row>
    <row r="42" spans="10:57" x14ac:dyDescent="0.2">
      <c r="P42" s="4"/>
      <c r="AZ42" s="32" t="s">
        <v>24</v>
      </c>
      <c r="BA42" s="33">
        <v>30</v>
      </c>
      <c r="BB42" s="33"/>
      <c r="BC42" s="34"/>
      <c r="BE42" s="1"/>
    </row>
    <row r="43" spans="10:57" x14ac:dyDescent="0.2">
      <c r="AZ43" s="1" t="s">
        <v>55</v>
      </c>
      <c r="BA43" s="1">
        <v>18</v>
      </c>
      <c r="BB43" s="1"/>
      <c r="BC43" s="1"/>
      <c r="BE43" s="1"/>
    </row>
    <row r="44" spans="10:57" x14ac:dyDescent="0.2">
      <c r="AZ44" s="17" t="s">
        <v>56</v>
      </c>
      <c r="BA44" s="17">
        <v>3</v>
      </c>
      <c r="BB44" s="17" t="str">
        <f>(BA44*$BA$35) /1000 &amp;" KW"</f>
        <v>3 KW</v>
      </c>
      <c r="BC44" s="17"/>
      <c r="BE44" s="1" t="str">
        <f>CONCATENATE(BA44," x Módulos FV ",$BA$35," Wp ")</f>
        <v xml:space="preserve">3 x Módulos FV 1000 Wp </v>
      </c>
    </row>
    <row r="45" spans="10:57" x14ac:dyDescent="0.2">
      <c r="AZ45" s="17" t="s">
        <v>57</v>
      </c>
      <c r="BA45" s="17">
        <v>4</v>
      </c>
      <c r="BB45" s="17" t="str">
        <f t="shared" ref="BB45:BB47" si="0">(BA45*$BA$35) /1000 &amp;" KW"</f>
        <v>4 KW</v>
      </c>
      <c r="BC45" s="17"/>
      <c r="BE45" s="1" t="str">
        <f t="shared" ref="BE45:BE47" si="1">CONCATENATE(BA45," x Módulos FV ",$BA$35," Wp ")</f>
        <v xml:space="preserve">4 x Módulos FV 1000 Wp </v>
      </c>
    </row>
    <row r="46" spans="10:57" x14ac:dyDescent="0.2">
      <c r="AZ46" s="17" t="s">
        <v>58</v>
      </c>
      <c r="BA46" s="17">
        <v>5</v>
      </c>
      <c r="BB46" s="17" t="str">
        <f t="shared" si="0"/>
        <v>5 KW</v>
      </c>
      <c r="BC46" s="17"/>
      <c r="BE46" s="1" t="str">
        <f t="shared" si="1"/>
        <v xml:space="preserve">5 x Módulos FV 1000 Wp </v>
      </c>
    </row>
    <row r="47" spans="10:57" ht="15" customHeight="1" x14ac:dyDescent="0.2">
      <c r="N47" s="4"/>
      <c r="O47" s="16"/>
      <c r="P47" s="16"/>
      <c r="Q47" s="16"/>
      <c r="R47" s="16"/>
      <c r="S47" s="16"/>
      <c r="T47" s="16"/>
      <c r="AZ47" s="17" t="s">
        <v>59</v>
      </c>
      <c r="BA47" s="17">
        <v>6</v>
      </c>
      <c r="BB47" s="17" t="str">
        <f t="shared" si="0"/>
        <v>6 KW</v>
      </c>
      <c r="BC47" s="17"/>
      <c r="BE47" s="1" t="str">
        <f t="shared" si="1"/>
        <v xml:space="preserve">6 x Módulos FV 1000 Wp </v>
      </c>
    </row>
    <row r="48" spans="10:57" ht="15" customHeight="1" x14ac:dyDescent="0.2">
      <c r="N48" s="4"/>
      <c r="O48" s="16"/>
      <c r="P48" s="16"/>
      <c r="Q48" s="16"/>
      <c r="R48" s="16"/>
      <c r="S48" s="16"/>
      <c r="T48" s="16"/>
      <c r="AZ48" s="17" t="s">
        <v>60</v>
      </c>
      <c r="BA48" s="17">
        <v>50</v>
      </c>
      <c r="BB48" s="17"/>
      <c r="BC48" s="17"/>
    </row>
    <row r="49" spans="11:58" ht="15" customHeight="1" x14ac:dyDescent="0.2">
      <c r="N49" s="4"/>
      <c r="O49" s="16"/>
      <c r="P49" s="16"/>
      <c r="Q49" s="16"/>
      <c r="R49" s="16"/>
      <c r="S49" s="16"/>
      <c r="T49" s="16"/>
      <c r="AZ49" s="17" t="s">
        <v>61</v>
      </c>
      <c r="BA49" s="17">
        <v>80</v>
      </c>
      <c r="BB49" s="17"/>
      <c r="BC49" s="17"/>
    </row>
    <row r="50" spans="11:58" ht="15" customHeight="1" x14ac:dyDescent="0.2">
      <c r="N50" s="4"/>
      <c r="O50" s="16"/>
      <c r="P50" s="16"/>
      <c r="Q50" s="16"/>
      <c r="R50" s="16"/>
      <c r="S50" s="16"/>
      <c r="T50" s="16"/>
      <c r="AZ50" s="17" t="s">
        <v>62</v>
      </c>
      <c r="BA50" s="17">
        <v>60</v>
      </c>
      <c r="BB50" s="17"/>
      <c r="BC50" s="17"/>
    </row>
    <row r="51" spans="11:58" ht="15" customHeight="1" x14ac:dyDescent="0.2">
      <c r="M51" s="6"/>
      <c r="N51" s="4"/>
      <c r="O51" s="16"/>
      <c r="P51" s="16"/>
      <c r="Q51" s="16"/>
      <c r="R51" s="16"/>
      <c r="S51" s="16"/>
      <c r="T51" s="16"/>
      <c r="AZ51" s="17" t="s">
        <v>63</v>
      </c>
      <c r="BA51" s="17">
        <v>90</v>
      </c>
      <c r="BB51" s="17"/>
      <c r="BC51" s="17"/>
    </row>
    <row r="52" spans="11:58" ht="15" customHeight="1" x14ac:dyDescent="0.2">
      <c r="M52" s="6"/>
      <c r="N52" s="4"/>
      <c r="O52" s="16"/>
      <c r="P52" s="16"/>
      <c r="Q52" s="16"/>
      <c r="R52" s="16"/>
      <c r="S52" s="16"/>
      <c r="T52" s="16"/>
      <c r="AZ52" s="35" t="s">
        <v>64</v>
      </c>
      <c r="BA52" s="35">
        <v>10</v>
      </c>
      <c r="BB52" s="1" t="str">
        <f>CONCATENATE("Projeto GFV ",BA52," kWp")</f>
        <v>Projeto GFV 10 kWp</v>
      </c>
      <c r="BC52" s="1"/>
    </row>
    <row r="53" spans="11:58" ht="15" customHeight="1" x14ac:dyDescent="0.2">
      <c r="M53" s="6"/>
      <c r="O53" s="16"/>
      <c r="P53" s="16"/>
      <c r="Q53" s="16"/>
      <c r="R53" s="16"/>
      <c r="S53" s="16"/>
      <c r="T53" s="16"/>
      <c r="AZ53" s="1"/>
      <c r="BA53" s="1"/>
      <c r="BB53" s="1"/>
      <c r="BE53" s="1"/>
    </row>
    <row r="54" spans="11:58" x14ac:dyDescent="0.2">
      <c r="M54" s="6"/>
      <c r="AZ54" s="17" t="s">
        <v>66</v>
      </c>
      <c r="BA54" s="17">
        <v>6</v>
      </c>
      <c r="BB54" s="17"/>
      <c r="BC54" s="37"/>
      <c r="BD54" s="37"/>
      <c r="BE54" s="17" t="str">
        <f>"1# " &amp;BA54&amp;"("&amp;BA54&amp;") mm²     Negativo (-)"</f>
        <v>1# 6(6) mm²     Negativo (-)</v>
      </c>
      <c r="BF54" s="17" t="str">
        <f>"1# " &amp;BA54&amp;"("&amp;BA54&amp;") mm²     Positivo (+)"</f>
        <v>1# 6(6) mm²     Positivo (+)</v>
      </c>
    </row>
    <row r="55" spans="11:58" x14ac:dyDescent="0.2">
      <c r="M55" s="6"/>
      <c r="AZ55" s="17" t="s">
        <v>67</v>
      </c>
      <c r="BA55" s="17" t="s">
        <v>68</v>
      </c>
      <c r="BB55" s="17"/>
      <c r="BC55" s="37"/>
      <c r="BD55" s="37"/>
      <c r="BE55" s="17" t="str">
        <f>"Tipo de Caixa     "&amp;BA55</f>
        <v>Tipo de Caixa     CM-3</v>
      </c>
      <c r="BF55" s="37"/>
    </row>
    <row r="56" spans="11:58" x14ac:dyDescent="0.2">
      <c r="M56" s="6"/>
      <c r="AZ56" s="1"/>
      <c r="BA56" s="1"/>
      <c r="BB56" s="1"/>
      <c r="BE56" s="1"/>
    </row>
    <row r="57" spans="11:58" x14ac:dyDescent="0.2">
      <c r="K57" s="15"/>
      <c r="L57" s="15"/>
      <c r="M57" s="15"/>
      <c r="N57" s="6"/>
      <c r="AZ57" s="17" t="s">
        <v>69</v>
      </c>
      <c r="BA57" s="17">
        <v>10</v>
      </c>
      <c r="BB57" s="17" t="s">
        <v>70</v>
      </c>
      <c r="BE57" s="1"/>
    </row>
    <row r="58" spans="11:58" ht="21" customHeight="1" x14ac:dyDescent="0.2">
      <c r="K58" s="15"/>
      <c r="L58" s="15"/>
      <c r="M58" s="15"/>
      <c r="AZ58" s="38" t="s">
        <v>21</v>
      </c>
      <c r="BA58" s="17">
        <v>20</v>
      </c>
      <c r="BB58" s="17" t="s">
        <v>70</v>
      </c>
      <c r="BE58" s="1"/>
    </row>
    <row r="59" spans="11:58" x14ac:dyDescent="0.2">
      <c r="AZ59" s="17" t="s">
        <v>71</v>
      </c>
      <c r="BA59" s="17">
        <v>40</v>
      </c>
      <c r="BB59" s="17" t="s">
        <v>70</v>
      </c>
      <c r="BE59" s="1"/>
    </row>
    <row r="60" spans="11:58" x14ac:dyDescent="0.2">
      <c r="AZ60" s="17" t="s">
        <v>72</v>
      </c>
      <c r="BA60" s="17">
        <v>50</v>
      </c>
      <c r="BB60" s="17" t="s">
        <v>70</v>
      </c>
      <c r="BC60" s="39"/>
      <c r="BD60" s="40"/>
      <c r="BE60" s="17" t="str">
        <f>CONCATENATE(BA57,"x DPS ") &amp; "        "&amp;BA58&amp;"  V | " &amp; "       In: "&amp;BA59&amp;" Ka " &amp;"       Imax: "&amp;BA60&amp;" kA"</f>
        <v>10x DPS         20  V |        In: 40 Ka        Imax: 50 kA</v>
      </c>
    </row>
    <row r="63" spans="11:58" x14ac:dyDescent="0.2">
      <c r="AZ63" s="17" t="s">
        <v>73</v>
      </c>
      <c r="BA63" s="17" t="s">
        <v>74</v>
      </c>
      <c r="BB63" s="17"/>
    </row>
    <row r="64" spans="11:58" x14ac:dyDescent="0.2">
      <c r="AZ64" s="17" t="s">
        <v>75</v>
      </c>
      <c r="BA64" s="17" t="s">
        <v>76</v>
      </c>
      <c r="BB64" s="17"/>
    </row>
    <row r="65" spans="7:57" x14ac:dyDescent="0.2">
      <c r="AZ65" s="17" t="s">
        <v>77</v>
      </c>
      <c r="BA65" s="17" t="s">
        <v>78</v>
      </c>
      <c r="BB65" s="17"/>
      <c r="BE65" s="17" t="str">
        <f>IF(BA22="Monopolar",BA63,IF(BA22="Bipolar",BA64,BA65))</f>
        <v>R - S</v>
      </c>
    </row>
    <row r="66" spans="7:57" x14ac:dyDescent="0.2">
      <c r="AZ66" s="17" t="s">
        <v>79</v>
      </c>
      <c r="BA66" s="17" t="s">
        <v>80</v>
      </c>
      <c r="BB66" s="17"/>
      <c r="BE66" s="42" t="str">
        <f>IF(BA27=1,BA63,IF(BA27=2,BA64,BA65))</f>
        <v>R</v>
      </c>
    </row>
    <row r="67" spans="7:57" ht="15" customHeight="1" x14ac:dyDescent="0.2">
      <c r="I67" s="6"/>
      <c r="J67" s="14"/>
      <c r="K67" s="14"/>
      <c r="AZ67" s="17" t="s">
        <v>81</v>
      </c>
      <c r="BA67" s="17" t="s">
        <v>82</v>
      </c>
      <c r="BB67" s="17"/>
    </row>
    <row r="68" spans="7:57" x14ac:dyDescent="0.2">
      <c r="J68" s="14"/>
      <c r="K68" s="14"/>
    </row>
    <row r="69" spans="7:57" x14ac:dyDescent="0.2">
      <c r="J69" s="14"/>
      <c r="K69" s="14"/>
    </row>
    <row r="70" spans="7:57" ht="24.75" customHeight="1" x14ac:dyDescent="0.2">
      <c r="J70" s="14"/>
      <c r="K70" s="14"/>
      <c r="AZ70" s="43" t="str">
        <f>"Página " &amp;BA70</f>
        <v>Página 1 / 1</v>
      </c>
      <c r="BA70" s="44" t="s">
        <v>83</v>
      </c>
    </row>
    <row r="72" spans="7:57" ht="15" customHeight="1" x14ac:dyDescent="0.2">
      <c r="G72" s="4"/>
      <c r="H72" s="4"/>
      <c r="I72" s="4"/>
    </row>
    <row r="73" spans="7:57" x14ac:dyDescent="0.2">
      <c r="G73" s="4"/>
      <c r="H73" s="4"/>
      <c r="I73" s="4"/>
    </row>
    <row r="74" spans="7:57" x14ac:dyDescent="0.2">
      <c r="G74" s="4"/>
      <c r="H74" s="4"/>
      <c r="I74" s="4"/>
    </row>
    <row r="75" spans="7:57" x14ac:dyDescent="0.2">
      <c r="H75" s="5"/>
    </row>
    <row r="87" spans="7:16" ht="22.5" customHeight="1" x14ac:dyDescent="0.2">
      <c r="P87" s="5"/>
    </row>
    <row r="88" spans="7:16" x14ac:dyDescent="0.2">
      <c r="P88" s="5"/>
    </row>
    <row r="89" spans="7:16" ht="15.75" x14ac:dyDescent="0.25">
      <c r="G89" s="7"/>
      <c r="P89" s="5"/>
    </row>
    <row r="90" spans="7:16" ht="15" customHeight="1" x14ac:dyDescent="0.2">
      <c r="I90" s="6"/>
      <c r="K90" s="4"/>
      <c r="P90" s="5"/>
    </row>
    <row r="91" spans="7:16" x14ac:dyDescent="0.2">
      <c r="K91" s="4"/>
      <c r="P91" s="5"/>
    </row>
    <row r="92" spans="7:16" ht="19.5" customHeight="1" x14ac:dyDescent="0.2">
      <c r="K92" s="4"/>
      <c r="P92" s="5"/>
    </row>
    <row r="93" spans="7:16" ht="19.5" customHeight="1" x14ac:dyDescent="0.2">
      <c r="K93" s="4"/>
      <c r="P93" s="5"/>
    </row>
    <row r="94" spans="7:16" ht="12" customHeight="1" x14ac:dyDescent="0.2">
      <c r="K94" s="4"/>
      <c r="P94" s="5"/>
    </row>
    <row r="95" spans="7:16" x14ac:dyDescent="0.2">
      <c r="P95" s="5"/>
    </row>
    <row r="96" spans="7:16" ht="21.75" customHeight="1" x14ac:dyDescent="0.2">
      <c r="P96" s="5"/>
    </row>
    <row r="98" spans="6:21" x14ac:dyDescent="0.2">
      <c r="F98" s="5"/>
      <c r="G98" s="47"/>
      <c r="H98" s="47"/>
      <c r="Q98" s="45"/>
      <c r="R98" s="45"/>
      <c r="S98" s="45"/>
      <c r="T98" s="45"/>
      <c r="U98" s="45"/>
    </row>
    <row r="99" spans="6:21" x14ac:dyDescent="0.2">
      <c r="P99" s="5"/>
      <c r="Q99" s="45"/>
      <c r="R99" s="45"/>
      <c r="S99" s="45"/>
      <c r="T99" s="45"/>
      <c r="U99" s="45"/>
    </row>
    <row r="105" spans="6:21" ht="17.25" customHeight="1" x14ac:dyDescent="0.2">
      <c r="G105" s="5"/>
      <c r="I105" s="10"/>
      <c r="J105" s="10"/>
    </row>
    <row r="106" spans="6:21" x14ac:dyDescent="0.2">
      <c r="G106" s="5"/>
      <c r="H106" s="10"/>
      <c r="I106" s="10"/>
      <c r="J106" s="10"/>
      <c r="K106" s="10"/>
    </row>
  </sheetData>
  <mergeCells count="3">
    <mergeCell ref="Q98:U99"/>
    <mergeCell ref="Q36:Q41"/>
    <mergeCell ref="G98:H98"/>
  </mergeCells>
  <pageMargins left="0.51181102362204722" right="0.51181102362204722" top="0.39370078740157477" bottom="0.59055118110236238" header="0" footer="0"/>
  <pageSetup paperSize="9" scale="31" firstPageNumber="429496729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diagrama</vt:lpstr>
      <vt:lpstr>_line_mod2</vt:lpstr>
      <vt:lpstr>diagrama!Area_de_impressao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Taranis</dc:creator>
  <cp:lastModifiedBy>Taranis</cp:lastModifiedBy>
  <cp:revision>1</cp:revision>
  <cp:lastPrinted>2022-12-15T20:23:42Z</cp:lastPrinted>
  <dcterms:created xsi:type="dcterms:W3CDTF">2022-11-28T12:59:23Z</dcterms:created>
  <dcterms:modified xsi:type="dcterms:W3CDTF">2022-12-28T14:19:31Z</dcterms:modified>
</cp:coreProperties>
</file>