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FBD22E32-BBEC-4004-9522-0D3634C426BF}" xr6:coauthVersionLast="47" xr6:coauthVersionMax="47" xr10:uidLastSave="{00000000-0000-0000-0000-000000000000}"/>
  <bookViews>
    <workbookView xWindow="20370" yWindow="-120" windowWidth="21840" windowHeight="13140" tabRatio="350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 l="1"/>
  <c r="AF55" i="1"/>
  <c r="AG54" i="1"/>
  <c r="AF54" i="1"/>
  <c r="AF20" i="1"/>
  <c r="AF47" i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<sst xmlns="http://schemas.openxmlformats.org/spreadsheetml/2006/main" count="103" uniqueCount="83">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</sst>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225135</xdr:colOff>
      <xdr:row>49</xdr:row>
      <xdr:rowOff>96692</xdr:rowOff>
    </xdr:from>
    <xdr:to>
      <xdr:col>16</xdr:col>
      <xdr:colOff>37317</xdr:colOff>
      <xdr:row>52</xdr:row>
      <xdr:rowOff>2572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  <a:endCxn id="62" idx="3"/>
        </xdr:cNvCxnSpPr>
      </xdr:nvCxnSpPr>
      <xdr:spPr bwMode="auto">
        <a:xfrm flipH="1">
          <a:off x="10512135" y="9431192"/>
          <a:ext cx="2098182" cy="4773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716364</xdr:colOff>
      <xdr:row>82</xdr:row>
      <xdr:rowOff>145676</xdr:rowOff>
    </xdr:from>
    <xdr:to>
      <xdr:col>21</xdr:col>
      <xdr:colOff>83874</xdr:colOff>
      <xdr:row>113</xdr:row>
      <xdr:rowOff>68037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18572" y="15965968"/>
          <a:ext cx="3939510" cy="6126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714714</xdr:colOff>
      <xdr:row>85</xdr:row>
      <xdr:rowOff>33618</xdr:rowOff>
    </xdr:from>
    <xdr:to>
      <xdr:col>21</xdr:col>
      <xdr:colOff>85586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16189" y="16426143"/>
          <a:ext cx="3942872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717776</xdr:colOff>
      <xdr:row>90</xdr:row>
      <xdr:rowOff>19827</xdr:rowOff>
    </xdr:from>
    <xdr:to>
      <xdr:col>21</xdr:col>
      <xdr:colOff>83903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18571" y="17467586"/>
          <a:ext cx="3938127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5</xdr:col>
      <xdr:colOff>481187</xdr:colOff>
      <xdr:row>17</xdr:row>
      <xdr:rowOff>30987</xdr:rowOff>
    </xdr:from>
    <xdr:to>
      <xdr:col>5</xdr:col>
      <xdr:colOff>481187</xdr:colOff>
      <xdr:row>47</xdr:row>
      <xdr:rowOff>137187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291187" y="3269487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716416</xdr:colOff>
      <xdr:row>99</xdr:row>
      <xdr:rowOff>78168</xdr:rowOff>
    </xdr:from>
    <xdr:to>
      <xdr:col>21</xdr:col>
      <xdr:colOff>90488</xdr:colOff>
      <xdr:row>113</xdr:row>
      <xdr:rowOff>73476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7891" y="19404393"/>
          <a:ext cx="3946072" cy="269088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121226</xdr:colOff>
      <xdr:row>48</xdr:row>
      <xdr:rowOff>137435</xdr:rowOff>
    </xdr:from>
    <xdr:to>
      <xdr:col>13</xdr:col>
      <xdr:colOff>225135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6" y="9281435"/>
          <a:ext cx="6580909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142068</xdr:rowOff>
    </xdr:from>
    <xdr:to>
      <xdr:col>13</xdr:col>
      <xdr:colOff>226017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6068"/>
          <a:ext cx="6569506" cy="12438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12</xdr:col>
      <xdr:colOff>470971</xdr:colOff>
      <xdr:row>53</xdr:row>
      <xdr:rowOff>128534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9987688" y="10225034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19515</xdr:rowOff>
    </xdr:from>
    <xdr:to>
      <xdr:col>12</xdr:col>
      <xdr:colOff>231171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9756171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47</xdr:row>
      <xdr:rowOff>165100</xdr:rowOff>
    </xdr:from>
    <xdr:to>
      <xdr:col>12</xdr:col>
      <xdr:colOff>231171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9756171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48</xdr:row>
      <xdr:rowOff>101600</xdr:rowOff>
    </xdr:from>
    <xdr:to>
      <xdr:col>12</xdr:col>
      <xdr:colOff>231171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9756171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231171</xdr:colOff>
      <xdr:row>49</xdr:row>
      <xdr:rowOff>19515</xdr:rowOff>
    </xdr:from>
    <xdr:to>
      <xdr:col>12</xdr:col>
      <xdr:colOff>231171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9756171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37317</xdr:colOff>
      <xdr:row>45</xdr:row>
      <xdr:rowOff>168274</xdr:rowOff>
    </xdr:from>
    <xdr:to>
      <xdr:col>20</xdr:col>
      <xdr:colOff>0</xdr:colOff>
      <xdr:row>53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2610317" y="8740774"/>
          <a:ext cx="3010683" cy="1380836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 editAs="oneCell">
    <xdr:from>
      <xdr:col>4</xdr:col>
      <xdr:colOff>483242</xdr:colOff>
      <xdr:row>9</xdr:row>
      <xdr:rowOff>113117</xdr:rowOff>
    </xdr:from>
    <xdr:to>
      <xdr:col>6</xdr:col>
      <xdr:colOff>500232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531242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503026</xdr:colOff>
      <xdr:row>9</xdr:row>
      <xdr:rowOff>115621</xdr:rowOff>
    </xdr:from>
    <xdr:to>
      <xdr:col>6</xdr:col>
      <xdr:colOff>488534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313026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482548</xdr:colOff>
      <xdr:row>9</xdr:row>
      <xdr:rowOff>113999</xdr:rowOff>
    </xdr:from>
    <xdr:to>
      <xdr:col>5</xdr:col>
      <xdr:colOff>510586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530548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424779</xdr:colOff>
      <xdr:row>66</xdr:row>
      <xdr:rowOff>91161</xdr:rowOff>
    </xdr:from>
    <xdr:to>
      <xdr:col>6</xdr:col>
      <xdr:colOff>547179</xdr:colOff>
      <xdr:row>67</xdr:row>
      <xdr:rowOff>23061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6779" y="1273850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443131</xdr:colOff>
      <xdr:row>76</xdr:row>
      <xdr:rowOff>134836</xdr:rowOff>
    </xdr:from>
    <xdr:to>
      <xdr:col>6</xdr:col>
      <xdr:colOff>565531</xdr:colOff>
      <xdr:row>77</xdr:row>
      <xdr:rowOff>66736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15131" y="1481262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47</xdr:row>
      <xdr:rowOff>135416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3029" y="3292916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818473</xdr:colOff>
      <xdr:row>47</xdr:row>
      <xdr:rowOff>132554</xdr:rowOff>
    </xdr:from>
    <xdr:to>
      <xdr:col>9</xdr:col>
      <xdr:colOff>819223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3" y="9086054"/>
          <a:ext cx="1620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 editAs="oneCell">
    <xdr:from>
      <xdr:col>10</xdr:col>
      <xdr:colOff>770730</xdr:colOff>
      <xdr:row>9</xdr:row>
      <xdr:rowOff>123510</xdr:rowOff>
    </xdr:from>
    <xdr:to>
      <xdr:col>12</xdr:col>
      <xdr:colOff>631856</xdr:colOff>
      <xdr:row>17</xdr:row>
      <xdr:rowOff>37941</xdr:rowOff>
    </xdr:to>
    <xdr:sp macro="" textlink="">
      <xdr:nvSpPr>
        <xdr:cNvPr id="43" name="_mod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8615866" y="1838010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11</xdr:col>
      <xdr:colOff>625125</xdr:colOff>
      <xdr:row>9</xdr:row>
      <xdr:rowOff>126014</xdr:rowOff>
    </xdr:from>
    <xdr:to>
      <xdr:col>12</xdr:col>
      <xdr:colOff>620158</xdr:colOff>
      <xdr:row>13</xdr:row>
      <xdr:rowOff>59540</xdr:rowOff>
    </xdr:to>
    <xdr:cxnSp macro="">
      <xdr:nvCxnSpPr>
        <xdr:cNvPr id="605" name="_line_mod2_2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9388125" y="1840514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770036</xdr:colOff>
      <xdr:row>9</xdr:row>
      <xdr:rowOff>124392</xdr:rowOff>
    </xdr:from>
    <xdr:to>
      <xdr:col>11</xdr:col>
      <xdr:colOff>642210</xdr:colOff>
      <xdr:row>13</xdr:row>
      <xdr:rowOff>63319</xdr:rowOff>
    </xdr:to>
    <xdr:cxnSp macro="">
      <xdr:nvCxnSpPr>
        <xdr:cNvPr id="610" name="_line_mod2_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8615172" y="1838892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633105</xdr:colOff>
      <xdr:row>17</xdr:row>
      <xdr:rowOff>38326</xdr:rowOff>
    </xdr:from>
    <xdr:to>
      <xdr:col>11</xdr:col>
      <xdr:colOff>633105</xdr:colOff>
      <xdr:row>47</xdr:row>
      <xdr:rowOff>130126</xdr:rowOff>
    </xdr:to>
    <xdr:cxnSp macro="">
      <xdr:nvCxnSpPr>
        <xdr:cNvPr id="611" name="_line_mod4_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9386887" y="3276826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463895</xdr:colOff>
      <xdr:row>47</xdr:row>
      <xdr:rowOff>20971</xdr:rowOff>
    </xdr:from>
    <xdr:to>
      <xdr:col>8</xdr:col>
      <xdr:colOff>527394</xdr:colOff>
      <xdr:row>47</xdr:row>
      <xdr:rowOff>20971</xdr:rowOff>
    </xdr:to>
    <xdr:cxnSp macro="">
      <xdr:nvCxnSpPr>
        <xdr:cNvPr id="618" name="l15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CxnSpPr>
          <a:cxnSpLocks/>
        </xdr:cNvCxnSpPr>
      </xdr:nvCxnSpPr>
      <xdr:spPr bwMode="auto">
        <a:xfrm>
          <a:off x="6656942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47</xdr:row>
      <xdr:rowOff>20971</xdr:rowOff>
    </xdr:from>
    <xdr:to>
      <xdr:col>9</xdr:col>
      <xdr:colOff>23536</xdr:colOff>
      <xdr:row>47</xdr:row>
      <xdr:rowOff>20971</xdr:rowOff>
    </xdr:to>
    <xdr:cxnSp macro="">
      <xdr:nvCxnSpPr>
        <xdr:cNvPr id="619" name="l157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CxnSpPr>
          <a:cxnSpLocks/>
        </xdr:cNvCxnSpPr>
      </xdr:nvCxnSpPr>
      <xdr:spPr bwMode="auto">
        <a:xfrm>
          <a:off x="691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47</xdr:row>
      <xdr:rowOff>20971</xdr:rowOff>
    </xdr:from>
    <xdr:to>
      <xdr:col>9</xdr:col>
      <xdr:colOff>150536</xdr:colOff>
      <xdr:row>47</xdr:row>
      <xdr:rowOff>20971</xdr:rowOff>
    </xdr:to>
    <xdr:cxnSp macro="">
      <xdr:nvCxnSpPr>
        <xdr:cNvPr id="620" name="l158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CxnSpPr>
          <a:cxnSpLocks/>
        </xdr:cNvCxnSpPr>
      </xdr:nvCxnSpPr>
      <xdr:spPr bwMode="auto">
        <a:xfrm>
          <a:off x="704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47</xdr:row>
      <xdr:rowOff>20971</xdr:rowOff>
    </xdr:from>
    <xdr:to>
      <xdr:col>9</xdr:col>
      <xdr:colOff>277535</xdr:colOff>
      <xdr:row>47</xdr:row>
      <xdr:rowOff>20971</xdr:rowOff>
    </xdr:to>
    <xdr:cxnSp macro="">
      <xdr:nvCxnSpPr>
        <xdr:cNvPr id="621" name="l159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CxnSpPr>
          <a:cxnSpLocks/>
        </xdr:cNvCxnSpPr>
      </xdr:nvCxnSpPr>
      <xdr:spPr bwMode="auto">
        <a:xfrm>
          <a:off x="7169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47</xdr:row>
      <xdr:rowOff>20971</xdr:rowOff>
    </xdr:from>
    <xdr:to>
      <xdr:col>9</xdr:col>
      <xdr:colOff>404536</xdr:colOff>
      <xdr:row>47</xdr:row>
      <xdr:rowOff>20971</xdr:rowOff>
    </xdr:to>
    <xdr:cxnSp macro="">
      <xdr:nvCxnSpPr>
        <xdr:cNvPr id="622" name="l160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CxnSpPr>
          <a:cxnSpLocks/>
        </xdr:cNvCxnSpPr>
      </xdr:nvCxnSpPr>
      <xdr:spPr bwMode="auto">
        <a:xfrm>
          <a:off x="7296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47</xdr:row>
      <xdr:rowOff>20971</xdr:rowOff>
    </xdr:from>
    <xdr:to>
      <xdr:col>9</xdr:col>
      <xdr:colOff>531536</xdr:colOff>
      <xdr:row>47</xdr:row>
      <xdr:rowOff>20971</xdr:rowOff>
    </xdr:to>
    <xdr:cxnSp macro="">
      <xdr:nvCxnSpPr>
        <xdr:cNvPr id="623" name="l16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CxnSpPr>
          <a:cxnSpLocks/>
        </xdr:cNvCxnSpPr>
      </xdr:nvCxnSpPr>
      <xdr:spPr bwMode="auto">
        <a:xfrm>
          <a:off x="7423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47</xdr:row>
      <xdr:rowOff>20971</xdr:rowOff>
    </xdr:from>
    <xdr:to>
      <xdr:col>9</xdr:col>
      <xdr:colOff>658536</xdr:colOff>
      <xdr:row>47</xdr:row>
      <xdr:rowOff>20971</xdr:rowOff>
    </xdr:to>
    <xdr:cxnSp macro="">
      <xdr:nvCxnSpPr>
        <xdr:cNvPr id="624" name="l162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CxnSpPr>
          <a:cxnSpLocks/>
        </xdr:cNvCxnSpPr>
      </xdr:nvCxnSpPr>
      <xdr:spPr bwMode="auto">
        <a:xfrm>
          <a:off x="7550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47</xdr:row>
      <xdr:rowOff>20971</xdr:rowOff>
    </xdr:from>
    <xdr:to>
      <xdr:col>9</xdr:col>
      <xdr:colOff>785536</xdr:colOff>
      <xdr:row>47</xdr:row>
      <xdr:rowOff>20971</xdr:rowOff>
    </xdr:to>
    <xdr:cxnSp macro="">
      <xdr:nvCxnSpPr>
        <xdr:cNvPr id="625" name="l16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CxnSpPr>
          <a:cxnSpLocks/>
        </xdr:cNvCxnSpPr>
      </xdr:nvCxnSpPr>
      <xdr:spPr bwMode="auto">
        <a:xfrm>
          <a:off x="7677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47</xdr:row>
      <xdr:rowOff>20971</xdr:rowOff>
    </xdr:from>
    <xdr:to>
      <xdr:col>10</xdr:col>
      <xdr:colOff>28328</xdr:colOff>
      <xdr:row>47</xdr:row>
      <xdr:rowOff>20971</xdr:rowOff>
    </xdr:to>
    <xdr:cxnSp macro="">
      <xdr:nvCxnSpPr>
        <xdr:cNvPr id="635" name="l16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CxnSpPr>
          <a:cxnSpLocks/>
        </xdr:cNvCxnSpPr>
      </xdr:nvCxnSpPr>
      <xdr:spPr bwMode="auto">
        <a:xfrm>
          <a:off x="7804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47</xdr:row>
      <xdr:rowOff>20971</xdr:rowOff>
    </xdr:from>
    <xdr:to>
      <xdr:col>10</xdr:col>
      <xdr:colOff>155327</xdr:colOff>
      <xdr:row>47</xdr:row>
      <xdr:rowOff>20971</xdr:rowOff>
    </xdr:to>
    <xdr:cxnSp macro="">
      <xdr:nvCxnSpPr>
        <xdr:cNvPr id="636" name="l16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CxnSpPr>
          <a:cxnSpLocks/>
        </xdr:cNvCxnSpPr>
      </xdr:nvCxnSpPr>
      <xdr:spPr bwMode="auto">
        <a:xfrm>
          <a:off x="7931083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47</xdr:row>
      <xdr:rowOff>20971</xdr:rowOff>
    </xdr:from>
    <xdr:to>
      <xdr:col>10</xdr:col>
      <xdr:colOff>282328</xdr:colOff>
      <xdr:row>47</xdr:row>
      <xdr:rowOff>20971</xdr:rowOff>
    </xdr:to>
    <xdr:cxnSp macro="">
      <xdr:nvCxnSpPr>
        <xdr:cNvPr id="637" name="l16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CxnSpPr>
          <a:cxnSpLocks/>
        </xdr:cNvCxnSpPr>
      </xdr:nvCxnSpPr>
      <xdr:spPr bwMode="auto">
        <a:xfrm>
          <a:off x="8058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47</xdr:row>
      <xdr:rowOff>20971</xdr:rowOff>
    </xdr:from>
    <xdr:to>
      <xdr:col>10</xdr:col>
      <xdr:colOff>409328</xdr:colOff>
      <xdr:row>47</xdr:row>
      <xdr:rowOff>20971</xdr:rowOff>
    </xdr:to>
    <xdr:cxnSp macro="">
      <xdr:nvCxnSpPr>
        <xdr:cNvPr id="638" name="l16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>
          <a:cxnSpLocks/>
        </xdr:cNvCxnSpPr>
      </xdr:nvCxnSpPr>
      <xdr:spPr bwMode="auto">
        <a:xfrm>
          <a:off x="8185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47</xdr:row>
      <xdr:rowOff>20971</xdr:rowOff>
    </xdr:from>
    <xdr:to>
      <xdr:col>10</xdr:col>
      <xdr:colOff>536328</xdr:colOff>
      <xdr:row>47</xdr:row>
      <xdr:rowOff>20971</xdr:rowOff>
    </xdr:to>
    <xdr:cxnSp macro="">
      <xdr:nvCxnSpPr>
        <xdr:cNvPr id="639" name="l16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CxnSpPr>
          <a:cxnSpLocks/>
        </xdr:cNvCxnSpPr>
      </xdr:nvCxnSpPr>
      <xdr:spPr bwMode="auto">
        <a:xfrm>
          <a:off x="831208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463895</xdr:colOff>
      <xdr:row>49</xdr:row>
      <xdr:rowOff>75582</xdr:rowOff>
    </xdr:from>
    <xdr:to>
      <xdr:col>8</xdr:col>
      <xdr:colOff>527394</xdr:colOff>
      <xdr:row>49</xdr:row>
      <xdr:rowOff>75582</xdr:rowOff>
    </xdr:to>
    <xdr:cxnSp macro="">
      <xdr:nvCxnSpPr>
        <xdr:cNvPr id="212" name="l1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>
          <a:cxnSpLocks/>
        </xdr:cNvCxnSpPr>
      </xdr:nvCxnSpPr>
      <xdr:spPr bwMode="auto">
        <a:xfrm>
          <a:off x="6656942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49</xdr:row>
      <xdr:rowOff>75582</xdr:rowOff>
    </xdr:from>
    <xdr:to>
      <xdr:col>8</xdr:col>
      <xdr:colOff>654395</xdr:colOff>
      <xdr:row>49</xdr:row>
      <xdr:rowOff>75582</xdr:rowOff>
    </xdr:to>
    <xdr:cxnSp macro="">
      <xdr:nvCxnSpPr>
        <xdr:cNvPr id="646" name="l172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CxnSpPr>
          <a:cxnSpLocks/>
        </xdr:cNvCxnSpPr>
      </xdr:nvCxnSpPr>
      <xdr:spPr bwMode="auto">
        <a:xfrm>
          <a:off x="6783942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722036</xdr:colOff>
      <xdr:row>49</xdr:row>
      <xdr:rowOff>75582</xdr:rowOff>
    </xdr:from>
    <xdr:to>
      <xdr:col>9</xdr:col>
      <xdr:colOff>23536</xdr:colOff>
      <xdr:row>49</xdr:row>
      <xdr:rowOff>75582</xdr:rowOff>
    </xdr:to>
    <xdr:cxnSp macro="">
      <xdr:nvCxnSpPr>
        <xdr:cNvPr id="648" name="l17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CxnSpPr>
          <a:cxnSpLocks/>
        </xdr:cNvCxnSpPr>
      </xdr:nvCxnSpPr>
      <xdr:spPr bwMode="auto">
        <a:xfrm>
          <a:off x="691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87036</xdr:colOff>
      <xdr:row>49</xdr:row>
      <xdr:rowOff>75582</xdr:rowOff>
    </xdr:from>
    <xdr:to>
      <xdr:col>9</xdr:col>
      <xdr:colOff>150536</xdr:colOff>
      <xdr:row>49</xdr:row>
      <xdr:rowOff>75582</xdr:rowOff>
    </xdr:to>
    <xdr:cxnSp macro="">
      <xdr:nvCxnSpPr>
        <xdr:cNvPr id="649" name="l174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CxnSpPr>
          <a:cxnSpLocks/>
        </xdr:cNvCxnSpPr>
      </xdr:nvCxnSpPr>
      <xdr:spPr bwMode="auto">
        <a:xfrm>
          <a:off x="704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214036</xdr:colOff>
      <xdr:row>49</xdr:row>
      <xdr:rowOff>75582</xdr:rowOff>
    </xdr:from>
    <xdr:to>
      <xdr:col>9</xdr:col>
      <xdr:colOff>277535</xdr:colOff>
      <xdr:row>49</xdr:row>
      <xdr:rowOff>75582</xdr:rowOff>
    </xdr:to>
    <xdr:cxnSp macro="">
      <xdr:nvCxnSpPr>
        <xdr:cNvPr id="650" name="l17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CxnSpPr>
          <a:cxnSpLocks/>
        </xdr:cNvCxnSpPr>
      </xdr:nvCxnSpPr>
      <xdr:spPr bwMode="auto">
        <a:xfrm>
          <a:off x="7169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341036</xdr:colOff>
      <xdr:row>49</xdr:row>
      <xdr:rowOff>75582</xdr:rowOff>
    </xdr:from>
    <xdr:to>
      <xdr:col>9</xdr:col>
      <xdr:colOff>404536</xdr:colOff>
      <xdr:row>49</xdr:row>
      <xdr:rowOff>75582</xdr:rowOff>
    </xdr:to>
    <xdr:cxnSp macro="">
      <xdr:nvCxnSpPr>
        <xdr:cNvPr id="651" name="l176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CxnSpPr>
          <a:cxnSpLocks/>
        </xdr:cNvCxnSpPr>
      </xdr:nvCxnSpPr>
      <xdr:spPr bwMode="auto">
        <a:xfrm>
          <a:off x="7296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468036</xdr:colOff>
      <xdr:row>49</xdr:row>
      <xdr:rowOff>75582</xdr:rowOff>
    </xdr:from>
    <xdr:to>
      <xdr:col>9</xdr:col>
      <xdr:colOff>531536</xdr:colOff>
      <xdr:row>49</xdr:row>
      <xdr:rowOff>75582</xdr:rowOff>
    </xdr:to>
    <xdr:cxnSp macro="">
      <xdr:nvCxnSpPr>
        <xdr:cNvPr id="653" name="l177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CxnSpPr>
          <a:cxnSpLocks/>
        </xdr:cNvCxnSpPr>
      </xdr:nvCxnSpPr>
      <xdr:spPr bwMode="auto">
        <a:xfrm>
          <a:off x="7423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595036</xdr:colOff>
      <xdr:row>49</xdr:row>
      <xdr:rowOff>75582</xdr:rowOff>
    </xdr:from>
    <xdr:to>
      <xdr:col>9</xdr:col>
      <xdr:colOff>658536</xdr:colOff>
      <xdr:row>49</xdr:row>
      <xdr:rowOff>75582</xdr:rowOff>
    </xdr:to>
    <xdr:cxnSp macro="">
      <xdr:nvCxnSpPr>
        <xdr:cNvPr id="654" name="l178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CxnSpPr>
          <a:cxnSpLocks/>
        </xdr:cNvCxnSpPr>
      </xdr:nvCxnSpPr>
      <xdr:spPr bwMode="auto">
        <a:xfrm>
          <a:off x="7550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722036</xdr:colOff>
      <xdr:row>49</xdr:row>
      <xdr:rowOff>75582</xdr:rowOff>
    </xdr:from>
    <xdr:to>
      <xdr:col>9</xdr:col>
      <xdr:colOff>785536</xdr:colOff>
      <xdr:row>49</xdr:row>
      <xdr:rowOff>75582</xdr:rowOff>
    </xdr:to>
    <xdr:cxnSp macro="">
      <xdr:nvCxnSpPr>
        <xdr:cNvPr id="655" name="l179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CxnSpPr>
          <a:cxnSpLocks/>
        </xdr:cNvCxnSpPr>
      </xdr:nvCxnSpPr>
      <xdr:spPr bwMode="auto">
        <a:xfrm>
          <a:off x="7677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849036</xdr:colOff>
      <xdr:row>49</xdr:row>
      <xdr:rowOff>75582</xdr:rowOff>
    </xdr:from>
    <xdr:to>
      <xdr:col>10</xdr:col>
      <xdr:colOff>28328</xdr:colOff>
      <xdr:row>49</xdr:row>
      <xdr:rowOff>75582</xdr:rowOff>
    </xdr:to>
    <xdr:cxnSp macro="">
      <xdr:nvCxnSpPr>
        <xdr:cNvPr id="656" name="l180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CxnSpPr>
          <a:cxnSpLocks/>
        </xdr:cNvCxnSpPr>
      </xdr:nvCxnSpPr>
      <xdr:spPr bwMode="auto">
        <a:xfrm>
          <a:off x="7804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91828</xdr:colOff>
      <xdr:row>49</xdr:row>
      <xdr:rowOff>75582</xdr:rowOff>
    </xdr:from>
    <xdr:to>
      <xdr:col>10</xdr:col>
      <xdr:colOff>155327</xdr:colOff>
      <xdr:row>49</xdr:row>
      <xdr:rowOff>75582</xdr:rowOff>
    </xdr:to>
    <xdr:cxnSp macro="">
      <xdr:nvCxnSpPr>
        <xdr:cNvPr id="657" name="l18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CxnSpPr>
          <a:cxnSpLocks/>
        </xdr:cNvCxnSpPr>
      </xdr:nvCxnSpPr>
      <xdr:spPr bwMode="auto">
        <a:xfrm>
          <a:off x="7931083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218828</xdr:colOff>
      <xdr:row>49</xdr:row>
      <xdr:rowOff>75582</xdr:rowOff>
    </xdr:from>
    <xdr:to>
      <xdr:col>10</xdr:col>
      <xdr:colOff>282328</xdr:colOff>
      <xdr:row>49</xdr:row>
      <xdr:rowOff>75582</xdr:rowOff>
    </xdr:to>
    <xdr:cxnSp macro="">
      <xdr:nvCxnSpPr>
        <xdr:cNvPr id="658" name="l182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CxnSpPr>
          <a:cxnSpLocks/>
        </xdr:cNvCxnSpPr>
      </xdr:nvCxnSpPr>
      <xdr:spPr bwMode="auto">
        <a:xfrm>
          <a:off x="8058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345828</xdr:colOff>
      <xdr:row>49</xdr:row>
      <xdr:rowOff>75582</xdr:rowOff>
    </xdr:from>
    <xdr:to>
      <xdr:col>10</xdr:col>
      <xdr:colOff>409328</xdr:colOff>
      <xdr:row>49</xdr:row>
      <xdr:rowOff>75582</xdr:rowOff>
    </xdr:to>
    <xdr:cxnSp macro="">
      <xdr:nvCxnSpPr>
        <xdr:cNvPr id="659" name="l18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CxnSpPr>
          <a:cxnSpLocks/>
        </xdr:cNvCxnSpPr>
      </xdr:nvCxnSpPr>
      <xdr:spPr bwMode="auto">
        <a:xfrm>
          <a:off x="8185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472828</xdr:colOff>
      <xdr:row>49</xdr:row>
      <xdr:rowOff>75582</xdr:rowOff>
    </xdr:from>
    <xdr:to>
      <xdr:col>10</xdr:col>
      <xdr:colOff>536328</xdr:colOff>
      <xdr:row>49</xdr:row>
      <xdr:rowOff>75582</xdr:rowOff>
    </xdr:to>
    <xdr:cxnSp macro="">
      <xdr:nvCxnSpPr>
        <xdr:cNvPr id="660" name="l184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CxnSpPr>
          <a:cxnSpLocks/>
        </xdr:cNvCxnSpPr>
      </xdr:nvCxnSpPr>
      <xdr:spPr bwMode="auto">
        <a:xfrm>
          <a:off x="831208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590895</xdr:colOff>
      <xdr:row>47</xdr:row>
      <xdr:rowOff>20971</xdr:rowOff>
    </xdr:from>
    <xdr:to>
      <xdr:col>8</xdr:col>
      <xdr:colOff>654395</xdr:colOff>
      <xdr:row>47</xdr:row>
      <xdr:rowOff>20971</xdr:rowOff>
    </xdr:to>
    <xdr:cxnSp macro="">
      <xdr:nvCxnSpPr>
        <xdr:cNvPr id="661" name="l317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CxnSpPr>
          <a:cxnSpLocks/>
        </xdr:cNvCxnSpPr>
      </xdr:nvCxnSpPr>
      <xdr:spPr bwMode="auto">
        <a:xfrm>
          <a:off x="6783942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47</xdr:row>
      <xdr:rowOff>20971</xdr:rowOff>
    </xdr:from>
    <xdr:to>
      <xdr:col>10</xdr:col>
      <xdr:colOff>645548</xdr:colOff>
      <xdr:row>47</xdr:row>
      <xdr:rowOff>20971</xdr:rowOff>
    </xdr:to>
    <xdr:cxnSp macro="">
      <xdr:nvCxnSpPr>
        <xdr:cNvPr id="662" name="l1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CxnSpPr>
          <a:cxnSpLocks/>
        </xdr:cNvCxnSpPr>
      </xdr:nvCxnSpPr>
      <xdr:spPr bwMode="auto">
        <a:xfrm>
          <a:off x="8421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47</xdr:row>
      <xdr:rowOff>20971</xdr:rowOff>
    </xdr:from>
    <xdr:to>
      <xdr:col>10</xdr:col>
      <xdr:colOff>772548</xdr:colOff>
      <xdr:row>47</xdr:row>
      <xdr:rowOff>20971</xdr:rowOff>
    </xdr:to>
    <xdr:cxnSp macro="">
      <xdr:nvCxnSpPr>
        <xdr:cNvPr id="665" name="l162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CxnSpPr>
          <a:cxnSpLocks/>
        </xdr:cNvCxnSpPr>
      </xdr:nvCxnSpPr>
      <xdr:spPr bwMode="auto">
        <a:xfrm>
          <a:off x="8548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47</xdr:row>
      <xdr:rowOff>20971</xdr:rowOff>
    </xdr:from>
    <xdr:to>
      <xdr:col>10</xdr:col>
      <xdr:colOff>899548</xdr:colOff>
      <xdr:row>47</xdr:row>
      <xdr:rowOff>20971</xdr:rowOff>
    </xdr:to>
    <xdr:cxnSp macro="">
      <xdr:nvCxnSpPr>
        <xdr:cNvPr id="666" name="l16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CxnSpPr>
          <a:cxnSpLocks/>
        </xdr:cNvCxnSpPr>
      </xdr:nvCxnSpPr>
      <xdr:spPr bwMode="auto">
        <a:xfrm>
          <a:off x="8675303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47</xdr:row>
      <xdr:rowOff>20971</xdr:rowOff>
    </xdr:from>
    <xdr:to>
      <xdr:col>11</xdr:col>
      <xdr:colOff>115383</xdr:colOff>
      <xdr:row>47</xdr:row>
      <xdr:rowOff>20971</xdr:rowOff>
    </xdr:to>
    <xdr:cxnSp macro="">
      <xdr:nvCxnSpPr>
        <xdr:cNvPr id="667" name="l164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CxnSpPr>
          <a:cxnSpLocks/>
        </xdr:cNvCxnSpPr>
      </xdr:nvCxnSpPr>
      <xdr:spPr bwMode="auto">
        <a:xfrm>
          <a:off x="8804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47</xdr:row>
      <xdr:rowOff>20971</xdr:rowOff>
    </xdr:from>
    <xdr:to>
      <xdr:col>11</xdr:col>
      <xdr:colOff>242382</xdr:colOff>
      <xdr:row>47</xdr:row>
      <xdr:rowOff>20971</xdr:rowOff>
    </xdr:to>
    <xdr:cxnSp macro="">
      <xdr:nvCxnSpPr>
        <xdr:cNvPr id="672" name="l16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CxnSpPr>
          <a:cxnSpLocks/>
        </xdr:cNvCxnSpPr>
      </xdr:nvCxnSpPr>
      <xdr:spPr bwMode="auto">
        <a:xfrm>
          <a:off x="8931100" y="8974471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47</xdr:row>
      <xdr:rowOff>20971</xdr:rowOff>
    </xdr:from>
    <xdr:to>
      <xdr:col>11</xdr:col>
      <xdr:colOff>369383</xdr:colOff>
      <xdr:row>47</xdr:row>
      <xdr:rowOff>20971</xdr:rowOff>
    </xdr:to>
    <xdr:cxnSp macro="">
      <xdr:nvCxnSpPr>
        <xdr:cNvPr id="681" name="l166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CxnSpPr>
          <a:cxnSpLocks/>
        </xdr:cNvCxnSpPr>
      </xdr:nvCxnSpPr>
      <xdr:spPr bwMode="auto">
        <a:xfrm>
          <a:off x="9058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47</xdr:row>
      <xdr:rowOff>20971</xdr:rowOff>
    </xdr:from>
    <xdr:to>
      <xdr:col>11</xdr:col>
      <xdr:colOff>496383</xdr:colOff>
      <xdr:row>47</xdr:row>
      <xdr:rowOff>20971</xdr:rowOff>
    </xdr:to>
    <xdr:cxnSp macro="">
      <xdr:nvCxnSpPr>
        <xdr:cNvPr id="684" name="l167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CxnSpPr>
          <a:cxnSpLocks/>
        </xdr:cNvCxnSpPr>
      </xdr:nvCxnSpPr>
      <xdr:spPr bwMode="auto">
        <a:xfrm>
          <a:off x="9185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47</xdr:row>
      <xdr:rowOff>20971</xdr:rowOff>
    </xdr:from>
    <xdr:to>
      <xdr:col>11</xdr:col>
      <xdr:colOff>623383</xdr:colOff>
      <xdr:row>47</xdr:row>
      <xdr:rowOff>20971</xdr:rowOff>
    </xdr:to>
    <xdr:cxnSp macro="">
      <xdr:nvCxnSpPr>
        <xdr:cNvPr id="685" name="l168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CxnSpPr>
          <a:cxnSpLocks/>
        </xdr:cNvCxnSpPr>
      </xdr:nvCxnSpPr>
      <xdr:spPr bwMode="auto">
        <a:xfrm>
          <a:off x="9312100" y="8974471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582048</xdr:colOff>
      <xdr:row>49</xdr:row>
      <xdr:rowOff>75582</xdr:rowOff>
    </xdr:from>
    <xdr:to>
      <xdr:col>10</xdr:col>
      <xdr:colOff>645548</xdr:colOff>
      <xdr:row>49</xdr:row>
      <xdr:rowOff>75582</xdr:rowOff>
    </xdr:to>
    <xdr:cxnSp macro="">
      <xdr:nvCxnSpPr>
        <xdr:cNvPr id="686" name="l177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CxnSpPr>
          <a:cxnSpLocks/>
        </xdr:cNvCxnSpPr>
      </xdr:nvCxnSpPr>
      <xdr:spPr bwMode="auto">
        <a:xfrm>
          <a:off x="8421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709048</xdr:colOff>
      <xdr:row>49</xdr:row>
      <xdr:rowOff>75582</xdr:rowOff>
    </xdr:from>
    <xdr:to>
      <xdr:col>10</xdr:col>
      <xdr:colOff>772548</xdr:colOff>
      <xdr:row>49</xdr:row>
      <xdr:rowOff>75582</xdr:rowOff>
    </xdr:to>
    <xdr:cxnSp macro="">
      <xdr:nvCxnSpPr>
        <xdr:cNvPr id="687" name="l178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CxnSpPr>
          <a:cxnSpLocks/>
        </xdr:cNvCxnSpPr>
      </xdr:nvCxnSpPr>
      <xdr:spPr bwMode="auto">
        <a:xfrm>
          <a:off x="8548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836048</xdr:colOff>
      <xdr:row>49</xdr:row>
      <xdr:rowOff>75582</xdr:rowOff>
    </xdr:from>
    <xdr:to>
      <xdr:col>10</xdr:col>
      <xdr:colOff>899548</xdr:colOff>
      <xdr:row>49</xdr:row>
      <xdr:rowOff>75582</xdr:rowOff>
    </xdr:to>
    <xdr:cxnSp macro="">
      <xdr:nvCxnSpPr>
        <xdr:cNvPr id="688" name="l179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CxnSpPr>
          <a:cxnSpLocks/>
        </xdr:cNvCxnSpPr>
      </xdr:nvCxnSpPr>
      <xdr:spPr bwMode="auto">
        <a:xfrm>
          <a:off x="8675303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51883</xdr:colOff>
      <xdr:row>49</xdr:row>
      <xdr:rowOff>75582</xdr:rowOff>
    </xdr:from>
    <xdr:to>
      <xdr:col>11</xdr:col>
      <xdr:colOff>115383</xdr:colOff>
      <xdr:row>49</xdr:row>
      <xdr:rowOff>75582</xdr:rowOff>
    </xdr:to>
    <xdr:cxnSp macro="">
      <xdr:nvCxnSpPr>
        <xdr:cNvPr id="689" name="l180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CxnSpPr>
          <a:cxnSpLocks/>
        </xdr:cNvCxnSpPr>
      </xdr:nvCxnSpPr>
      <xdr:spPr bwMode="auto">
        <a:xfrm>
          <a:off x="8804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178883</xdr:colOff>
      <xdr:row>49</xdr:row>
      <xdr:rowOff>75582</xdr:rowOff>
    </xdr:from>
    <xdr:to>
      <xdr:col>11</xdr:col>
      <xdr:colOff>242382</xdr:colOff>
      <xdr:row>49</xdr:row>
      <xdr:rowOff>75582</xdr:rowOff>
    </xdr:to>
    <xdr:cxnSp macro="">
      <xdr:nvCxnSpPr>
        <xdr:cNvPr id="690" name="l18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CxnSpPr>
          <a:cxnSpLocks/>
        </xdr:cNvCxnSpPr>
      </xdr:nvCxnSpPr>
      <xdr:spPr bwMode="auto">
        <a:xfrm>
          <a:off x="8931100" y="9410082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305883</xdr:colOff>
      <xdr:row>49</xdr:row>
      <xdr:rowOff>75582</xdr:rowOff>
    </xdr:from>
    <xdr:to>
      <xdr:col>11</xdr:col>
      <xdr:colOff>369383</xdr:colOff>
      <xdr:row>49</xdr:row>
      <xdr:rowOff>75582</xdr:rowOff>
    </xdr:to>
    <xdr:cxnSp macro="">
      <xdr:nvCxnSpPr>
        <xdr:cNvPr id="691" name="l182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CxnSpPr>
          <a:cxnSpLocks/>
        </xdr:cNvCxnSpPr>
      </xdr:nvCxnSpPr>
      <xdr:spPr bwMode="auto">
        <a:xfrm>
          <a:off x="9058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432883</xdr:colOff>
      <xdr:row>49</xdr:row>
      <xdr:rowOff>75582</xdr:rowOff>
    </xdr:from>
    <xdr:to>
      <xdr:col>11</xdr:col>
      <xdr:colOff>496383</xdr:colOff>
      <xdr:row>49</xdr:row>
      <xdr:rowOff>75582</xdr:rowOff>
    </xdr:to>
    <xdr:cxnSp macro="">
      <xdr:nvCxnSpPr>
        <xdr:cNvPr id="692" name="l18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CxnSpPr>
          <a:cxnSpLocks/>
        </xdr:cNvCxnSpPr>
      </xdr:nvCxnSpPr>
      <xdr:spPr bwMode="auto">
        <a:xfrm>
          <a:off x="9185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559883</xdr:colOff>
      <xdr:row>49</xdr:row>
      <xdr:rowOff>75582</xdr:rowOff>
    </xdr:from>
    <xdr:to>
      <xdr:col>11</xdr:col>
      <xdr:colOff>623383</xdr:colOff>
      <xdr:row>49</xdr:row>
      <xdr:rowOff>75582</xdr:rowOff>
    </xdr:to>
    <xdr:cxnSp macro="">
      <xdr:nvCxnSpPr>
        <xdr:cNvPr id="693" name="l184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CxnSpPr>
          <a:cxnSpLocks/>
        </xdr:cNvCxnSpPr>
      </xdr:nvCxnSpPr>
      <xdr:spPr bwMode="auto">
        <a:xfrm>
          <a:off x="9312100" y="9410082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47</xdr:row>
      <xdr:rowOff>19764</xdr:rowOff>
    </xdr:from>
    <xdr:to>
      <xdr:col>11</xdr:col>
      <xdr:colOff>741829</xdr:colOff>
      <xdr:row>47</xdr:row>
      <xdr:rowOff>19764</xdr:rowOff>
    </xdr:to>
    <xdr:cxnSp macro="">
      <xdr:nvCxnSpPr>
        <xdr:cNvPr id="694" name="l164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CxnSpPr>
          <a:cxnSpLocks/>
        </xdr:cNvCxnSpPr>
      </xdr:nvCxnSpPr>
      <xdr:spPr bwMode="auto">
        <a:xfrm>
          <a:off x="9430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47</xdr:row>
      <xdr:rowOff>19764</xdr:rowOff>
    </xdr:from>
    <xdr:to>
      <xdr:col>12</xdr:col>
      <xdr:colOff>106828</xdr:colOff>
      <xdr:row>47</xdr:row>
      <xdr:rowOff>19764</xdr:rowOff>
    </xdr:to>
    <xdr:cxnSp macro="">
      <xdr:nvCxnSpPr>
        <xdr:cNvPr id="695" name="l16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CxnSpPr>
          <a:cxnSpLocks/>
        </xdr:cNvCxnSpPr>
      </xdr:nvCxnSpPr>
      <xdr:spPr bwMode="auto">
        <a:xfrm>
          <a:off x="9557123" y="897326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47</xdr:row>
      <xdr:rowOff>19764</xdr:rowOff>
    </xdr:from>
    <xdr:to>
      <xdr:col>12</xdr:col>
      <xdr:colOff>233829</xdr:colOff>
      <xdr:row>47</xdr:row>
      <xdr:rowOff>19764</xdr:rowOff>
    </xdr:to>
    <xdr:cxnSp macro="">
      <xdr:nvCxnSpPr>
        <xdr:cNvPr id="696" name="l166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CxnSpPr>
          <a:cxnSpLocks/>
        </xdr:cNvCxnSpPr>
      </xdr:nvCxnSpPr>
      <xdr:spPr bwMode="auto">
        <a:xfrm>
          <a:off x="9684123" y="897326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678329</xdr:colOff>
      <xdr:row>49</xdr:row>
      <xdr:rowOff>74375</xdr:rowOff>
    </xdr:from>
    <xdr:to>
      <xdr:col>11</xdr:col>
      <xdr:colOff>741829</xdr:colOff>
      <xdr:row>49</xdr:row>
      <xdr:rowOff>74375</xdr:rowOff>
    </xdr:to>
    <xdr:cxnSp macro="">
      <xdr:nvCxnSpPr>
        <xdr:cNvPr id="699" name="l180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CxnSpPr>
          <a:cxnSpLocks/>
        </xdr:cNvCxnSpPr>
      </xdr:nvCxnSpPr>
      <xdr:spPr bwMode="auto">
        <a:xfrm>
          <a:off x="9430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43329</xdr:colOff>
      <xdr:row>49</xdr:row>
      <xdr:rowOff>74375</xdr:rowOff>
    </xdr:from>
    <xdr:to>
      <xdr:col>12</xdr:col>
      <xdr:colOff>106828</xdr:colOff>
      <xdr:row>49</xdr:row>
      <xdr:rowOff>74375</xdr:rowOff>
    </xdr:to>
    <xdr:cxnSp macro="">
      <xdr:nvCxnSpPr>
        <xdr:cNvPr id="700" name="l181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CxnSpPr>
          <a:cxnSpLocks/>
        </xdr:cNvCxnSpPr>
      </xdr:nvCxnSpPr>
      <xdr:spPr bwMode="auto">
        <a:xfrm>
          <a:off x="9557123" y="940887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170329</xdr:colOff>
      <xdr:row>49</xdr:row>
      <xdr:rowOff>74375</xdr:rowOff>
    </xdr:from>
    <xdr:to>
      <xdr:col>12</xdr:col>
      <xdr:colOff>233829</xdr:colOff>
      <xdr:row>49</xdr:row>
      <xdr:rowOff>74375</xdr:rowOff>
    </xdr:to>
    <xdr:cxnSp macro="">
      <xdr:nvCxnSpPr>
        <xdr:cNvPr id="701" name="l182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CxnSpPr>
          <a:cxnSpLocks/>
        </xdr:cNvCxnSpPr>
      </xdr:nvCxnSpPr>
      <xdr:spPr bwMode="auto">
        <a:xfrm>
          <a:off x="9684123" y="940887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822041</xdr:colOff>
      <xdr:row>47</xdr:row>
      <xdr:rowOff>130176</xdr:rowOff>
    </xdr:from>
    <xdr:to>
      <xdr:col>11</xdr:col>
      <xdr:colOff>746244</xdr:colOff>
      <xdr:row>48</xdr:row>
      <xdr:rowOff>132538</xdr:rowOff>
    </xdr:to>
    <xdr:sp macro="" textlink="">
      <xdr:nvSpPr>
        <xdr:cNvPr id="707" name="_ent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>
          <a:off x="7775291" y="9083676"/>
          <a:ext cx="1728000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11</xdr:col>
      <xdr:colOff>321792</xdr:colOff>
      <xdr:row>47</xdr:row>
      <xdr:rowOff>79085</xdr:rowOff>
    </xdr:from>
    <xdr:ext cx="262636" cy="232580"/>
    <xdr:sp macro="" textlink="">
      <xdr:nvSpPr>
        <xdr:cNvPr id="708" name="_txtEnt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9078839" y="9032585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>
    <xdr:from>
      <xdr:col>8</xdr:col>
      <xdr:colOff>578533</xdr:colOff>
      <xdr:row>65</xdr:row>
      <xdr:rowOff>180424</xdr:rowOff>
    </xdr:from>
    <xdr:to>
      <xdr:col>9</xdr:col>
      <xdr:colOff>881270</xdr:colOff>
      <xdr:row>72</xdr:row>
      <xdr:rowOff>53787</xdr:rowOff>
    </xdr:to>
    <xdr:sp macro="" textlink="$AF$23">
      <xdr:nvSpPr>
        <xdr:cNvPr id="565" name="txt_mppt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 bwMode="auto">
        <a:xfrm>
          <a:off x="6778442" y="12632197"/>
          <a:ext cx="1064737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7</xdr:col>
      <xdr:colOff>92495</xdr:colOff>
      <xdr:row>69</xdr:row>
      <xdr:rowOff>143389</xdr:rowOff>
    </xdr:from>
    <xdr:to>
      <xdr:col>8</xdr:col>
      <xdr:colOff>138287</xdr:colOff>
      <xdr:row>74</xdr:row>
      <xdr:rowOff>126822</xdr:rowOff>
    </xdr:to>
    <xdr:sp macro="" textlink="$AF$22">
      <xdr:nvSpPr>
        <xdr:cNvPr id="566" name="txt_mppt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 bwMode="auto">
        <a:xfrm>
          <a:off x="5426495" y="13357162"/>
          <a:ext cx="911701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3</xdr:col>
      <xdr:colOff>34634</xdr:colOff>
      <xdr:row>87</xdr:row>
      <xdr:rowOff>152850</xdr:rowOff>
    </xdr:from>
    <xdr:to>
      <xdr:col>6</xdr:col>
      <xdr:colOff>196634</xdr:colOff>
      <xdr:row>93</xdr:row>
      <xdr:rowOff>148623</xdr:rowOff>
    </xdr:to>
    <xdr:sp macro="" textlink="$AF$15">
      <xdr:nvSpPr>
        <xdr:cNvPr id="572" name="txt_mppt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 bwMode="auto">
        <a:xfrm>
          <a:off x="2320634" y="17020759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7</xdr:col>
      <xdr:colOff>122835</xdr:colOff>
      <xdr:row>92</xdr:row>
      <xdr:rowOff>162377</xdr:rowOff>
    </xdr:from>
    <xdr:to>
      <xdr:col>8</xdr:col>
      <xdr:colOff>391336</xdr:colOff>
      <xdr:row>96</xdr:row>
      <xdr:rowOff>182436</xdr:rowOff>
    </xdr:to>
    <xdr:sp macro="" textlink="$AF$27">
      <xdr:nvSpPr>
        <xdr:cNvPr id="573" name="txt_mppt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 bwMode="auto">
        <a:xfrm>
          <a:off x="5456835" y="18055770"/>
          <a:ext cx="1125751" cy="8773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4</xdr:col>
      <xdr:colOff>288082</xdr:colOff>
      <xdr:row>3</xdr:row>
      <xdr:rowOff>41563</xdr:rowOff>
    </xdr:from>
    <xdr:to>
      <xdr:col>7</xdr:col>
      <xdr:colOff>30376</xdr:colOff>
      <xdr:row>4</xdr:row>
      <xdr:rowOff>123206</xdr:rowOff>
    </xdr:to>
    <xdr:sp macro="" textlink="$AF$44">
      <xdr:nvSpPr>
        <xdr:cNvPr id="576" name="txt_mppt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 bwMode="auto">
        <a:xfrm>
          <a:off x="3336082" y="613063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4</xdr:col>
      <xdr:colOff>342759</xdr:colOff>
      <xdr:row>4</xdr:row>
      <xdr:rowOff>170459</xdr:rowOff>
    </xdr:from>
    <xdr:to>
      <xdr:col>7</xdr:col>
      <xdr:colOff>82331</xdr:colOff>
      <xdr:row>6</xdr:row>
      <xdr:rowOff>72488</xdr:rowOff>
    </xdr:to>
    <xdr:sp macro="" textlink="$AF$33">
      <xdr:nvSpPr>
        <xdr:cNvPr id="577" name="txt_mppt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 bwMode="auto">
        <a:xfrm>
          <a:off x="3390759" y="932459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4</xdr:col>
      <xdr:colOff>341769</xdr:colOff>
      <xdr:row>8</xdr:row>
      <xdr:rowOff>39582</xdr:rowOff>
    </xdr:from>
    <xdr:to>
      <xdr:col>7</xdr:col>
      <xdr:colOff>82569</xdr:colOff>
      <xdr:row>9</xdr:row>
      <xdr:rowOff>170210</xdr:rowOff>
    </xdr:to>
    <xdr:sp macro="" textlink="$AC$44">
      <xdr:nvSpPr>
        <xdr:cNvPr id="578" name="txt_mppt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 bwMode="auto">
        <a:xfrm>
          <a:off x="3389769" y="1563582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4</xdr:col>
      <xdr:colOff>338307</xdr:colOff>
      <xdr:row>6</xdr:row>
      <xdr:rowOff>105391</xdr:rowOff>
    </xdr:from>
    <xdr:to>
      <xdr:col>7</xdr:col>
      <xdr:colOff>79107</xdr:colOff>
      <xdr:row>8</xdr:row>
      <xdr:rowOff>45519</xdr:rowOff>
    </xdr:to>
    <xdr:sp macro="" textlink="$AF$34">
      <xdr:nvSpPr>
        <xdr:cNvPr id="579" name="txt_mppt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 bwMode="auto">
        <a:xfrm>
          <a:off x="3386307" y="1248391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16</xdr:col>
      <xdr:colOff>18647</xdr:colOff>
      <xdr:row>45</xdr:row>
      <xdr:rowOff>190251</xdr:rowOff>
    </xdr:from>
    <xdr:to>
      <xdr:col>20</xdr:col>
      <xdr:colOff>1329</xdr:colOff>
      <xdr:row>48</xdr:row>
      <xdr:rowOff>103660</xdr:rowOff>
    </xdr:to>
    <xdr:sp macro="" textlink="$AF$37">
      <xdr:nvSpPr>
        <xdr:cNvPr id="580" name="txt_mppt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 bwMode="auto">
        <a:xfrm>
          <a:off x="12591647" y="8762751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marca inversor</a:t>
          </a:fld>
          <a:endParaRPr sz="1600"/>
        </a:p>
      </xdr:txBody>
    </xdr:sp>
    <xdr:clientData/>
  </xdr:twoCellAnchor>
  <xdr:twoCellAnchor>
    <xdr:from>
      <xdr:col>15</xdr:col>
      <xdr:colOff>759865</xdr:colOff>
      <xdr:row>48</xdr:row>
      <xdr:rowOff>65561</xdr:rowOff>
    </xdr:from>
    <xdr:to>
      <xdr:col>19</xdr:col>
      <xdr:colOff>742547</xdr:colOff>
      <xdr:row>50</xdr:row>
      <xdr:rowOff>169470</xdr:rowOff>
    </xdr:to>
    <xdr:sp macro="" textlink="$AF$38">
      <xdr:nvSpPr>
        <xdr:cNvPr id="581" name="txt_mppt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 bwMode="auto">
        <a:xfrm>
          <a:off x="12570865" y="9209561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inversor</a:t>
          </a:fld>
          <a:endParaRPr sz="1600"/>
        </a:p>
      </xdr:txBody>
    </xdr:sp>
    <xdr:clientData/>
  </xdr:twoCellAnchor>
  <xdr:twoCellAnchor>
    <xdr:from>
      <xdr:col>15</xdr:col>
      <xdr:colOff>756401</xdr:colOff>
      <xdr:row>50</xdr:row>
      <xdr:rowOff>114052</xdr:rowOff>
    </xdr:from>
    <xdr:to>
      <xdr:col>19</xdr:col>
      <xdr:colOff>739083</xdr:colOff>
      <xdr:row>53</xdr:row>
      <xdr:rowOff>27461</xdr:rowOff>
    </xdr:to>
    <xdr:sp macro="" textlink="$AF$41">
      <xdr:nvSpPr>
        <xdr:cNvPr id="582" name="txt_mppt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 bwMode="auto">
        <a:xfrm>
          <a:off x="12567401" y="9639052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20 KW</a:t>
          </a:fld>
          <a:endParaRPr sz="1600"/>
        </a:p>
      </xdr:txBody>
    </xdr:sp>
    <xdr:clientData/>
  </xdr:twoCellAnchor>
  <xdr:twoCellAnchor>
    <xdr:from>
      <xdr:col>15</xdr:col>
      <xdr:colOff>706334</xdr:colOff>
      <xdr:row>86</xdr:row>
      <xdr:rowOff>52282</xdr:rowOff>
    </xdr:from>
    <xdr:to>
      <xdr:col>21</xdr:col>
      <xdr:colOff>83320</xdr:colOff>
      <xdr:row>87</xdr:row>
      <xdr:rowOff>53786</xdr:rowOff>
    </xdr:to>
    <xdr:sp macro="" textlink="AB6">
      <xdr:nvSpPr>
        <xdr:cNvPr id="583" name="txt_mppt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 bwMode="auto">
        <a:xfrm>
          <a:off x="12517334" y="16625782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15</xdr:col>
      <xdr:colOff>702869</xdr:colOff>
      <xdr:row>87</xdr:row>
      <xdr:rowOff>39296</xdr:rowOff>
    </xdr:from>
    <xdr:to>
      <xdr:col>21</xdr:col>
      <xdr:colOff>66002</xdr:colOff>
      <xdr:row>88</xdr:row>
      <xdr:rowOff>175015</xdr:rowOff>
    </xdr:to>
    <xdr:sp macro="" textlink="AF7">
      <xdr:nvSpPr>
        <xdr:cNvPr id="584" name="txt_mppt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 bwMode="auto">
        <a:xfrm>
          <a:off x="12513869" y="16907205"/>
          <a:ext cx="3935133" cy="32621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15</xdr:col>
      <xdr:colOff>699405</xdr:colOff>
      <xdr:row>88</xdr:row>
      <xdr:rowOff>183903</xdr:rowOff>
    </xdr:from>
    <xdr:to>
      <xdr:col>21</xdr:col>
      <xdr:colOff>135274</xdr:colOff>
      <xdr:row>90</xdr:row>
      <xdr:rowOff>36468</xdr:rowOff>
    </xdr:to>
    <xdr:sp macro="" textlink="AF10">
      <xdr:nvSpPr>
        <xdr:cNvPr id="585" name="txt_mppt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 bwMode="auto">
        <a:xfrm>
          <a:off x="12510405" y="17242312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15</xdr:col>
      <xdr:colOff>720189</xdr:colOff>
      <xdr:row>91</xdr:row>
      <xdr:rowOff>83456</xdr:rowOff>
    </xdr:from>
    <xdr:to>
      <xdr:col>21</xdr:col>
      <xdr:colOff>117652</xdr:colOff>
      <xdr:row>92</xdr:row>
      <xdr:rowOff>120573</xdr:rowOff>
    </xdr:to>
    <xdr:sp macro="" textlink="AB32">
      <xdr:nvSpPr>
        <xdr:cNvPr id="586" name="txt_mppt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 bwMode="auto">
        <a:xfrm>
          <a:off x="12531189" y="17730683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716725</xdr:colOff>
      <xdr:row>92</xdr:row>
      <xdr:rowOff>131948</xdr:rowOff>
    </xdr:from>
    <xdr:to>
      <xdr:col>21</xdr:col>
      <xdr:colOff>100263</xdr:colOff>
      <xdr:row>94</xdr:row>
      <xdr:rowOff>32836</xdr:rowOff>
    </xdr:to>
    <xdr:sp macro="" textlink="AC32">
      <xdr:nvSpPr>
        <xdr:cNvPr id="587" name="txt_mppt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 bwMode="auto">
        <a:xfrm>
          <a:off x="12527725" y="18021630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713261</xdr:colOff>
      <xdr:row>94</xdr:row>
      <xdr:rowOff>59212</xdr:rowOff>
    </xdr:from>
    <xdr:to>
      <xdr:col>21</xdr:col>
      <xdr:colOff>48684</xdr:colOff>
      <xdr:row>95</xdr:row>
      <xdr:rowOff>140377</xdr:rowOff>
    </xdr:to>
    <xdr:sp macro="" textlink="AD32">
      <xdr:nvSpPr>
        <xdr:cNvPr id="588" name="txt_mppt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 bwMode="auto">
        <a:xfrm>
          <a:off x="12524261" y="18347212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15</xdr:col>
      <xdr:colOff>744435</xdr:colOff>
      <xdr:row>95</xdr:row>
      <xdr:rowOff>176975</xdr:rowOff>
    </xdr:from>
    <xdr:to>
      <xdr:col>21</xdr:col>
      <xdr:colOff>14049</xdr:colOff>
      <xdr:row>96</xdr:row>
      <xdr:rowOff>157695</xdr:rowOff>
    </xdr:to>
    <xdr:sp macro="" textlink="AF32">
      <xdr:nvSpPr>
        <xdr:cNvPr id="589" name="txt_mppt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 bwMode="auto">
        <a:xfrm>
          <a:off x="12555435" y="18655475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15</xdr:col>
      <xdr:colOff>740970</xdr:colOff>
      <xdr:row>97</xdr:row>
      <xdr:rowOff>52285</xdr:rowOff>
    </xdr:from>
    <xdr:to>
      <xdr:col>21</xdr:col>
      <xdr:colOff>197621</xdr:colOff>
      <xdr:row>98</xdr:row>
      <xdr:rowOff>98814</xdr:rowOff>
    </xdr:to>
    <xdr:sp macro="" textlink="AC52">
      <xdr:nvSpPr>
        <xdr:cNvPr id="590" name="txt_mppt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 bwMode="auto">
        <a:xfrm>
          <a:off x="12551970" y="18998376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6</xdr:col>
      <xdr:colOff>734891</xdr:colOff>
      <xdr:row>3</xdr:row>
      <xdr:rowOff>20781</xdr:rowOff>
    </xdr:from>
    <xdr:to>
      <xdr:col>9</xdr:col>
      <xdr:colOff>373276</xdr:colOff>
      <xdr:row>4</xdr:row>
      <xdr:rowOff>102424</xdr:rowOff>
    </xdr:to>
    <xdr:sp macro="" textlink="$AF$45">
      <xdr:nvSpPr>
        <xdr:cNvPr id="591" name="txt_mppt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 bwMode="auto">
        <a:xfrm>
          <a:off x="5306891" y="592281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7</xdr:col>
      <xdr:colOff>27568</xdr:colOff>
      <xdr:row>4</xdr:row>
      <xdr:rowOff>149677</xdr:rowOff>
    </xdr:from>
    <xdr:to>
      <xdr:col>9</xdr:col>
      <xdr:colOff>425231</xdr:colOff>
      <xdr:row>6</xdr:row>
      <xdr:rowOff>51706</xdr:rowOff>
    </xdr:to>
    <xdr:sp macro="" textlink="$AF$33">
      <xdr:nvSpPr>
        <xdr:cNvPr id="602" name="txt_mppt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 bwMode="auto">
        <a:xfrm>
          <a:off x="5361568" y="911677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7</xdr:col>
      <xdr:colOff>26578</xdr:colOff>
      <xdr:row>8</xdr:row>
      <xdr:rowOff>18800</xdr:rowOff>
    </xdr:from>
    <xdr:to>
      <xdr:col>9</xdr:col>
      <xdr:colOff>425469</xdr:colOff>
      <xdr:row>9</xdr:row>
      <xdr:rowOff>149428</xdr:rowOff>
    </xdr:to>
    <xdr:sp macro="" textlink="$AC$45">
      <xdr:nvSpPr>
        <xdr:cNvPr id="607" name="txt_mppt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 bwMode="auto">
        <a:xfrm>
          <a:off x="5360578" y="1542800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8181D32-8A8E-43FD-A1C6-AE548A49BBF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7</xdr:col>
      <xdr:colOff>23116</xdr:colOff>
      <xdr:row>6</xdr:row>
      <xdr:rowOff>84609</xdr:rowOff>
    </xdr:from>
    <xdr:to>
      <xdr:col>9</xdr:col>
      <xdr:colOff>422007</xdr:colOff>
      <xdr:row>8</xdr:row>
      <xdr:rowOff>24737</xdr:rowOff>
    </xdr:to>
    <xdr:sp macro="" textlink="$AF$34">
      <xdr:nvSpPr>
        <xdr:cNvPr id="608" name="txt_mppt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 bwMode="auto">
        <a:xfrm>
          <a:off x="5357116" y="1227609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10</xdr:col>
      <xdr:colOff>488972</xdr:colOff>
      <xdr:row>2</xdr:row>
      <xdr:rowOff>190499</xdr:rowOff>
    </xdr:from>
    <xdr:to>
      <xdr:col>13</xdr:col>
      <xdr:colOff>75402</xdr:colOff>
      <xdr:row>4</xdr:row>
      <xdr:rowOff>81642</xdr:rowOff>
    </xdr:to>
    <xdr:sp macro="" textlink="$AF$46">
      <xdr:nvSpPr>
        <xdr:cNvPr id="609" name="txt_mppt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 bwMode="auto">
        <a:xfrm>
          <a:off x="8334108" y="571499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10</xdr:col>
      <xdr:colOff>543649</xdr:colOff>
      <xdr:row>4</xdr:row>
      <xdr:rowOff>128895</xdr:rowOff>
    </xdr:from>
    <xdr:to>
      <xdr:col>13</xdr:col>
      <xdr:colOff>127357</xdr:colOff>
      <xdr:row>6</xdr:row>
      <xdr:rowOff>30924</xdr:rowOff>
    </xdr:to>
    <xdr:sp macro="" textlink="$AF$33">
      <xdr:nvSpPr>
        <xdr:cNvPr id="612" name="txt_mppt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 bwMode="auto">
        <a:xfrm>
          <a:off x="8388785" y="890895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10</xdr:col>
      <xdr:colOff>542659</xdr:colOff>
      <xdr:row>7</xdr:row>
      <xdr:rowOff>188518</xdr:rowOff>
    </xdr:from>
    <xdr:to>
      <xdr:col>13</xdr:col>
      <xdr:colOff>127595</xdr:colOff>
      <xdr:row>9</xdr:row>
      <xdr:rowOff>128646</xdr:rowOff>
    </xdr:to>
    <xdr:sp macro="" textlink="$AC$46">
      <xdr:nvSpPr>
        <xdr:cNvPr id="613" name="txt_mppt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 bwMode="auto">
        <a:xfrm>
          <a:off x="8387795" y="1522018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8A64601-31C7-4B24-8DC3-7CA3A532553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10</xdr:col>
      <xdr:colOff>539197</xdr:colOff>
      <xdr:row>6</xdr:row>
      <xdr:rowOff>63827</xdr:rowOff>
    </xdr:from>
    <xdr:to>
      <xdr:col>13</xdr:col>
      <xdr:colOff>124133</xdr:colOff>
      <xdr:row>8</xdr:row>
      <xdr:rowOff>3955</xdr:rowOff>
    </xdr:to>
    <xdr:sp macro="" textlink="$AF$34">
      <xdr:nvSpPr>
        <xdr:cNvPr id="614" name="txt_mppt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 bwMode="auto">
        <a:xfrm>
          <a:off x="8384333" y="1206827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3</xdr:col>
      <xdr:colOff>167853</xdr:colOff>
      <xdr:row>52</xdr:row>
      <xdr:rowOff>3330</xdr:rowOff>
    </xdr:from>
    <xdr:to>
      <xdr:col>5</xdr:col>
      <xdr:colOff>114815</xdr:colOff>
      <xdr:row>61</xdr:row>
      <xdr:rowOff>99719</xdr:rowOff>
    </xdr:to>
    <xdr:cxnSp macro="">
      <xdr:nvCxnSpPr>
        <xdr:cNvPr id="615" name="Conector de seta reta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CxnSpPr/>
      </xdr:nvCxnSpPr>
      <xdr:spPr>
        <a:xfrm flipV="1">
          <a:off x="2453853" y="9909330"/>
          <a:ext cx="1470962" cy="188415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302908</xdr:colOff>
      <xdr:row>87</xdr:row>
      <xdr:rowOff>13196</xdr:rowOff>
    </xdr:from>
    <xdr:to>
      <xdr:col>9</xdr:col>
      <xdr:colOff>404468</xdr:colOff>
      <xdr:row>87</xdr:row>
      <xdr:rowOff>13196</xdr:rowOff>
    </xdr:to>
    <xdr:cxnSp macro="">
      <xdr:nvCxnSpPr>
        <xdr:cNvPr id="131" name="l656">
          <a:extLst>
            <a:ext uri="{FF2B5EF4-FFF2-40B4-BE49-F238E27FC236}">
              <a16:creationId xmlns:a16="http://schemas.microsoft.com/office/drawing/2014/main" id="{A51F84A9-FE2E-2373-93A8-F8546C3BB542}"/>
            </a:ext>
          </a:extLst>
        </xdr:cNvPr>
        <xdr:cNvCxnSpPr>
          <a:cxnSpLocks/>
        </xdr:cNvCxnSpPr>
      </xdr:nvCxnSpPr>
      <xdr:spPr bwMode="auto">
        <a:xfrm>
          <a:off x="7256158" y="16886053"/>
          <a:ext cx="1015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302908</xdr:colOff>
      <xdr:row>106</xdr:row>
      <xdr:rowOff>146222</xdr:rowOff>
    </xdr:from>
    <xdr:to>
      <xdr:col>9</xdr:col>
      <xdr:colOff>404468</xdr:colOff>
      <xdr:row>106</xdr:row>
      <xdr:rowOff>146222</xdr:rowOff>
    </xdr:to>
    <xdr:cxnSp macro="">
      <xdr:nvCxnSpPr>
        <xdr:cNvPr id="132" name="l687">
          <a:extLst>
            <a:ext uri="{FF2B5EF4-FFF2-40B4-BE49-F238E27FC236}">
              <a16:creationId xmlns:a16="http://schemas.microsoft.com/office/drawing/2014/main" id="{D77D3D63-BC0C-F052-87DB-472A5F938613}"/>
            </a:ext>
          </a:extLst>
        </xdr:cNvPr>
        <xdr:cNvCxnSpPr>
          <a:cxnSpLocks/>
        </xdr:cNvCxnSpPr>
      </xdr:nvCxnSpPr>
      <xdr:spPr bwMode="auto">
        <a:xfrm>
          <a:off x="7256158" y="20829079"/>
          <a:ext cx="1015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782923</xdr:colOff>
      <xdr:row>103</xdr:row>
      <xdr:rowOff>1228</xdr:rowOff>
    </xdr:from>
    <xdr:to>
      <xdr:col>9</xdr:col>
      <xdr:colOff>782923</xdr:colOff>
      <xdr:row>103</xdr:row>
      <xdr:rowOff>102841</xdr:rowOff>
    </xdr:to>
    <xdr:cxnSp macro="">
      <xdr:nvCxnSpPr>
        <xdr:cNvPr id="133" name="l729">
          <a:extLst>
            <a:ext uri="{FF2B5EF4-FFF2-40B4-BE49-F238E27FC236}">
              <a16:creationId xmlns:a16="http://schemas.microsoft.com/office/drawing/2014/main" id="{6DFBA1B0-AB46-0414-DCD5-F23BCD32118C}"/>
            </a:ext>
          </a:extLst>
        </xdr:cNvPr>
        <xdr:cNvCxnSpPr>
          <a:cxnSpLocks/>
        </xdr:cNvCxnSpPr>
      </xdr:nvCxnSpPr>
      <xdr:spPr bwMode="auto">
        <a:xfrm>
          <a:off x="7736173" y="20085371"/>
          <a:ext cx="0" cy="10161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782923</xdr:colOff>
      <xdr:row>104</xdr:row>
      <xdr:rowOff>1252</xdr:rowOff>
    </xdr:from>
    <xdr:to>
      <xdr:col>9</xdr:col>
      <xdr:colOff>782923</xdr:colOff>
      <xdr:row>104</xdr:row>
      <xdr:rowOff>102865</xdr:rowOff>
    </xdr:to>
    <xdr:cxnSp macro="">
      <xdr:nvCxnSpPr>
        <xdr:cNvPr id="134" name="l730">
          <a:extLst>
            <a:ext uri="{FF2B5EF4-FFF2-40B4-BE49-F238E27FC236}">
              <a16:creationId xmlns:a16="http://schemas.microsoft.com/office/drawing/2014/main" id="{F38C9F25-E294-CAF5-B746-B9E2D56EFA72}"/>
            </a:ext>
          </a:extLst>
        </xdr:cNvPr>
        <xdr:cNvCxnSpPr>
          <a:cxnSpLocks/>
        </xdr:cNvCxnSpPr>
      </xdr:nvCxnSpPr>
      <xdr:spPr bwMode="auto">
        <a:xfrm>
          <a:off x="7736173" y="20275895"/>
          <a:ext cx="0" cy="10161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782923</xdr:colOff>
      <xdr:row>104</xdr:row>
      <xdr:rowOff>191776</xdr:rowOff>
    </xdr:from>
    <xdr:to>
      <xdr:col>9</xdr:col>
      <xdr:colOff>782923</xdr:colOff>
      <xdr:row>105</xdr:row>
      <xdr:rowOff>69205</xdr:rowOff>
    </xdr:to>
    <xdr:cxnSp macro="">
      <xdr:nvCxnSpPr>
        <xdr:cNvPr id="135" name="l731">
          <a:extLst>
            <a:ext uri="{FF2B5EF4-FFF2-40B4-BE49-F238E27FC236}">
              <a16:creationId xmlns:a16="http://schemas.microsoft.com/office/drawing/2014/main" id="{99AD41D1-3940-DB44-249D-9DA099EA108F}"/>
            </a:ext>
          </a:extLst>
        </xdr:cNvPr>
        <xdr:cNvCxnSpPr>
          <a:cxnSpLocks/>
        </xdr:cNvCxnSpPr>
      </xdr:nvCxnSpPr>
      <xdr:spPr bwMode="auto">
        <a:xfrm>
          <a:off x="7736173" y="20466419"/>
          <a:ext cx="0" cy="951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782923</xdr:colOff>
      <xdr:row>105</xdr:row>
      <xdr:rowOff>158116</xdr:rowOff>
    </xdr:from>
    <xdr:to>
      <xdr:col>9</xdr:col>
      <xdr:colOff>782923</xdr:colOff>
      <xdr:row>106</xdr:row>
      <xdr:rowOff>69229</xdr:rowOff>
    </xdr:to>
    <xdr:cxnSp macro="">
      <xdr:nvCxnSpPr>
        <xdr:cNvPr id="136" name="l732">
          <a:extLst>
            <a:ext uri="{FF2B5EF4-FFF2-40B4-BE49-F238E27FC236}">
              <a16:creationId xmlns:a16="http://schemas.microsoft.com/office/drawing/2014/main" id="{07B2A460-EA2C-4C6E-AAF4-602B0FAC48D5}"/>
            </a:ext>
          </a:extLst>
        </xdr:cNvPr>
        <xdr:cNvCxnSpPr>
          <a:cxnSpLocks/>
        </xdr:cNvCxnSpPr>
      </xdr:nvCxnSpPr>
      <xdr:spPr bwMode="auto">
        <a:xfrm>
          <a:off x="7736173" y="20650473"/>
          <a:ext cx="0" cy="10161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</xdr:colOff>
      <xdr:row>103</xdr:row>
      <xdr:rowOff>15729</xdr:rowOff>
    </xdr:from>
    <xdr:to>
      <xdr:col>3</xdr:col>
      <xdr:colOff>13607</xdr:colOff>
      <xdr:row>103</xdr:row>
      <xdr:rowOff>117342</xdr:rowOff>
    </xdr:to>
    <xdr:cxnSp macro="">
      <xdr:nvCxnSpPr>
        <xdr:cNvPr id="137" name="l729">
          <a:extLst>
            <a:ext uri="{FF2B5EF4-FFF2-40B4-BE49-F238E27FC236}">
              <a16:creationId xmlns:a16="http://schemas.microsoft.com/office/drawing/2014/main" id="{01D9820A-E117-4AFD-68AA-5131E68E44D2}"/>
            </a:ext>
          </a:extLst>
        </xdr:cNvPr>
        <xdr:cNvCxnSpPr>
          <a:cxnSpLocks/>
        </xdr:cNvCxnSpPr>
      </xdr:nvCxnSpPr>
      <xdr:spPr bwMode="auto">
        <a:xfrm>
          <a:off x="2299607" y="20099872"/>
          <a:ext cx="0" cy="10161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</xdr:colOff>
      <xdr:row>104</xdr:row>
      <xdr:rowOff>15752</xdr:rowOff>
    </xdr:from>
    <xdr:to>
      <xdr:col>3</xdr:col>
      <xdr:colOff>13607</xdr:colOff>
      <xdr:row>104</xdr:row>
      <xdr:rowOff>117365</xdr:rowOff>
    </xdr:to>
    <xdr:cxnSp macro="">
      <xdr:nvCxnSpPr>
        <xdr:cNvPr id="138" name="l730">
          <a:extLst>
            <a:ext uri="{FF2B5EF4-FFF2-40B4-BE49-F238E27FC236}">
              <a16:creationId xmlns:a16="http://schemas.microsoft.com/office/drawing/2014/main" id="{DFBA3D58-BE18-FA11-10A7-04482478A9BA}"/>
            </a:ext>
          </a:extLst>
        </xdr:cNvPr>
        <xdr:cNvCxnSpPr>
          <a:cxnSpLocks/>
        </xdr:cNvCxnSpPr>
      </xdr:nvCxnSpPr>
      <xdr:spPr bwMode="auto">
        <a:xfrm>
          <a:off x="2299607" y="20290395"/>
          <a:ext cx="0" cy="10161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</xdr:colOff>
      <xdr:row>104</xdr:row>
      <xdr:rowOff>206276</xdr:rowOff>
    </xdr:from>
    <xdr:to>
      <xdr:col>3</xdr:col>
      <xdr:colOff>13607</xdr:colOff>
      <xdr:row>105</xdr:row>
      <xdr:rowOff>83705</xdr:rowOff>
    </xdr:to>
    <xdr:cxnSp macro="">
      <xdr:nvCxnSpPr>
        <xdr:cNvPr id="139" name="l731">
          <a:extLst>
            <a:ext uri="{FF2B5EF4-FFF2-40B4-BE49-F238E27FC236}">
              <a16:creationId xmlns:a16="http://schemas.microsoft.com/office/drawing/2014/main" id="{F939068F-FA7E-A7E8-A81B-5B5068A63773}"/>
            </a:ext>
          </a:extLst>
        </xdr:cNvPr>
        <xdr:cNvCxnSpPr>
          <a:cxnSpLocks/>
        </xdr:cNvCxnSpPr>
      </xdr:nvCxnSpPr>
      <xdr:spPr bwMode="auto">
        <a:xfrm>
          <a:off x="2299607" y="20480919"/>
          <a:ext cx="0" cy="9514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</xdr:colOff>
      <xdr:row>105</xdr:row>
      <xdr:rowOff>172617</xdr:rowOff>
    </xdr:from>
    <xdr:to>
      <xdr:col>3</xdr:col>
      <xdr:colOff>13607</xdr:colOff>
      <xdr:row>106</xdr:row>
      <xdr:rowOff>83730</xdr:rowOff>
    </xdr:to>
    <xdr:cxnSp macro="">
      <xdr:nvCxnSpPr>
        <xdr:cNvPr id="140" name="l732">
          <a:extLst>
            <a:ext uri="{FF2B5EF4-FFF2-40B4-BE49-F238E27FC236}">
              <a16:creationId xmlns:a16="http://schemas.microsoft.com/office/drawing/2014/main" id="{C3E75282-9E76-6B29-7AD0-F38D8D4A35D7}"/>
            </a:ext>
          </a:extLst>
        </xdr:cNvPr>
        <xdr:cNvCxnSpPr>
          <a:cxnSpLocks/>
        </xdr:cNvCxnSpPr>
      </xdr:nvCxnSpPr>
      <xdr:spPr bwMode="auto">
        <a:xfrm>
          <a:off x="2299607" y="20664974"/>
          <a:ext cx="0" cy="10161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457221</xdr:colOff>
      <xdr:row>87</xdr:row>
      <xdr:rowOff>16717</xdr:rowOff>
    </xdr:from>
    <xdr:to>
      <xdr:col>9</xdr:col>
      <xdr:colOff>558780</xdr:colOff>
      <xdr:row>87</xdr:row>
      <xdr:rowOff>16717</xdr:rowOff>
    </xdr:to>
    <xdr:cxnSp macro="">
      <xdr:nvCxnSpPr>
        <xdr:cNvPr id="141" name="l654">
          <a:extLst>
            <a:ext uri="{FF2B5EF4-FFF2-40B4-BE49-F238E27FC236}">
              <a16:creationId xmlns:a16="http://schemas.microsoft.com/office/drawing/2014/main" id="{4F14DC21-A1D0-A789-4DD2-228538FCD265}"/>
            </a:ext>
          </a:extLst>
        </xdr:cNvPr>
        <xdr:cNvCxnSpPr>
          <a:cxnSpLocks/>
        </xdr:cNvCxnSpPr>
      </xdr:nvCxnSpPr>
      <xdr:spPr bwMode="auto">
        <a:xfrm>
          <a:off x="7410471" y="16889574"/>
          <a:ext cx="1015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647646</xdr:colOff>
      <xdr:row>87</xdr:row>
      <xdr:rowOff>16717</xdr:rowOff>
    </xdr:from>
    <xdr:to>
      <xdr:col>9</xdr:col>
      <xdr:colOff>749206</xdr:colOff>
      <xdr:row>87</xdr:row>
      <xdr:rowOff>16717</xdr:rowOff>
    </xdr:to>
    <xdr:cxnSp macro="">
      <xdr:nvCxnSpPr>
        <xdr:cNvPr id="142" name="l655">
          <a:extLst>
            <a:ext uri="{FF2B5EF4-FFF2-40B4-BE49-F238E27FC236}">
              <a16:creationId xmlns:a16="http://schemas.microsoft.com/office/drawing/2014/main" id="{412354D5-AE5C-47B1-6D43-3F629F2AE91C}"/>
            </a:ext>
          </a:extLst>
        </xdr:cNvPr>
        <xdr:cNvCxnSpPr>
          <a:cxnSpLocks/>
        </xdr:cNvCxnSpPr>
      </xdr:nvCxnSpPr>
      <xdr:spPr bwMode="auto">
        <a:xfrm>
          <a:off x="7600896" y="16889574"/>
          <a:ext cx="1015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443681</xdr:colOff>
      <xdr:row>106</xdr:row>
      <xdr:rowOff>146361</xdr:rowOff>
    </xdr:from>
    <xdr:to>
      <xdr:col>9</xdr:col>
      <xdr:colOff>545240</xdr:colOff>
      <xdr:row>106</xdr:row>
      <xdr:rowOff>146361</xdr:rowOff>
    </xdr:to>
    <xdr:cxnSp macro="">
      <xdr:nvCxnSpPr>
        <xdr:cNvPr id="143" name="l654">
          <a:extLst>
            <a:ext uri="{FF2B5EF4-FFF2-40B4-BE49-F238E27FC236}">
              <a16:creationId xmlns:a16="http://schemas.microsoft.com/office/drawing/2014/main" id="{3457FEC3-2D03-4130-63C9-B612DA54749B}"/>
            </a:ext>
          </a:extLst>
        </xdr:cNvPr>
        <xdr:cNvCxnSpPr>
          <a:cxnSpLocks/>
        </xdr:cNvCxnSpPr>
      </xdr:nvCxnSpPr>
      <xdr:spPr bwMode="auto">
        <a:xfrm>
          <a:off x="7396931" y="20829218"/>
          <a:ext cx="1015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634106</xdr:colOff>
      <xdr:row>106</xdr:row>
      <xdr:rowOff>146361</xdr:rowOff>
    </xdr:from>
    <xdr:to>
      <xdr:col>9</xdr:col>
      <xdr:colOff>735666</xdr:colOff>
      <xdr:row>106</xdr:row>
      <xdr:rowOff>146361</xdr:rowOff>
    </xdr:to>
    <xdr:cxnSp macro="">
      <xdr:nvCxnSpPr>
        <xdr:cNvPr id="144" name="l655">
          <a:extLst>
            <a:ext uri="{FF2B5EF4-FFF2-40B4-BE49-F238E27FC236}">
              <a16:creationId xmlns:a16="http://schemas.microsoft.com/office/drawing/2014/main" id="{F59F6F11-BF37-BF7D-9BB0-AF835E89196A}"/>
            </a:ext>
          </a:extLst>
        </xdr:cNvPr>
        <xdr:cNvCxnSpPr>
          <a:cxnSpLocks/>
        </xdr:cNvCxnSpPr>
      </xdr:nvCxnSpPr>
      <xdr:spPr bwMode="auto">
        <a:xfrm>
          <a:off x="7587356" y="20829218"/>
          <a:ext cx="10156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599137</xdr:colOff>
      <xdr:row>57</xdr:row>
      <xdr:rowOff>102992</xdr:rowOff>
    </xdr:from>
    <xdr:to>
      <xdr:col>8</xdr:col>
      <xdr:colOff>177037</xdr:colOff>
      <xdr:row>57</xdr:row>
      <xdr:rowOff>102992</xdr:rowOff>
    </xdr:to>
    <xdr:cxnSp macro="">
      <xdr:nvCxnSpPr>
        <xdr:cNvPr id="146" name="terra1_2">
          <a:extLst>
            <a:ext uri="{FF2B5EF4-FFF2-40B4-BE49-F238E27FC236}">
              <a16:creationId xmlns:a16="http://schemas.microsoft.com/office/drawing/2014/main" id="{D3E24EC2-220E-64A4-AE0E-861A7068CA72}"/>
            </a:ext>
          </a:extLst>
        </xdr:cNvPr>
        <xdr:cNvCxnSpPr>
          <a:cxnSpLocks/>
        </xdr:cNvCxnSpPr>
      </xdr:nvCxnSpPr>
      <xdr:spPr bwMode="auto">
        <a:xfrm>
          <a:off x="5933137" y="10961492"/>
          <a:ext cx="43515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758824</xdr:colOff>
      <xdr:row>57</xdr:row>
      <xdr:rowOff>90015</xdr:rowOff>
    </xdr:from>
    <xdr:to>
      <xdr:col>7</xdr:col>
      <xdr:colOff>758824</xdr:colOff>
      <xdr:row>58</xdr:row>
      <xdr:rowOff>103094</xdr:rowOff>
    </xdr:to>
    <xdr:cxnSp macro="">
      <xdr:nvCxnSpPr>
        <xdr:cNvPr id="147" name="terra1_1">
          <a:extLst>
            <a:ext uri="{FF2B5EF4-FFF2-40B4-BE49-F238E27FC236}">
              <a16:creationId xmlns:a16="http://schemas.microsoft.com/office/drawing/2014/main" id="{797017A5-307F-0C4B-EB23-FB43BA94654C}"/>
            </a:ext>
          </a:extLst>
        </xdr:cNvPr>
        <xdr:cNvCxnSpPr>
          <a:cxnSpLocks/>
        </xdr:cNvCxnSpPr>
      </xdr:nvCxnSpPr>
      <xdr:spPr bwMode="auto">
        <a:xfrm rot="17700000">
          <a:off x="5950213" y="11091126"/>
          <a:ext cx="285222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6778</xdr:colOff>
      <xdr:row>62</xdr:row>
      <xdr:rowOff>44440</xdr:rowOff>
    </xdr:from>
    <xdr:to>
      <xdr:col>8</xdr:col>
      <xdr:colOff>6778</xdr:colOff>
      <xdr:row>64</xdr:row>
      <xdr:rowOff>25769</xdr:rowOff>
    </xdr:to>
    <xdr:cxnSp macro="">
      <xdr:nvCxnSpPr>
        <xdr:cNvPr id="148" name="fase1_3">
          <a:extLst>
            <a:ext uri="{FF2B5EF4-FFF2-40B4-BE49-F238E27FC236}">
              <a16:creationId xmlns:a16="http://schemas.microsoft.com/office/drawing/2014/main" id="{ED4256C1-7A9D-CC24-C8C5-7CC7418CA5FC}"/>
            </a:ext>
          </a:extLst>
        </xdr:cNvPr>
        <xdr:cNvCxnSpPr>
          <a:cxnSpLocks/>
        </xdr:cNvCxnSpPr>
      </xdr:nvCxnSpPr>
      <xdr:spPr bwMode="auto">
        <a:xfrm rot="17940001">
          <a:off x="6016863" y="12118248"/>
          <a:ext cx="362329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751798</xdr:colOff>
      <xdr:row>62</xdr:row>
      <xdr:rowOff>37520</xdr:rowOff>
    </xdr:from>
    <xdr:to>
      <xdr:col>7</xdr:col>
      <xdr:colOff>751798</xdr:colOff>
      <xdr:row>64</xdr:row>
      <xdr:rowOff>18848</xdr:rowOff>
    </xdr:to>
    <xdr:cxnSp macro="">
      <xdr:nvCxnSpPr>
        <xdr:cNvPr id="149" name="fase1_2">
          <a:extLst>
            <a:ext uri="{FF2B5EF4-FFF2-40B4-BE49-F238E27FC236}">
              <a16:creationId xmlns:a16="http://schemas.microsoft.com/office/drawing/2014/main" id="{B827BF8F-A881-DBDD-F762-6C11DFB02861}"/>
            </a:ext>
          </a:extLst>
        </xdr:cNvPr>
        <xdr:cNvCxnSpPr>
          <a:cxnSpLocks/>
        </xdr:cNvCxnSpPr>
      </xdr:nvCxnSpPr>
      <xdr:spPr bwMode="auto">
        <a:xfrm rot="17940001">
          <a:off x="5904634" y="12111327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618624</xdr:colOff>
      <xdr:row>62</xdr:row>
      <xdr:rowOff>28003</xdr:rowOff>
    </xdr:from>
    <xdr:to>
      <xdr:col>7</xdr:col>
      <xdr:colOff>618624</xdr:colOff>
      <xdr:row>64</xdr:row>
      <xdr:rowOff>9331</xdr:rowOff>
    </xdr:to>
    <xdr:cxnSp macro="">
      <xdr:nvCxnSpPr>
        <xdr:cNvPr id="150" name="fase1_1">
          <a:extLst>
            <a:ext uri="{FF2B5EF4-FFF2-40B4-BE49-F238E27FC236}">
              <a16:creationId xmlns:a16="http://schemas.microsoft.com/office/drawing/2014/main" id="{4280A928-E333-4318-78B3-CCFBEEFA22B7}"/>
            </a:ext>
          </a:extLst>
        </xdr:cNvPr>
        <xdr:cNvCxnSpPr>
          <a:cxnSpLocks/>
        </xdr:cNvCxnSpPr>
      </xdr:nvCxnSpPr>
      <xdr:spPr bwMode="auto">
        <a:xfrm rot="17940001">
          <a:off x="5771460" y="12101810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732021</xdr:colOff>
      <xdr:row>59</xdr:row>
      <xdr:rowOff>81293</xdr:rowOff>
    </xdr:from>
    <xdr:to>
      <xdr:col>8</xdr:col>
      <xdr:colOff>164557</xdr:colOff>
      <xdr:row>59</xdr:row>
      <xdr:rowOff>81293</xdr:rowOff>
    </xdr:to>
    <xdr:cxnSp macro="">
      <xdr:nvCxnSpPr>
        <xdr:cNvPr id="151" name="neutro1_2">
          <a:extLst>
            <a:ext uri="{FF2B5EF4-FFF2-40B4-BE49-F238E27FC236}">
              <a16:creationId xmlns:a16="http://schemas.microsoft.com/office/drawing/2014/main" id="{16BE08A5-779A-3631-49EB-37950FBAF2B8}"/>
            </a:ext>
          </a:extLst>
        </xdr:cNvPr>
        <xdr:cNvCxnSpPr>
          <a:cxnSpLocks/>
        </xdr:cNvCxnSpPr>
      </xdr:nvCxnSpPr>
      <xdr:spPr bwMode="auto">
        <a:xfrm>
          <a:off x="6066021" y="11402436"/>
          <a:ext cx="28978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640615</xdr:colOff>
      <xdr:row>59</xdr:row>
      <xdr:rowOff>53384</xdr:rowOff>
    </xdr:from>
    <xdr:to>
      <xdr:col>7</xdr:col>
      <xdr:colOff>640615</xdr:colOff>
      <xdr:row>61</xdr:row>
      <xdr:rowOff>34712</xdr:rowOff>
    </xdr:to>
    <xdr:cxnSp macro="">
      <xdr:nvCxnSpPr>
        <xdr:cNvPr id="152" name="neutro1_1">
          <a:extLst>
            <a:ext uri="{FF2B5EF4-FFF2-40B4-BE49-F238E27FC236}">
              <a16:creationId xmlns:a16="http://schemas.microsoft.com/office/drawing/2014/main" id="{8AD3BA34-F8CB-FAB3-CBC8-679E1108F6B7}"/>
            </a:ext>
          </a:extLst>
        </xdr:cNvPr>
        <xdr:cNvCxnSpPr>
          <a:cxnSpLocks/>
        </xdr:cNvCxnSpPr>
      </xdr:nvCxnSpPr>
      <xdr:spPr bwMode="auto">
        <a:xfrm rot="18000000">
          <a:off x="5793451" y="11555691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469555</xdr:colOff>
      <xdr:row>63</xdr:row>
      <xdr:rowOff>87102</xdr:rowOff>
    </xdr:from>
    <xdr:to>
      <xdr:col>9</xdr:col>
      <xdr:colOff>605834</xdr:colOff>
      <xdr:row>63</xdr:row>
      <xdr:rowOff>87102</xdr:rowOff>
    </xdr:to>
    <xdr:cxnSp macro="">
      <xdr:nvCxnSpPr>
        <xdr:cNvPr id="154" name="barra_fase1">
          <a:extLst>
            <a:ext uri="{FF2B5EF4-FFF2-40B4-BE49-F238E27FC236}">
              <a16:creationId xmlns:a16="http://schemas.microsoft.com/office/drawing/2014/main" id="{73B6AE67-8293-6488-B8E9-EFA725661FA2}"/>
            </a:ext>
          </a:extLst>
        </xdr:cNvPr>
        <xdr:cNvCxnSpPr>
          <a:cxnSpLocks/>
        </xdr:cNvCxnSpPr>
      </xdr:nvCxnSpPr>
      <xdr:spPr bwMode="auto">
        <a:xfrm>
          <a:off x="5041555" y="12170245"/>
          <a:ext cx="251752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429639</xdr:colOff>
      <xdr:row>63</xdr:row>
      <xdr:rowOff>27568</xdr:rowOff>
    </xdr:from>
    <xdr:to>
      <xdr:col>6</xdr:col>
      <xdr:colOff>552039</xdr:colOff>
      <xdr:row>63</xdr:row>
      <xdr:rowOff>149968</xdr:rowOff>
    </xdr:to>
    <xdr:sp macro="" textlink="">
      <xdr:nvSpPr>
        <xdr:cNvPr id="155" name="elips_fase1">
          <a:extLst>
            <a:ext uri="{FF2B5EF4-FFF2-40B4-BE49-F238E27FC236}">
              <a16:creationId xmlns:a16="http://schemas.microsoft.com/office/drawing/2014/main" id="{F407F02D-03CF-372B-041B-38CDB59A92AB}"/>
            </a:ext>
          </a:extLst>
        </xdr:cNvPr>
        <xdr:cNvSpPr/>
      </xdr:nvSpPr>
      <xdr:spPr bwMode="auto">
        <a:xfrm>
          <a:off x="5001639" y="1210340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472401</xdr:colOff>
      <xdr:row>60</xdr:row>
      <xdr:rowOff>95450</xdr:rowOff>
    </xdr:from>
    <xdr:to>
      <xdr:col>9</xdr:col>
      <xdr:colOff>608680</xdr:colOff>
      <xdr:row>60</xdr:row>
      <xdr:rowOff>95450</xdr:rowOff>
    </xdr:to>
    <xdr:cxnSp macro="">
      <xdr:nvCxnSpPr>
        <xdr:cNvPr id="156" name="barra_neutro1">
          <a:extLst>
            <a:ext uri="{FF2B5EF4-FFF2-40B4-BE49-F238E27FC236}">
              <a16:creationId xmlns:a16="http://schemas.microsoft.com/office/drawing/2014/main" id="{FC90ACF4-1548-6A90-B618-8271E9B522A3}"/>
            </a:ext>
          </a:extLst>
        </xdr:cNvPr>
        <xdr:cNvCxnSpPr>
          <a:cxnSpLocks/>
        </xdr:cNvCxnSpPr>
      </xdr:nvCxnSpPr>
      <xdr:spPr bwMode="auto">
        <a:xfrm>
          <a:off x="5044401" y="11607093"/>
          <a:ext cx="251752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429804</xdr:colOff>
      <xdr:row>60</xdr:row>
      <xdr:rowOff>35916</xdr:rowOff>
    </xdr:from>
    <xdr:to>
      <xdr:col>6</xdr:col>
      <xdr:colOff>552204</xdr:colOff>
      <xdr:row>60</xdr:row>
      <xdr:rowOff>158316</xdr:rowOff>
    </xdr:to>
    <xdr:sp macro="" textlink="">
      <xdr:nvSpPr>
        <xdr:cNvPr id="157" name="elips_neutro1">
          <a:extLst>
            <a:ext uri="{FF2B5EF4-FFF2-40B4-BE49-F238E27FC236}">
              <a16:creationId xmlns:a16="http://schemas.microsoft.com/office/drawing/2014/main" id="{0171CB17-0F41-60BC-7AC4-E77E98936C9C}"/>
            </a:ext>
          </a:extLst>
        </xdr:cNvPr>
        <xdr:cNvSpPr/>
      </xdr:nvSpPr>
      <xdr:spPr bwMode="auto">
        <a:xfrm>
          <a:off x="5001804" y="1154025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470958</xdr:colOff>
      <xdr:row>57</xdr:row>
      <xdr:rowOff>260055</xdr:rowOff>
    </xdr:from>
    <xdr:to>
      <xdr:col>9</xdr:col>
      <xdr:colOff>607237</xdr:colOff>
      <xdr:row>57</xdr:row>
      <xdr:rowOff>260055</xdr:rowOff>
    </xdr:to>
    <xdr:cxnSp macro="">
      <xdr:nvCxnSpPr>
        <xdr:cNvPr id="159" name="barra_terra1">
          <a:extLst>
            <a:ext uri="{FF2B5EF4-FFF2-40B4-BE49-F238E27FC236}">
              <a16:creationId xmlns:a16="http://schemas.microsoft.com/office/drawing/2014/main" id="{6A43FB25-64F2-C358-4465-06F7D9922317}"/>
            </a:ext>
          </a:extLst>
        </xdr:cNvPr>
        <xdr:cNvCxnSpPr>
          <a:cxnSpLocks/>
        </xdr:cNvCxnSpPr>
      </xdr:nvCxnSpPr>
      <xdr:spPr bwMode="auto">
        <a:xfrm>
          <a:off x="5042958" y="11118555"/>
          <a:ext cx="251752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169457</xdr:colOff>
      <xdr:row>18</xdr:row>
      <xdr:rowOff>161428</xdr:rowOff>
    </xdr:from>
    <xdr:to>
      <xdr:col>6</xdr:col>
      <xdr:colOff>169457</xdr:colOff>
      <xdr:row>20</xdr:row>
      <xdr:rowOff>142756</xdr:rowOff>
    </xdr:to>
    <xdr:cxnSp macro="">
      <xdr:nvCxnSpPr>
        <xdr:cNvPr id="161" name="fase1_2">
          <a:extLst>
            <a:ext uri="{FF2B5EF4-FFF2-40B4-BE49-F238E27FC236}">
              <a16:creationId xmlns:a16="http://schemas.microsoft.com/office/drawing/2014/main" id="{05F76D48-1650-B89E-AB40-C7C5E9A45EA6}"/>
            </a:ext>
          </a:extLst>
        </xdr:cNvPr>
        <xdr:cNvCxnSpPr>
          <a:cxnSpLocks/>
        </xdr:cNvCxnSpPr>
      </xdr:nvCxnSpPr>
      <xdr:spPr bwMode="auto">
        <a:xfrm rot="17940001">
          <a:off x="4560293" y="377159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36283</xdr:colOff>
      <xdr:row>18</xdr:row>
      <xdr:rowOff>151911</xdr:rowOff>
    </xdr:from>
    <xdr:to>
      <xdr:col>6</xdr:col>
      <xdr:colOff>36283</xdr:colOff>
      <xdr:row>20</xdr:row>
      <xdr:rowOff>133239</xdr:rowOff>
    </xdr:to>
    <xdr:cxnSp macro="">
      <xdr:nvCxnSpPr>
        <xdr:cNvPr id="162" name="fase1_1">
          <a:extLst>
            <a:ext uri="{FF2B5EF4-FFF2-40B4-BE49-F238E27FC236}">
              <a16:creationId xmlns:a16="http://schemas.microsoft.com/office/drawing/2014/main" id="{AB641D2D-E18E-DAF1-DE0C-5DF1476B0E9B}"/>
            </a:ext>
          </a:extLst>
        </xdr:cNvPr>
        <xdr:cNvCxnSpPr>
          <a:cxnSpLocks/>
        </xdr:cNvCxnSpPr>
      </xdr:nvCxnSpPr>
      <xdr:spPr bwMode="auto">
        <a:xfrm rot="17940001">
          <a:off x="4427119" y="376207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477611</xdr:colOff>
      <xdr:row>19</xdr:row>
      <xdr:rowOff>153226</xdr:rowOff>
    </xdr:from>
    <xdr:to>
      <xdr:col>6</xdr:col>
      <xdr:colOff>434661</xdr:colOff>
      <xdr:row>19</xdr:row>
      <xdr:rowOff>153226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5F842109-CC62-CE7F-EE76-2257D7885065}"/>
            </a:ext>
          </a:extLst>
        </xdr:cNvPr>
        <xdr:cNvCxnSpPr>
          <a:cxnSpLocks/>
        </xdr:cNvCxnSpPr>
      </xdr:nvCxnSpPr>
      <xdr:spPr bwMode="auto">
        <a:xfrm>
          <a:off x="4287611" y="3772726"/>
          <a:ext cx="71905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423707</xdr:colOff>
      <xdr:row>19</xdr:row>
      <xdr:rowOff>93692</xdr:rowOff>
    </xdr:from>
    <xdr:to>
      <xdr:col>5</xdr:col>
      <xdr:colOff>546107</xdr:colOff>
      <xdr:row>20</xdr:row>
      <xdr:rowOff>25592</xdr:rowOff>
    </xdr:to>
    <xdr:sp macro="" textlink="">
      <xdr:nvSpPr>
        <xdr:cNvPr id="164" name="Elipse 163">
          <a:extLst>
            <a:ext uri="{FF2B5EF4-FFF2-40B4-BE49-F238E27FC236}">
              <a16:creationId xmlns:a16="http://schemas.microsoft.com/office/drawing/2014/main" id="{6BBB1730-D218-1656-4D67-A2A76467B57B}"/>
            </a:ext>
          </a:extLst>
        </xdr:cNvPr>
        <xdr:cNvSpPr/>
      </xdr:nvSpPr>
      <xdr:spPr bwMode="auto">
        <a:xfrm>
          <a:off x="4233707" y="371319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262581</xdr:colOff>
      <xdr:row>17</xdr:row>
      <xdr:rowOff>17552</xdr:rowOff>
    </xdr:from>
    <xdr:to>
      <xdr:col>7</xdr:col>
      <xdr:colOff>659472</xdr:colOff>
      <xdr:row>20</xdr:row>
      <xdr:rowOff>16535</xdr:rowOff>
    </xdr:to>
    <xdr:sp macro="" textlink="$AF$54">
      <xdr:nvSpPr>
        <xdr:cNvPr id="165" name="txt_mppt">
          <a:extLst>
            <a:ext uri="{FF2B5EF4-FFF2-40B4-BE49-F238E27FC236}">
              <a16:creationId xmlns:a16="http://schemas.microsoft.com/office/drawing/2014/main" id="{A4F40149-819A-07CF-641E-38E006E3515C}"/>
            </a:ext>
          </a:extLst>
        </xdr:cNvPr>
        <xdr:cNvSpPr txBox="1"/>
      </xdr:nvSpPr>
      <xdr:spPr bwMode="auto">
        <a:xfrm>
          <a:off x="4834581" y="3256052"/>
          <a:ext cx="1158891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246189</xdr:colOff>
      <xdr:row>19</xdr:row>
      <xdr:rowOff>100543</xdr:rowOff>
    </xdr:from>
    <xdr:to>
      <xdr:col>7</xdr:col>
      <xdr:colOff>648266</xdr:colOff>
      <xdr:row>22</xdr:row>
      <xdr:rowOff>83769</xdr:rowOff>
    </xdr:to>
    <xdr:sp macro="" textlink="$AG$54">
      <xdr:nvSpPr>
        <xdr:cNvPr id="166" name="txt_mppt">
          <a:extLst>
            <a:ext uri="{FF2B5EF4-FFF2-40B4-BE49-F238E27FC236}">
              <a16:creationId xmlns:a16="http://schemas.microsoft.com/office/drawing/2014/main" id="{B169DC9E-FA81-1561-1C20-63AE34CFBDB1}"/>
            </a:ext>
          </a:extLst>
        </xdr:cNvPr>
        <xdr:cNvSpPr txBox="1"/>
      </xdr:nvSpPr>
      <xdr:spPr bwMode="auto">
        <a:xfrm>
          <a:off x="4818189" y="3720043"/>
          <a:ext cx="1164077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497401</xdr:colOff>
      <xdr:row>73</xdr:row>
      <xdr:rowOff>82688</xdr:rowOff>
    </xdr:from>
    <xdr:to>
      <xdr:col>6</xdr:col>
      <xdr:colOff>515388</xdr:colOff>
      <xdr:row>93</xdr:row>
      <xdr:rowOff>40127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BD40D112-D8D6-3192-7701-77895B0138FE}"/>
            </a:ext>
          </a:extLst>
        </xdr:cNvPr>
        <xdr:cNvCxnSpPr>
          <a:cxnSpLocks/>
        </xdr:cNvCxnSpPr>
      </xdr:nvCxnSpPr>
      <xdr:spPr bwMode="auto">
        <a:xfrm>
          <a:off x="5069401" y="14193295"/>
          <a:ext cx="17987" cy="3985153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452506</xdr:colOff>
      <xdr:row>96</xdr:row>
      <xdr:rowOff>1006</xdr:rowOff>
    </xdr:from>
    <xdr:to>
      <xdr:col>6</xdr:col>
      <xdr:colOff>581865</xdr:colOff>
      <xdr:row>96</xdr:row>
      <xdr:rowOff>116544</xdr:rowOff>
    </xdr:to>
    <xdr:sp macro="" textlink="">
      <xdr:nvSpPr>
        <xdr:cNvPr id="616" name="Elipse 615">
          <a:extLst>
            <a:ext uri="{FF2B5EF4-FFF2-40B4-BE49-F238E27FC236}">
              <a16:creationId xmlns:a16="http://schemas.microsoft.com/office/drawing/2014/main" id="{CCDDBB9E-E3DD-0D7C-F210-B57AF63481CF}"/>
            </a:ext>
          </a:extLst>
        </xdr:cNvPr>
        <xdr:cNvSpPr/>
      </xdr:nvSpPr>
      <xdr:spPr bwMode="auto">
        <a:xfrm>
          <a:off x="5024506" y="18751649"/>
          <a:ext cx="129359" cy="115538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452427</xdr:colOff>
      <xdr:row>93</xdr:row>
      <xdr:rowOff>44586</xdr:rowOff>
    </xdr:from>
    <xdr:to>
      <xdr:col>6</xdr:col>
      <xdr:colOff>581824</xdr:colOff>
      <xdr:row>94</xdr:row>
      <xdr:rowOff>5347</xdr:rowOff>
    </xdr:to>
    <xdr:sp macro="" textlink="">
      <xdr:nvSpPr>
        <xdr:cNvPr id="617" name="Elipse 616">
          <a:extLst>
            <a:ext uri="{FF2B5EF4-FFF2-40B4-BE49-F238E27FC236}">
              <a16:creationId xmlns:a16="http://schemas.microsoft.com/office/drawing/2014/main" id="{F585BFC1-E25A-710C-0710-CDA6F8C3377C}"/>
            </a:ext>
          </a:extLst>
        </xdr:cNvPr>
        <xdr:cNvSpPr/>
      </xdr:nvSpPr>
      <xdr:spPr bwMode="auto">
        <a:xfrm>
          <a:off x="5024427" y="18182907"/>
          <a:ext cx="129397" cy="11044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297383</xdr:colOff>
      <xdr:row>93</xdr:row>
      <xdr:rowOff>103814</xdr:rowOff>
    </xdr:from>
    <xdr:to>
      <xdr:col>6</xdr:col>
      <xdr:colOff>714600</xdr:colOff>
      <xdr:row>96</xdr:row>
      <xdr:rowOff>33838</xdr:rowOff>
    </xdr:to>
    <xdr:sp macro="" textlink="">
      <xdr:nvSpPr>
        <xdr:cNvPr id="627" name="Arco 626">
          <a:extLst>
            <a:ext uri="{FF2B5EF4-FFF2-40B4-BE49-F238E27FC236}">
              <a16:creationId xmlns:a16="http://schemas.microsoft.com/office/drawing/2014/main" id="{A608EE0C-D952-382D-7DB8-0B2460A45547}"/>
            </a:ext>
          </a:extLst>
        </xdr:cNvPr>
        <xdr:cNvSpPr/>
      </xdr:nvSpPr>
      <xdr:spPr bwMode="auto">
        <a:xfrm>
          <a:off x="4869383" y="18242135"/>
          <a:ext cx="417217" cy="542346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237637</xdr:colOff>
      <xdr:row>98</xdr:row>
      <xdr:rowOff>146278</xdr:rowOff>
    </xdr:from>
    <xdr:to>
      <xdr:col>7</xdr:col>
      <xdr:colOff>38257</xdr:colOff>
      <xdr:row>100</xdr:row>
      <xdr:rowOff>165020</xdr:rowOff>
    </xdr:to>
    <xdr:sp macro="" textlink="">
      <xdr:nvSpPr>
        <xdr:cNvPr id="628" name="CaixaDeTexto 627">
          <a:extLst>
            <a:ext uri="{FF2B5EF4-FFF2-40B4-BE49-F238E27FC236}">
              <a16:creationId xmlns:a16="http://schemas.microsoft.com/office/drawing/2014/main" id="{0BA71F09-5817-C1EE-6D39-01F77E5AAD77}"/>
            </a:ext>
          </a:extLst>
        </xdr:cNvPr>
        <xdr:cNvSpPr txBox="1"/>
      </xdr:nvSpPr>
      <xdr:spPr bwMode="auto">
        <a:xfrm>
          <a:off x="4809637" y="19277921"/>
          <a:ext cx="562620" cy="39974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517850</xdr:colOff>
      <xdr:row>96</xdr:row>
      <xdr:rowOff>121099</xdr:rowOff>
    </xdr:from>
    <xdr:to>
      <xdr:col>6</xdr:col>
      <xdr:colOff>517850</xdr:colOff>
      <xdr:row>98</xdr:row>
      <xdr:rowOff>173643</xdr:rowOff>
    </xdr:to>
    <xdr:cxnSp macro="">
      <xdr:nvCxnSpPr>
        <xdr:cNvPr id="630" name="Conector reto 629">
          <a:extLst>
            <a:ext uri="{FF2B5EF4-FFF2-40B4-BE49-F238E27FC236}">
              <a16:creationId xmlns:a16="http://schemas.microsoft.com/office/drawing/2014/main" id="{A74F5AEB-0A8F-EAAE-EEE0-8814D03A52DE}"/>
            </a:ext>
          </a:extLst>
        </xdr:cNvPr>
        <xdr:cNvCxnSpPr>
          <a:cxnSpLocks/>
        </xdr:cNvCxnSpPr>
      </xdr:nvCxnSpPr>
      <xdr:spPr bwMode="auto">
        <a:xfrm>
          <a:off x="5089850" y="18871742"/>
          <a:ext cx="0" cy="43354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749440</xdr:colOff>
      <xdr:row>109</xdr:row>
      <xdr:rowOff>145722</xdr:rowOff>
    </xdr:from>
    <xdr:to>
      <xdr:col>8</xdr:col>
      <xdr:colOff>118001</xdr:colOff>
      <xdr:row>109</xdr:row>
      <xdr:rowOff>145722</xdr:rowOff>
    </xdr:to>
    <xdr:cxnSp macro="">
      <xdr:nvCxnSpPr>
        <xdr:cNvPr id="631" name="Conector reto 630">
          <a:extLst>
            <a:ext uri="{FF2B5EF4-FFF2-40B4-BE49-F238E27FC236}">
              <a16:creationId xmlns:a16="http://schemas.microsoft.com/office/drawing/2014/main" id="{61900256-B547-1FBF-A7DD-4EB25C64C439}"/>
            </a:ext>
          </a:extLst>
        </xdr:cNvPr>
        <xdr:cNvCxnSpPr>
          <a:cxnSpLocks/>
        </xdr:cNvCxnSpPr>
      </xdr:nvCxnSpPr>
      <xdr:spPr bwMode="auto">
        <a:xfrm>
          <a:off x="3797440" y="21400079"/>
          <a:ext cx="251181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529812</xdr:colOff>
      <xdr:row>100</xdr:row>
      <xdr:rowOff>122813</xdr:rowOff>
    </xdr:from>
    <xdr:to>
      <xdr:col>6</xdr:col>
      <xdr:colOff>529812</xdr:colOff>
      <xdr:row>109</xdr:row>
      <xdr:rowOff>149277</xdr:rowOff>
    </xdr:to>
    <xdr:cxnSp macro="">
      <xdr:nvCxnSpPr>
        <xdr:cNvPr id="632" name="Conector reto 631">
          <a:extLst>
            <a:ext uri="{FF2B5EF4-FFF2-40B4-BE49-F238E27FC236}">
              <a16:creationId xmlns:a16="http://schemas.microsoft.com/office/drawing/2014/main" id="{6C2F6CFE-9BBA-15CD-A9CF-EC0D631A4430}"/>
            </a:ext>
          </a:extLst>
        </xdr:cNvPr>
        <xdr:cNvCxnSpPr>
          <a:cxnSpLocks/>
        </xdr:cNvCxnSpPr>
      </xdr:nvCxnSpPr>
      <xdr:spPr bwMode="auto">
        <a:xfrm>
          <a:off x="5101812" y="19635456"/>
          <a:ext cx="0" cy="176817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564795</xdr:colOff>
      <xdr:row>95</xdr:row>
      <xdr:rowOff>50784</xdr:rowOff>
    </xdr:from>
    <xdr:to>
      <xdr:col>7</xdr:col>
      <xdr:colOff>110119</xdr:colOff>
      <xdr:row>95</xdr:row>
      <xdr:rowOff>51371</xdr:rowOff>
    </xdr:to>
    <xdr:cxnSp macro="">
      <xdr:nvCxnSpPr>
        <xdr:cNvPr id="633" name="disj2_2">
          <a:extLst>
            <a:ext uri="{FF2B5EF4-FFF2-40B4-BE49-F238E27FC236}">
              <a16:creationId xmlns:a16="http://schemas.microsoft.com/office/drawing/2014/main" id="{1C107368-A35B-0F66-4EB5-C195B7BF064F}"/>
            </a:ext>
          </a:extLst>
        </xdr:cNvPr>
        <xdr:cNvCxnSpPr>
          <a:cxnSpLocks/>
        </xdr:cNvCxnSpPr>
      </xdr:nvCxnSpPr>
      <xdr:spPr bwMode="auto">
        <a:xfrm flipV="1">
          <a:off x="5136795" y="18529284"/>
          <a:ext cx="307324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560655</xdr:colOff>
      <xdr:row>94</xdr:row>
      <xdr:rowOff>148186</xdr:rowOff>
    </xdr:from>
    <xdr:to>
      <xdr:col>7</xdr:col>
      <xdr:colOff>105979</xdr:colOff>
      <xdr:row>94</xdr:row>
      <xdr:rowOff>148773</xdr:rowOff>
    </xdr:to>
    <xdr:cxnSp macro="">
      <xdr:nvCxnSpPr>
        <xdr:cNvPr id="634" name="disj2_1">
          <a:extLst>
            <a:ext uri="{FF2B5EF4-FFF2-40B4-BE49-F238E27FC236}">
              <a16:creationId xmlns:a16="http://schemas.microsoft.com/office/drawing/2014/main" id="{E02EE85B-7ED9-3043-EE35-7B7B3A77A632}"/>
            </a:ext>
          </a:extLst>
        </xdr:cNvPr>
        <xdr:cNvCxnSpPr>
          <a:cxnSpLocks/>
        </xdr:cNvCxnSpPr>
      </xdr:nvCxnSpPr>
      <xdr:spPr bwMode="auto">
        <a:xfrm flipV="1">
          <a:off x="5132655" y="18436186"/>
          <a:ext cx="307324" cy="587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572246</xdr:colOff>
      <xdr:row>95</xdr:row>
      <xdr:rowOff>135567</xdr:rowOff>
    </xdr:from>
    <xdr:to>
      <xdr:col>7</xdr:col>
      <xdr:colOff>117570</xdr:colOff>
      <xdr:row>95</xdr:row>
      <xdr:rowOff>136155</xdr:rowOff>
    </xdr:to>
    <xdr:cxnSp macro="">
      <xdr:nvCxnSpPr>
        <xdr:cNvPr id="643" name="disj2_3">
          <a:extLst>
            <a:ext uri="{FF2B5EF4-FFF2-40B4-BE49-F238E27FC236}">
              <a16:creationId xmlns:a16="http://schemas.microsoft.com/office/drawing/2014/main" id="{37AD66F3-4E0E-40EA-407B-1F27F6D10108}"/>
            </a:ext>
          </a:extLst>
        </xdr:cNvPr>
        <xdr:cNvCxnSpPr>
          <a:cxnSpLocks/>
        </xdr:cNvCxnSpPr>
      </xdr:nvCxnSpPr>
      <xdr:spPr bwMode="auto">
        <a:xfrm flipV="1">
          <a:off x="5144246" y="18614067"/>
          <a:ext cx="307324" cy="588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470967</xdr:colOff>
      <xdr:row>104</xdr:row>
      <xdr:rowOff>121649</xdr:rowOff>
    </xdr:from>
    <xdr:to>
      <xdr:col>7</xdr:col>
      <xdr:colOff>470967</xdr:colOff>
      <xdr:row>106</xdr:row>
      <xdr:rowOff>63501</xdr:rowOff>
    </xdr:to>
    <xdr:cxnSp macro="">
      <xdr:nvCxnSpPr>
        <xdr:cNvPr id="644" name="fase2_3">
          <a:extLst>
            <a:ext uri="{FF2B5EF4-FFF2-40B4-BE49-F238E27FC236}">
              <a16:creationId xmlns:a16="http://schemas.microsoft.com/office/drawing/2014/main" id="{19EE7B74-920F-A230-E8C3-5007677E6EFF}"/>
            </a:ext>
          </a:extLst>
        </xdr:cNvPr>
        <xdr:cNvCxnSpPr>
          <a:cxnSpLocks/>
        </xdr:cNvCxnSpPr>
      </xdr:nvCxnSpPr>
      <xdr:spPr bwMode="auto">
        <a:xfrm rot="17940001">
          <a:off x="5629934" y="20571325"/>
          <a:ext cx="35006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364546</xdr:colOff>
      <xdr:row>104</xdr:row>
      <xdr:rowOff>114697</xdr:rowOff>
    </xdr:from>
    <xdr:to>
      <xdr:col>7</xdr:col>
      <xdr:colOff>364546</xdr:colOff>
      <xdr:row>106</xdr:row>
      <xdr:rowOff>56548</xdr:rowOff>
    </xdr:to>
    <xdr:cxnSp macro="">
      <xdr:nvCxnSpPr>
        <xdr:cNvPr id="645" name="fase2_2">
          <a:extLst>
            <a:ext uri="{FF2B5EF4-FFF2-40B4-BE49-F238E27FC236}">
              <a16:creationId xmlns:a16="http://schemas.microsoft.com/office/drawing/2014/main" id="{2C3B5774-03E0-31A6-4C55-2DB07731D804}"/>
            </a:ext>
          </a:extLst>
        </xdr:cNvPr>
        <xdr:cNvCxnSpPr>
          <a:cxnSpLocks/>
        </xdr:cNvCxnSpPr>
      </xdr:nvCxnSpPr>
      <xdr:spPr bwMode="auto">
        <a:xfrm rot="17940001">
          <a:off x="5523513" y="20564373"/>
          <a:ext cx="35006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230833</xdr:colOff>
      <xdr:row>104</xdr:row>
      <xdr:rowOff>106802</xdr:rowOff>
    </xdr:from>
    <xdr:to>
      <xdr:col>7</xdr:col>
      <xdr:colOff>230833</xdr:colOff>
      <xdr:row>106</xdr:row>
      <xdr:rowOff>46990</xdr:rowOff>
    </xdr:to>
    <xdr:cxnSp macro="">
      <xdr:nvCxnSpPr>
        <xdr:cNvPr id="663" name="fase2_1">
          <a:extLst>
            <a:ext uri="{FF2B5EF4-FFF2-40B4-BE49-F238E27FC236}">
              <a16:creationId xmlns:a16="http://schemas.microsoft.com/office/drawing/2014/main" id="{F8988034-E48F-7A7F-A200-A29BCCCB7372}"/>
            </a:ext>
          </a:extLst>
        </xdr:cNvPr>
        <xdr:cNvCxnSpPr>
          <a:cxnSpLocks/>
        </xdr:cNvCxnSpPr>
      </xdr:nvCxnSpPr>
      <xdr:spPr bwMode="auto">
        <a:xfrm rot="17940001">
          <a:off x="5390632" y="20555646"/>
          <a:ext cx="348402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485530</xdr:colOff>
      <xdr:row>102</xdr:row>
      <xdr:rowOff>42945</xdr:rowOff>
    </xdr:from>
    <xdr:to>
      <xdr:col>7</xdr:col>
      <xdr:colOff>771418</xdr:colOff>
      <xdr:row>102</xdr:row>
      <xdr:rowOff>42945</xdr:rowOff>
    </xdr:to>
    <xdr:cxnSp macro="">
      <xdr:nvCxnSpPr>
        <xdr:cNvPr id="664" name="neutro2_2">
          <a:extLst>
            <a:ext uri="{FF2B5EF4-FFF2-40B4-BE49-F238E27FC236}">
              <a16:creationId xmlns:a16="http://schemas.microsoft.com/office/drawing/2014/main" id="{EB8C2CCE-24B6-6207-1D36-E3F3E26D123B}"/>
            </a:ext>
          </a:extLst>
        </xdr:cNvPr>
        <xdr:cNvCxnSpPr>
          <a:cxnSpLocks/>
        </xdr:cNvCxnSpPr>
      </xdr:nvCxnSpPr>
      <xdr:spPr bwMode="auto">
        <a:xfrm>
          <a:off x="5819530" y="19936588"/>
          <a:ext cx="28588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421452</xdr:colOff>
      <xdr:row>102</xdr:row>
      <xdr:rowOff>29909</xdr:rowOff>
    </xdr:from>
    <xdr:to>
      <xdr:col>7</xdr:col>
      <xdr:colOff>421452</xdr:colOff>
      <xdr:row>104</xdr:row>
      <xdr:rowOff>10196</xdr:rowOff>
    </xdr:to>
    <xdr:cxnSp macro="">
      <xdr:nvCxnSpPr>
        <xdr:cNvPr id="668" name="neutro2_1">
          <a:extLst>
            <a:ext uri="{FF2B5EF4-FFF2-40B4-BE49-F238E27FC236}">
              <a16:creationId xmlns:a16="http://schemas.microsoft.com/office/drawing/2014/main" id="{FD361764-2470-B4A4-BF93-83FEC781BBBB}"/>
            </a:ext>
          </a:extLst>
        </xdr:cNvPr>
        <xdr:cNvCxnSpPr>
          <a:cxnSpLocks/>
        </xdr:cNvCxnSpPr>
      </xdr:nvCxnSpPr>
      <xdr:spPr bwMode="auto">
        <a:xfrm rot="17700000">
          <a:off x="5574808" y="20104196"/>
          <a:ext cx="3612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747801</xdr:colOff>
      <xdr:row>109</xdr:row>
      <xdr:rowOff>165285</xdr:rowOff>
    </xdr:from>
    <xdr:to>
      <xdr:col>8</xdr:col>
      <xdr:colOff>107661</xdr:colOff>
      <xdr:row>111</xdr:row>
      <xdr:rowOff>56666</xdr:rowOff>
    </xdr:to>
    <xdr:sp macro="" textlink="$AF$14">
      <xdr:nvSpPr>
        <xdr:cNvPr id="669" name="txt_mppt">
          <a:extLst>
            <a:ext uri="{FF2B5EF4-FFF2-40B4-BE49-F238E27FC236}">
              <a16:creationId xmlns:a16="http://schemas.microsoft.com/office/drawing/2014/main" id="{A5AC009A-A607-41FF-2DD2-411BEAE6E55B}"/>
            </a:ext>
          </a:extLst>
        </xdr:cNvPr>
        <xdr:cNvSpPr txBox="1"/>
      </xdr:nvSpPr>
      <xdr:spPr bwMode="auto">
        <a:xfrm>
          <a:off x="3795801" y="21419642"/>
          <a:ext cx="2503110" cy="27238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4</xdr:col>
      <xdr:colOff>753660</xdr:colOff>
      <xdr:row>111</xdr:row>
      <xdr:rowOff>68850</xdr:rowOff>
    </xdr:from>
    <xdr:to>
      <xdr:col>8</xdr:col>
      <xdr:colOff>113520</xdr:colOff>
      <xdr:row>112</xdr:row>
      <xdr:rowOff>151466</xdr:rowOff>
    </xdr:to>
    <xdr:sp macro="" textlink="$AF$13">
      <xdr:nvSpPr>
        <xdr:cNvPr id="670" name="txt_mppt">
          <a:extLst>
            <a:ext uri="{FF2B5EF4-FFF2-40B4-BE49-F238E27FC236}">
              <a16:creationId xmlns:a16="http://schemas.microsoft.com/office/drawing/2014/main" id="{73F0C4CD-8ED8-FDC8-F4AD-48FE413C210B}"/>
            </a:ext>
          </a:extLst>
        </xdr:cNvPr>
        <xdr:cNvSpPr txBox="1"/>
      </xdr:nvSpPr>
      <xdr:spPr bwMode="auto">
        <a:xfrm>
          <a:off x="3801660" y="21704207"/>
          <a:ext cx="2503110" cy="27311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8</xdr:col>
      <xdr:colOff>460887</xdr:colOff>
      <xdr:row>91</xdr:row>
      <xdr:rowOff>191947</xdr:rowOff>
    </xdr:from>
    <xdr:to>
      <xdr:col>8</xdr:col>
      <xdr:colOff>670146</xdr:colOff>
      <xdr:row>92</xdr:row>
      <xdr:rowOff>114820</xdr:rowOff>
    </xdr:to>
    <xdr:cxnSp macro="">
      <xdr:nvCxnSpPr>
        <xdr:cNvPr id="671" name="dps_poste5">
          <a:extLst>
            <a:ext uri="{FF2B5EF4-FFF2-40B4-BE49-F238E27FC236}">
              <a16:creationId xmlns:a16="http://schemas.microsoft.com/office/drawing/2014/main" id="{E65B5BFB-D0DD-E700-E84A-EA0160EFC5BE}"/>
            </a:ext>
          </a:extLst>
        </xdr:cNvPr>
        <xdr:cNvCxnSpPr>
          <a:cxnSpLocks/>
        </xdr:cNvCxnSpPr>
      </xdr:nvCxnSpPr>
      <xdr:spPr bwMode="auto">
        <a:xfrm>
          <a:off x="6652137" y="17840411"/>
          <a:ext cx="209259" cy="16780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673382</xdr:colOff>
      <xdr:row>92</xdr:row>
      <xdr:rowOff>107806</xdr:rowOff>
    </xdr:from>
    <xdr:to>
      <xdr:col>8</xdr:col>
      <xdr:colOff>674651</xdr:colOff>
      <xdr:row>92</xdr:row>
      <xdr:rowOff>213632</xdr:rowOff>
    </xdr:to>
    <xdr:cxnSp macro="">
      <xdr:nvCxnSpPr>
        <xdr:cNvPr id="674" name="dps_poste6">
          <a:extLst>
            <a:ext uri="{FF2B5EF4-FFF2-40B4-BE49-F238E27FC236}">
              <a16:creationId xmlns:a16="http://schemas.microsoft.com/office/drawing/2014/main" id="{3DA0D1A3-156D-A632-C35D-0BBA7A7BB1D1}"/>
            </a:ext>
          </a:extLst>
        </xdr:cNvPr>
        <xdr:cNvCxnSpPr>
          <a:cxnSpLocks/>
        </xdr:cNvCxnSpPr>
      </xdr:nvCxnSpPr>
      <xdr:spPr bwMode="auto">
        <a:xfrm>
          <a:off x="6864632" y="18001199"/>
          <a:ext cx="1269" cy="105826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463846</xdr:colOff>
      <xdr:row>91</xdr:row>
      <xdr:rowOff>57348</xdr:rowOff>
    </xdr:from>
    <xdr:to>
      <xdr:col>8</xdr:col>
      <xdr:colOff>463846</xdr:colOff>
      <xdr:row>91</xdr:row>
      <xdr:rowOff>201862</xdr:rowOff>
    </xdr:to>
    <xdr:cxnSp macro="">
      <xdr:nvCxnSpPr>
        <xdr:cNvPr id="678" name="dps_poste4">
          <a:extLst>
            <a:ext uri="{FF2B5EF4-FFF2-40B4-BE49-F238E27FC236}">
              <a16:creationId xmlns:a16="http://schemas.microsoft.com/office/drawing/2014/main" id="{6B9D4921-3CD0-1450-7CE5-72E062DFF831}"/>
            </a:ext>
          </a:extLst>
        </xdr:cNvPr>
        <xdr:cNvCxnSpPr>
          <a:cxnSpLocks/>
        </xdr:cNvCxnSpPr>
      </xdr:nvCxnSpPr>
      <xdr:spPr bwMode="auto">
        <a:xfrm>
          <a:off x="6655096" y="17705812"/>
          <a:ext cx="0" cy="144514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572941</xdr:colOff>
      <xdr:row>92</xdr:row>
      <xdr:rowOff>211999</xdr:rowOff>
    </xdr:from>
    <xdr:to>
      <xdr:col>8</xdr:col>
      <xdr:colOff>572943</xdr:colOff>
      <xdr:row>94</xdr:row>
      <xdr:rowOff>37571</xdr:rowOff>
    </xdr:to>
    <xdr:cxnSp macro="">
      <xdr:nvCxnSpPr>
        <xdr:cNvPr id="679" name="dps_poste8">
          <a:extLst>
            <a:ext uri="{FF2B5EF4-FFF2-40B4-BE49-F238E27FC236}">
              <a16:creationId xmlns:a16="http://schemas.microsoft.com/office/drawing/2014/main" id="{A6539D97-B97E-1785-509F-16BEA0D96109}"/>
            </a:ext>
          </a:extLst>
        </xdr:cNvPr>
        <xdr:cNvCxnSpPr>
          <a:cxnSpLocks/>
        </xdr:cNvCxnSpPr>
      </xdr:nvCxnSpPr>
      <xdr:spPr bwMode="auto">
        <a:xfrm flipH="1">
          <a:off x="6764191" y="18105392"/>
          <a:ext cx="2" cy="22017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394941</xdr:colOff>
      <xdr:row>94</xdr:row>
      <xdr:rowOff>41818</xdr:rowOff>
    </xdr:from>
    <xdr:to>
      <xdr:col>8</xdr:col>
      <xdr:colOff>756314</xdr:colOff>
      <xdr:row>94</xdr:row>
      <xdr:rowOff>41818</xdr:rowOff>
    </xdr:to>
    <xdr:cxnSp macro="">
      <xdr:nvCxnSpPr>
        <xdr:cNvPr id="697" name="dps_poste9">
          <a:extLst>
            <a:ext uri="{FF2B5EF4-FFF2-40B4-BE49-F238E27FC236}">
              <a16:creationId xmlns:a16="http://schemas.microsoft.com/office/drawing/2014/main" id="{2827C3D8-E6B2-7AD2-DBBD-D6D1A3C02007}"/>
            </a:ext>
          </a:extLst>
        </xdr:cNvPr>
        <xdr:cNvCxnSpPr>
          <a:cxnSpLocks/>
        </xdr:cNvCxnSpPr>
      </xdr:nvCxnSpPr>
      <xdr:spPr bwMode="auto">
        <a:xfrm flipH="1">
          <a:off x="6586191" y="18329818"/>
          <a:ext cx="36137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475303</xdr:colOff>
      <xdr:row>94</xdr:row>
      <xdr:rowOff>93142</xdr:rowOff>
    </xdr:from>
    <xdr:to>
      <xdr:col>8</xdr:col>
      <xdr:colOff>665162</xdr:colOff>
      <xdr:row>94</xdr:row>
      <xdr:rowOff>93142</xdr:rowOff>
    </xdr:to>
    <xdr:cxnSp macro="">
      <xdr:nvCxnSpPr>
        <xdr:cNvPr id="698" name="dps_poste10">
          <a:extLst>
            <a:ext uri="{FF2B5EF4-FFF2-40B4-BE49-F238E27FC236}">
              <a16:creationId xmlns:a16="http://schemas.microsoft.com/office/drawing/2014/main" id="{6BA77C80-4DA8-C627-C786-20AEE14D85FB}"/>
            </a:ext>
          </a:extLst>
        </xdr:cNvPr>
        <xdr:cNvCxnSpPr>
          <a:cxnSpLocks/>
        </xdr:cNvCxnSpPr>
      </xdr:nvCxnSpPr>
      <xdr:spPr bwMode="auto">
        <a:xfrm flipH="1">
          <a:off x="6666553" y="18381142"/>
          <a:ext cx="18985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523362</xdr:colOff>
      <xdr:row>94</xdr:row>
      <xdr:rowOff>135244</xdr:rowOff>
    </xdr:from>
    <xdr:to>
      <xdr:col>8</xdr:col>
      <xdr:colOff>605265</xdr:colOff>
      <xdr:row>94</xdr:row>
      <xdr:rowOff>135244</xdr:rowOff>
    </xdr:to>
    <xdr:cxnSp macro="">
      <xdr:nvCxnSpPr>
        <xdr:cNvPr id="702" name="dps_poste11">
          <a:extLst>
            <a:ext uri="{FF2B5EF4-FFF2-40B4-BE49-F238E27FC236}">
              <a16:creationId xmlns:a16="http://schemas.microsoft.com/office/drawing/2014/main" id="{7A7ADAE4-8271-8794-8842-6E726C596686}"/>
            </a:ext>
          </a:extLst>
        </xdr:cNvPr>
        <xdr:cNvCxnSpPr>
          <a:cxnSpLocks/>
        </xdr:cNvCxnSpPr>
      </xdr:nvCxnSpPr>
      <xdr:spPr bwMode="auto">
        <a:xfrm flipH="1">
          <a:off x="6714612" y="18423244"/>
          <a:ext cx="8190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507127</xdr:colOff>
      <xdr:row>91</xdr:row>
      <xdr:rowOff>51216</xdr:rowOff>
    </xdr:from>
    <xdr:to>
      <xdr:col>8</xdr:col>
      <xdr:colOff>635934</xdr:colOff>
      <xdr:row>92</xdr:row>
      <xdr:rowOff>216082</xdr:rowOff>
    </xdr:to>
    <xdr:sp macro="" textlink="">
      <xdr:nvSpPr>
        <xdr:cNvPr id="703" name="dps_poste7">
          <a:extLst>
            <a:ext uri="{FF2B5EF4-FFF2-40B4-BE49-F238E27FC236}">
              <a16:creationId xmlns:a16="http://schemas.microsoft.com/office/drawing/2014/main" id="{D817C4A1-831D-CF0D-47EC-DB9C5487CB36}"/>
            </a:ext>
          </a:extLst>
        </xdr:cNvPr>
        <xdr:cNvSpPr/>
      </xdr:nvSpPr>
      <xdr:spPr bwMode="auto">
        <a:xfrm>
          <a:off x="6698377" y="17699680"/>
          <a:ext cx="128807" cy="409795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449171</xdr:colOff>
      <xdr:row>89</xdr:row>
      <xdr:rowOff>13912</xdr:rowOff>
    </xdr:from>
    <xdr:to>
      <xdr:col>6</xdr:col>
      <xdr:colOff>571571</xdr:colOff>
      <xdr:row>89</xdr:row>
      <xdr:rowOff>136312</xdr:rowOff>
    </xdr:to>
    <xdr:sp macro="" textlink="">
      <xdr:nvSpPr>
        <xdr:cNvPr id="285" name="dps_poste1">
          <a:extLst>
            <a:ext uri="{FF2B5EF4-FFF2-40B4-BE49-F238E27FC236}">
              <a16:creationId xmlns:a16="http://schemas.microsoft.com/office/drawing/2014/main" id="{F5F3BB65-7789-DF1A-9CAF-83FC103E1297}"/>
            </a:ext>
          </a:extLst>
        </xdr:cNvPr>
        <xdr:cNvSpPr/>
      </xdr:nvSpPr>
      <xdr:spPr bwMode="auto">
        <a:xfrm rot="10800000" flipV="1">
          <a:off x="5021171" y="17275071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549409</xdr:colOff>
      <xdr:row>89</xdr:row>
      <xdr:rowOff>71997</xdr:rowOff>
    </xdr:from>
    <xdr:to>
      <xdr:col>8</xdr:col>
      <xdr:colOff>564420</xdr:colOff>
      <xdr:row>89</xdr:row>
      <xdr:rowOff>71997</xdr:rowOff>
    </xdr:to>
    <xdr:cxnSp macro="">
      <xdr:nvCxnSpPr>
        <xdr:cNvPr id="704" name="dps_poste2">
          <a:extLst>
            <a:ext uri="{FF2B5EF4-FFF2-40B4-BE49-F238E27FC236}">
              <a16:creationId xmlns:a16="http://schemas.microsoft.com/office/drawing/2014/main" id="{E24EAB1A-AF05-1A35-20F2-E8D773E080C0}"/>
            </a:ext>
          </a:extLst>
        </xdr:cNvPr>
        <xdr:cNvCxnSpPr>
          <a:cxnSpLocks/>
        </xdr:cNvCxnSpPr>
      </xdr:nvCxnSpPr>
      <xdr:spPr bwMode="auto">
        <a:xfrm flipH="1">
          <a:off x="5121409" y="17339461"/>
          <a:ext cx="1634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568859</xdr:colOff>
      <xdr:row>89</xdr:row>
      <xdr:rowOff>59066</xdr:rowOff>
    </xdr:from>
    <xdr:to>
      <xdr:col>8</xdr:col>
      <xdr:colOff>568859</xdr:colOff>
      <xdr:row>91</xdr:row>
      <xdr:rowOff>39353</xdr:rowOff>
    </xdr:to>
    <xdr:cxnSp macro="">
      <xdr:nvCxnSpPr>
        <xdr:cNvPr id="705" name="dps_poste3">
          <a:extLst>
            <a:ext uri="{FF2B5EF4-FFF2-40B4-BE49-F238E27FC236}">
              <a16:creationId xmlns:a16="http://schemas.microsoft.com/office/drawing/2014/main" id="{D75E4F4A-E958-C7CF-EA2A-03AEB6275FDA}"/>
            </a:ext>
          </a:extLst>
        </xdr:cNvPr>
        <xdr:cNvCxnSpPr>
          <a:cxnSpLocks/>
        </xdr:cNvCxnSpPr>
      </xdr:nvCxnSpPr>
      <xdr:spPr bwMode="auto">
        <a:xfrm flipH="1">
          <a:off x="6760109" y="17326530"/>
          <a:ext cx="0" cy="36128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693254</xdr:colOff>
      <xdr:row>88</xdr:row>
      <xdr:rowOff>137755</xdr:rowOff>
    </xdr:from>
    <xdr:to>
      <xdr:col>9</xdr:col>
      <xdr:colOff>761876</xdr:colOff>
      <xdr:row>95</xdr:row>
      <xdr:rowOff>54112</xdr:rowOff>
    </xdr:to>
    <xdr:sp macro="" textlink="$AF$60">
      <xdr:nvSpPr>
        <xdr:cNvPr id="706" name="dps_poste12">
          <a:extLst>
            <a:ext uri="{FF2B5EF4-FFF2-40B4-BE49-F238E27FC236}">
              <a16:creationId xmlns:a16="http://schemas.microsoft.com/office/drawing/2014/main" id="{B4E868D7-F2E5-E9E3-3CF2-134CD28D1883}"/>
            </a:ext>
          </a:extLst>
        </xdr:cNvPr>
        <xdr:cNvSpPr txBox="1"/>
      </xdr:nvSpPr>
      <xdr:spPr bwMode="auto">
        <a:xfrm>
          <a:off x="6888645" y="17199929"/>
          <a:ext cx="830622" cy="13326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6</xdr:col>
      <xdr:colOff>537182</xdr:colOff>
      <xdr:row>105</xdr:row>
      <xdr:rowOff>87556</xdr:rowOff>
    </xdr:from>
    <xdr:to>
      <xdr:col>8</xdr:col>
      <xdr:colOff>528967</xdr:colOff>
      <xdr:row>105</xdr:row>
      <xdr:rowOff>87556</xdr:rowOff>
    </xdr:to>
    <xdr:cxnSp macro="">
      <xdr:nvCxnSpPr>
        <xdr:cNvPr id="709" name="Conector reto 708">
          <a:extLst>
            <a:ext uri="{FF2B5EF4-FFF2-40B4-BE49-F238E27FC236}">
              <a16:creationId xmlns:a16="http://schemas.microsoft.com/office/drawing/2014/main" id="{5BE9D22D-0D7C-06EC-C249-E680DE1C3FD6}"/>
            </a:ext>
          </a:extLst>
        </xdr:cNvPr>
        <xdr:cNvCxnSpPr>
          <a:cxnSpLocks/>
        </xdr:cNvCxnSpPr>
      </xdr:nvCxnSpPr>
      <xdr:spPr bwMode="auto">
        <a:xfrm>
          <a:off x="5109182" y="20579913"/>
          <a:ext cx="16110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531929</xdr:colOff>
      <xdr:row>103</xdr:row>
      <xdr:rowOff>112765</xdr:rowOff>
    </xdr:from>
    <xdr:to>
      <xdr:col>8</xdr:col>
      <xdr:colOff>523714</xdr:colOff>
      <xdr:row>103</xdr:row>
      <xdr:rowOff>112765</xdr:rowOff>
    </xdr:to>
    <xdr:cxnSp macro="">
      <xdr:nvCxnSpPr>
        <xdr:cNvPr id="711" name="Conector reto 710">
          <a:extLst>
            <a:ext uri="{FF2B5EF4-FFF2-40B4-BE49-F238E27FC236}">
              <a16:creationId xmlns:a16="http://schemas.microsoft.com/office/drawing/2014/main" id="{BFE07473-FE0F-87D0-CB7D-88E15AECA11F}"/>
            </a:ext>
          </a:extLst>
        </xdr:cNvPr>
        <xdr:cNvCxnSpPr>
          <a:cxnSpLocks/>
        </xdr:cNvCxnSpPr>
      </xdr:nvCxnSpPr>
      <xdr:spPr bwMode="auto">
        <a:xfrm>
          <a:off x="5103929" y="20196908"/>
          <a:ext cx="16110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471294</xdr:colOff>
      <xdr:row>105</xdr:row>
      <xdr:rowOff>27761</xdr:rowOff>
    </xdr:from>
    <xdr:to>
      <xdr:col>6</xdr:col>
      <xdr:colOff>593694</xdr:colOff>
      <xdr:row>105</xdr:row>
      <xdr:rowOff>150161</xdr:rowOff>
    </xdr:to>
    <xdr:sp macro="" textlink="">
      <xdr:nvSpPr>
        <xdr:cNvPr id="713" name="Elipse 712">
          <a:extLst>
            <a:ext uri="{FF2B5EF4-FFF2-40B4-BE49-F238E27FC236}">
              <a16:creationId xmlns:a16="http://schemas.microsoft.com/office/drawing/2014/main" id="{E6EC0B1A-9704-6D03-9B9B-7BC723B0AD1E}"/>
            </a:ext>
          </a:extLst>
        </xdr:cNvPr>
        <xdr:cNvSpPr/>
      </xdr:nvSpPr>
      <xdr:spPr bwMode="auto">
        <a:xfrm>
          <a:off x="5043294" y="2053644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470886</xdr:colOff>
      <xdr:row>103</xdr:row>
      <xdr:rowOff>56624</xdr:rowOff>
    </xdr:from>
    <xdr:to>
      <xdr:col>6</xdr:col>
      <xdr:colOff>593286</xdr:colOff>
      <xdr:row>103</xdr:row>
      <xdr:rowOff>179024</xdr:rowOff>
    </xdr:to>
    <xdr:sp macro="" textlink="">
      <xdr:nvSpPr>
        <xdr:cNvPr id="714" name="Elipse 713">
          <a:extLst>
            <a:ext uri="{FF2B5EF4-FFF2-40B4-BE49-F238E27FC236}">
              <a16:creationId xmlns:a16="http://schemas.microsoft.com/office/drawing/2014/main" id="{9713E885-9AE5-D390-2853-7BAE53E857C1}"/>
            </a:ext>
          </a:extLst>
        </xdr:cNvPr>
        <xdr:cNvSpPr/>
      </xdr:nvSpPr>
      <xdr:spPr bwMode="auto">
        <a:xfrm>
          <a:off x="5042886" y="20142758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540507</xdr:colOff>
      <xdr:row>95</xdr:row>
      <xdr:rowOff>26480</xdr:rowOff>
    </xdr:from>
    <xdr:to>
      <xdr:col>5</xdr:col>
      <xdr:colOff>601927</xdr:colOff>
      <xdr:row>97</xdr:row>
      <xdr:rowOff>176875</xdr:rowOff>
    </xdr:to>
    <xdr:sp macro="" textlink="$AF$55">
      <xdr:nvSpPr>
        <xdr:cNvPr id="715" name="txt_type_cx">
          <a:extLst>
            <a:ext uri="{FF2B5EF4-FFF2-40B4-BE49-F238E27FC236}">
              <a16:creationId xmlns:a16="http://schemas.microsoft.com/office/drawing/2014/main" id="{ADAB098F-7A05-32C1-B5CB-233DBD04F98C}"/>
            </a:ext>
          </a:extLst>
        </xdr:cNvPr>
        <xdr:cNvSpPr txBox="1"/>
      </xdr:nvSpPr>
      <xdr:spPr bwMode="auto">
        <a:xfrm>
          <a:off x="2826507" y="18504980"/>
          <a:ext cx="1585420" cy="61798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6</xdr:col>
      <xdr:colOff>425856</xdr:colOff>
      <xdr:row>57</xdr:row>
      <xdr:rowOff>196272</xdr:rowOff>
    </xdr:from>
    <xdr:to>
      <xdr:col>6</xdr:col>
      <xdr:colOff>548256</xdr:colOff>
      <xdr:row>58</xdr:row>
      <xdr:rowOff>51972</xdr:rowOff>
    </xdr:to>
    <xdr:sp macro="" textlink="">
      <xdr:nvSpPr>
        <xdr:cNvPr id="716" name="elips_terra1">
          <a:extLst>
            <a:ext uri="{FF2B5EF4-FFF2-40B4-BE49-F238E27FC236}">
              <a16:creationId xmlns:a16="http://schemas.microsoft.com/office/drawing/2014/main" id="{C41A97FB-0CDE-805F-CAFE-39F7FD4EDBB9}"/>
            </a:ext>
          </a:extLst>
        </xdr:cNvPr>
        <xdr:cNvSpPr/>
      </xdr:nvSpPr>
      <xdr:spPr bwMode="auto">
        <a:xfrm>
          <a:off x="4997856" y="11054772"/>
          <a:ext cx="122400" cy="120541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536215</xdr:colOff>
      <xdr:row>18</xdr:row>
      <xdr:rowOff>162741</xdr:rowOff>
    </xdr:from>
    <xdr:to>
      <xdr:col>8</xdr:col>
      <xdr:colOff>536215</xdr:colOff>
      <xdr:row>20</xdr:row>
      <xdr:rowOff>144069</xdr:rowOff>
    </xdr:to>
    <xdr:cxnSp macro="">
      <xdr:nvCxnSpPr>
        <xdr:cNvPr id="717" name="fase1_2">
          <a:extLst>
            <a:ext uri="{FF2B5EF4-FFF2-40B4-BE49-F238E27FC236}">
              <a16:creationId xmlns:a16="http://schemas.microsoft.com/office/drawing/2014/main" id="{D07DACB4-7A38-7326-B961-776814C413D2}"/>
            </a:ext>
          </a:extLst>
        </xdr:cNvPr>
        <xdr:cNvCxnSpPr>
          <a:cxnSpLocks/>
        </xdr:cNvCxnSpPr>
      </xdr:nvCxnSpPr>
      <xdr:spPr bwMode="auto">
        <a:xfrm rot="17940001">
          <a:off x="6546301" y="377290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403041</xdr:colOff>
      <xdr:row>18</xdr:row>
      <xdr:rowOff>153224</xdr:rowOff>
    </xdr:from>
    <xdr:to>
      <xdr:col>8</xdr:col>
      <xdr:colOff>403041</xdr:colOff>
      <xdr:row>20</xdr:row>
      <xdr:rowOff>134552</xdr:rowOff>
    </xdr:to>
    <xdr:cxnSp macro="">
      <xdr:nvCxnSpPr>
        <xdr:cNvPr id="718" name="fase1_1">
          <a:extLst>
            <a:ext uri="{FF2B5EF4-FFF2-40B4-BE49-F238E27FC236}">
              <a16:creationId xmlns:a16="http://schemas.microsoft.com/office/drawing/2014/main" id="{799FDD35-C3D1-8BB8-A0BF-977DD83703B3}"/>
            </a:ext>
          </a:extLst>
        </xdr:cNvPr>
        <xdr:cNvCxnSpPr>
          <a:cxnSpLocks/>
        </xdr:cNvCxnSpPr>
      </xdr:nvCxnSpPr>
      <xdr:spPr bwMode="auto">
        <a:xfrm rot="17940001">
          <a:off x="6413127" y="3763388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82369</xdr:colOff>
      <xdr:row>19</xdr:row>
      <xdr:rowOff>154539</xdr:rowOff>
    </xdr:from>
    <xdr:to>
      <xdr:col>9</xdr:col>
      <xdr:colOff>39419</xdr:colOff>
      <xdr:row>19</xdr:row>
      <xdr:rowOff>154539</xdr:rowOff>
    </xdr:to>
    <xdr:cxnSp macro="">
      <xdr:nvCxnSpPr>
        <xdr:cNvPr id="719" name="Conector reto 718">
          <a:extLst>
            <a:ext uri="{FF2B5EF4-FFF2-40B4-BE49-F238E27FC236}">
              <a16:creationId xmlns:a16="http://schemas.microsoft.com/office/drawing/2014/main" id="{9DFDCC08-46A2-598F-31FD-59EBCD2AF410}"/>
            </a:ext>
          </a:extLst>
        </xdr:cNvPr>
        <xdr:cNvCxnSpPr>
          <a:cxnSpLocks/>
        </xdr:cNvCxnSpPr>
      </xdr:nvCxnSpPr>
      <xdr:spPr bwMode="auto">
        <a:xfrm>
          <a:off x="6273619" y="3774039"/>
          <a:ext cx="71905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38641</xdr:colOff>
      <xdr:row>19</xdr:row>
      <xdr:rowOff>95005</xdr:rowOff>
    </xdr:from>
    <xdr:to>
      <xdr:col>8</xdr:col>
      <xdr:colOff>161041</xdr:colOff>
      <xdr:row>20</xdr:row>
      <xdr:rowOff>26905</xdr:rowOff>
    </xdr:to>
    <xdr:sp macro="" textlink="">
      <xdr:nvSpPr>
        <xdr:cNvPr id="720" name="Elipse 719">
          <a:extLst>
            <a:ext uri="{FF2B5EF4-FFF2-40B4-BE49-F238E27FC236}">
              <a16:creationId xmlns:a16="http://schemas.microsoft.com/office/drawing/2014/main" id="{14006971-8F67-BA4E-014D-E25769FD63E0}"/>
            </a:ext>
          </a:extLst>
        </xdr:cNvPr>
        <xdr:cNvSpPr/>
      </xdr:nvSpPr>
      <xdr:spPr bwMode="auto">
        <a:xfrm>
          <a:off x="6229891" y="371450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629339</xdr:colOff>
      <xdr:row>17</xdr:row>
      <xdr:rowOff>18865</xdr:rowOff>
    </xdr:from>
    <xdr:to>
      <xdr:col>10</xdr:col>
      <xdr:colOff>141194</xdr:colOff>
      <xdr:row>20</xdr:row>
      <xdr:rowOff>17848</xdr:rowOff>
    </xdr:to>
    <xdr:sp macro="" textlink="$AF$54">
      <xdr:nvSpPr>
        <xdr:cNvPr id="721" name="txt_mppt">
          <a:extLst>
            <a:ext uri="{FF2B5EF4-FFF2-40B4-BE49-F238E27FC236}">
              <a16:creationId xmlns:a16="http://schemas.microsoft.com/office/drawing/2014/main" id="{6F82D9A5-6B2F-7212-E0C8-B31CB80019DE}"/>
            </a:ext>
          </a:extLst>
        </xdr:cNvPr>
        <xdr:cNvSpPr txBox="1"/>
      </xdr:nvSpPr>
      <xdr:spPr bwMode="auto">
        <a:xfrm>
          <a:off x="6820589" y="3257365"/>
          <a:ext cx="115831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8</xdr:col>
      <xdr:colOff>612947</xdr:colOff>
      <xdr:row>19</xdr:row>
      <xdr:rowOff>101856</xdr:rowOff>
    </xdr:from>
    <xdr:to>
      <xdr:col>10</xdr:col>
      <xdr:colOff>129988</xdr:colOff>
      <xdr:row>22</xdr:row>
      <xdr:rowOff>85082</xdr:rowOff>
    </xdr:to>
    <xdr:sp macro="" textlink="$AG$54">
      <xdr:nvSpPr>
        <xdr:cNvPr id="722" name="txt_mppt">
          <a:extLst>
            <a:ext uri="{FF2B5EF4-FFF2-40B4-BE49-F238E27FC236}">
              <a16:creationId xmlns:a16="http://schemas.microsoft.com/office/drawing/2014/main" id="{046B392E-7138-524D-EBB1-7134B7753952}"/>
            </a:ext>
          </a:extLst>
        </xdr:cNvPr>
        <xdr:cNvSpPr txBox="1"/>
      </xdr:nvSpPr>
      <xdr:spPr bwMode="auto">
        <a:xfrm>
          <a:off x="6804197" y="3721356"/>
          <a:ext cx="1163505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12</xdr:col>
      <xdr:colOff>308813</xdr:colOff>
      <xdr:row>18</xdr:row>
      <xdr:rowOff>157485</xdr:rowOff>
    </xdr:from>
    <xdr:to>
      <xdr:col>12</xdr:col>
      <xdr:colOff>308813</xdr:colOff>
      <xdr:row>20</xdr:row>
      <xdr:rowOff>138813</xdr:rowOff>
    </xdr:to>
    <xdr:cxnSp macro="">
      <xdr:nvCxnSpPr>
        <xdr:cNvPr id="723" name="fase1_2">
          <a:extLst>
            <a:ext uri="{FF2B5EF4-FFF2-40B4-BE49-F238E27FC236}">
              <a16:creationId xmlns:a16="http://schemas.microsoft.com/office/drawing/2014/main" id="{9F0368D1-76CA-0700-C135-2EACF27083D0}"/>
            </a:ext>
          </a:extLst>
        </xdr:cNvPr>
        <xdr:cNvCxnSpPr>
          <a:cxnSpLocks/>
        </xdr:cNvCxnSpPr>
      </xdr:nvCxnSpPr>
      <xdr:spPr bwMode="auto">
        <a:xfrm rot="17940001">
          <a:off x="9639042" y="3767649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175639</xdr:colOff>
      <xdr:row>18</xdr:row>
      <xdr:rowOff>147968</xdr:rowOff>
    </xdr:from>
    <xdr:to>
      <xdr:col>12</xdr:col>
      <xdr:colOff>175639</xdr:colOff>
      <xdr:row>20</xdr:row>
      <xdr:rowOff>129296</xdr:rowOff>
    </xdr:to>
    <xdr:cxnSp macro="">
      <xdr:nvCxnSpPr>
        <xdr:cNvPr id="724" name="fase1_1">
          <a:extLst>
            <a:ext uri="{FF2B5EF4-FFF2-40B4-BE49-F238E27FC236}">
              <a16:creationId xmlns:a16="http://schemas.microsoft.com/office/drawing/2014/main" id="{AE85C6BB-2775-7868-5252-2ECD73A193D0}"/>
            </a:ext>
          </a:extLst>
        </xdr:cNvPr>
        <xdr:cNvCxnSpPr>
          <a:cxnSpLocks/>
        </xdr:cNvCxnSpPr>
      </xdr:nvCxnSpPr>
      <xdr:spPr bwMode="auto">
        <a:xfrm rot="17940001">
          <a:off x="9505868" y="375813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616967</xdr:colOff>
      <xdr:row>19</xdr:row>
      <xdr:rowOff>149283</xdr:rowOff>
    </xdr:from>
    <xdr:to>
      <xdr:col>12</xdr:col>
      <xdr:colOff>574017</xdr:colOff>
      <xdr:row>19</xdr:row>
      <xdr:rowOff>149283</xdr:rowOff>
    </xdr:to>
    <xdr:cxnSp macro="">
      <xdr:nvCxnSpPr>
        <xdr:cNvPr id="725" name="Conector reto 724">
          <a:extLst>
            <a:ext uri="{FF2B5EF4-FFF2-40B4-BE49-F238E27FC236}">
              <a16:creationId xmlns:a16="http://schemas.microsoft.com/office/drawing/2014/main" id="{AA0AFF91-AC5E-9BEC-3976-8F138ECA4992}"/>
            </a:ext>
          </a:extLst>
        </xdr:cNvPr>
        <xdr:cNvCxnSpPr>
          <a:cxnSpLocks/>
        </xdr:cNvCxnSpPr>
      </xdr:nvCxnSpPr>
      <xdr:spPr bwMode="auto">
        <a:xfrm>
          <a:off x="9366360" y="3768783"/>
          <a:ext cx="71905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573239</xdr:colOff>
      <xdr:row>19</xdr:row>
      <xdr:rowOff>89749</xdr:rowOff>
    </xdr:from>
    <xdr:to>
      <xdr:col>11</xdr:col>
      <xdr:colOff>695639</xdr:colOff>
      <xdr:row>20</xdr:row>
      <xdr:rowOff>21649</xdr:rowOff>
    </xdr:to>
    <xdr:sp macro="" textlink="">
      <xdr:nvSpPr>
        <xdr:cNvPr id="726" name="Elipse 725">
          <a:extLst>
            <a:ext uri="{FF2B5EF4-FFF2-40B4-BE49-F238E27FC236}">
              <a16:creationId xmlns:a16="http://schemas.microsoft.com/office/drawing/2014/main" id="{ACDC897D-46D1-F750-3440-4C0831C573FE}"/>
            </a:ext>
          </a:extLst>
        </xdr:cNvPr>
        <xdr:cNvSpPr/>
      </xdr:nvSpPr>
      <xdr:spPr bwMode="auto">
        <a:xfrm>
          <a:off x="9330286" y="370924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401937</xdr:colOff>
      <xdr:row>17</xdr:row>
      <xdr:rowOff>13609</xdr:rowOff>
    </xdr:from>
    <xdr:to>
      <xdr:col>14</xdr:col>
      <xdr:colOff>36828</xdr:colOff>
      <xdr:row>20</xdr:row>
      <xdr:rowOff>12592</xdr:rowOff>
    </xdr:to>
    <xdr:sp macro="" textlink="$AF$54">
      <xdr:nvSpPr>
        <xdr:cNvPr id="727" name="txt_mppt">
          <a:extLst>
            <a:ext uri="{FF2B5EF4-FFF2-40B4-BE49-F238E27FC236}">
              <a16:creationId xmlns:a16="http://schemas.microsoft.com/office/drawing/2014/main" id="{5B47524C-31C7-6EA6-69A4-3B861F975497}"/>
            </a:ext>
          </a:extLst>
        </xdr:cNvPr>
        <xdr:cNvSpPr txBox="1"/>
      </xdr:nvSpPr>
      <xdr:spPr bwMode="auto">
        <a:xfrm>
          <a:off x="9913330" y="3252109"/>
          <a:ext cx="1158891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12</xdr:col>
      <xdr:colOff>385545</xdr:colOff>
      <xdr:row>19</xdr:row>
      <xdr:rowOff>96600</xdr:rowOff>
    </xdr:from>
    <xdr:to>
      <xdr:col>14</xdr:col>
      <xdr:colOff>25622</xdr:colOff>
      <xdr:row>22</xdr:row>
      <xdr:rowOff>79826</xdr:rowOff>
    </xdr:to>
    <xdr:sp macro="" textlink="$AG$54">
      <xdr:nvSpPr>
        <xdr:cNvPr id="728" name="txt_mppt">
          <a:extLst>
            <a:ext uri="{FF2B5EF4-FFF2-40B4-BE49-F238E27FC236}">
              <a16:creationId xmlns:a16="http://schemas.microsoft.com/office/drawing/2014/main" id="{25F2417C-03A0-8B54-F350-3B1CD51F759B}"/>
            </a:ext>
          </a:extLst>
        </xdr:cNvPr>
        <xdr:cNvSpPr txBox="1"/>
      </xdr:nvSpPr>
      <xdr:spPr bwMode="auto">
        <a:xfrm>
          <a:off x="9896938" y="3716100"/>
          <a:ext cx="1164077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8</xdr:col>
      <xdr:colOff>77277</xdr:colOff>
      <xdr:row>61</xdr:row>
      <xdr:rowOff>145</xdr:rowOff>
    </xdr:from>
    <xdr:to>
      <xdr:col>10</xdr:col>
      <xdr:colOff>497464</xdr:colOff>
      <xdr:row>61</xdr:row>
      <xdr:rowOff>147371</xdr:rowOff>
    </xdr:to>
    <xdr:sp macro="" textlink="$AF$25">
      <xdr:nvSpPr>
        <xdr:cNvPr id="12" name="tit_fase1">
          <a:extLst>
            <a:ext uri="{FF2B5EF4-FFF2-40B4-BE49-F238E27FC236}">
              <a16:creationId xmlns:a16="http://schemas.microsoft.com/office/drawing/2014/main" id="{7F5957C6-0654-C602-2766-168FE60E8F53}"/>
            </a:ext>
          </a:extLst>
        </xdr:cNvPr>
        <xdr:cNvSpPr txBox="1"/>
      </xdr:nvSpPr>
      <xdr:spPr bwMode="auto">
        <a:xfrm>
          <a:off x="6268527" y="11702288"/>
          <a:ext cx="2066651" cy="1472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8</xdr:col>
      <xdr:colOff>93192</xdr:colOff>
      <xdr:row>58</xdr:row>
      <xdr:rowOff>56363</xdr:rowOff>
    </xdr:from>
    <xdr:to>
      <xdr:col>10</xdr:col>
      <xdr:colOff>507979</xdr:colOff>
      <xdr:row>59</xdr:row>
      <xdr:rowOff>705</xdr:rowOff>
    </xdr:to>
    <xdr:sp macro="" textlink="$AG$25">
      <xdr:nvSpPr>
        <xdr:cNvPr id="13" name="tit_neutro1">
          <a:extLst>
            <a:ext uri="{FF2B5EF4-FFF2-40B4-BE49-F238E27FC236}">
              <a16:creationId xmlns:a16="http://schemas.microsoft.com/office/drawing/2014/main" id="{9A5179E6-6D86-9F27-191C-79D34CDBF68F}"/>
            </a:ext>
          </a:extLst>
        </xdr:cNvPr>
        <xdr:cNvSpPr txBox="1"/>
      </xdr:nvSpPr>
      <xdr:spPr bwMode="auto">
        <a:xfrm>
          <a:off x="6284442" y="11187006"/>
          <a:ext cx="2061251" cy="13484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8</xdr:col>
      <xdr:colOff>64051</xdr:colOff>
      <xdr:row>55</xdr:row>
      <xdr:rowOff>176894</xdr:rowOff>
    </xdr:from>
    <xdr:to>
      <xdr:col>10</xdr:col>
      <xdr:colOff>484150</xdr:colOff>
      <xdr:row>56</xdr:row>
      <xdr:rowOff>133620</xdr:rowOff>
    </xdr:to>
    <xdr:sp macro="" textlink="$AG$25">
      <xdr:nvSpPr>
        <xdr:cNvPr id="14" name="tit_terra1">
          <a:extLst>
            <a:ext uri="{FF2B5EF4-FFF2-40B4-BE49-F238E27FC236}">
              <a16:creationId xmlns:a16="http://schemas.microsoft.com/office/drawing/2014/main" id="{EDF5B733-E604-1682-B197-1A35B88738C7}"/>
            </a:ext>
          </a:extLst>
        </xdr:cNvPr>
        <xdr:cNvSpPr txBox="1"/>
      </xdr:nvSpPr>
      <xdr:spPr bwMode="auto">
        <a:xfrm>
          <a:off x="6255301" y="10654394"/>
          <a:ext cx="2066563" cy="1472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7</xdr:col>
      <xdr:colOff>557894</xdr:colOff>
      <xdr:row>103</xdr:row>
      <xdr:rowOff>172936</xdr:rowOff>
    </xdr:from>
    <xdr:to>
      <xdr:col>9</xdr:col>
      <xdr:colOff>779980</xdr:colOff>
      <xdr:row>104</xdr:row>
      <xdr:rowOff>129662</xdr:rowOff>
    </xdr:to>
    <xdr:sp macro="" textlink="$AF$28">
      <xdr:nvSpPr>
        <xdr:cNvPr id="24" name="tit_fase2_1">
          <a:extLst>
            <a:ext uri="{FF2B5EF4-FFF2-40B4-BE49-F238E27FC236}">
              <a16:creationId xmlns:a16="http://schemas.microsoft.com/office/drawing/2014/main" id="{194341A2-3B50-B3A9-5439-7BB3090F955D}"/>
            </a:ext>
          </a:extLst>
        </xdr:cNvPr>
        <xdr:cNvSpPr txBox="1"/>
      </xdr:nvSpPr>
      <xdr:spPr bwMode="auto">
        <a:xfrm>
          <a:off x="5891894" y="20257079"/>
          <a:ext cx="1841336" cy="1472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7</xdr:col>
      <xdr:colOff>580989</xdr:colOff>
      <xdr:row>100</xdr:row>
      <xdr:rowOff>65571</xdr:rowOff>
    </xdr:from>
    <xdr:to>
      <xdr:col>9</xdr:col>
      <xdr:colOff>821026</xdr:colOff>
      <xdr:row>101</xdr:row>
      <xdr:rowOff>19069</xdr:rowOff>
    </xdr:to>
    <xdr:sp macro="" textlink="$AG$28">
      <xdr:nvSpPr>
        <xdr:cNvPr id="25" name="tit_neutro2_1">
          <a:extLst>
            <a:ext uri="{FF2B5EF4-FFF2-40B4-BE49-F238E27FC236}">
              <a16:creationId xmlns:a16="http://schemas.microsoft.com/office/drawing/2014/main" id="{D1FE8D71-0E27-47AA-97CA-74145A345455}"/>
            </a:ext>
          </a:extLst>
        </xdr:cNvPr>
        <xdr:cNvSpPr txBox="1"/>
      </xdr:nvSpPr>
      <xdr:spPr bwMode="auto">
        <a:xfrm>
          <a:off x="5914989" y="19578214"/>
          <a:ext cx="1859287" cy="1439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115833</xdr:colOff>
      <xdr:row>56</xdr:row>
      <xdr:rowOff>142019</xdr:rowOff>
    </xdr:from>
    <xdr:to>
      <xdr:col>10</xdr:col>
      <xdr:colOff>347940</xdr:colOff>
      <xdr:row>57</xdr:row>
      <xdr:rowOff>98744</xdr:rowOff>
    </xdr:to>
    <xdr:sp macro="" textlink="$AB$67">
      <xdr:nvSpPr>
        <xdr:cNvPr id="26" name="tit_terra2">
          <a:extLst>
            <a:ext uri="{FF2B5EF4-FFF2-40B4-BE49-F238E27FC236}">
              <a16:creationId xmlns:a16="http://schemas.microsoft.com/office/drawing/2014/main" id="{51B522DF-979F-1CDA-3662-61B63C2E1926}"/>
            </a:ext>
          </a:extLst>
        </xdr:cNvPr>
        <xdr:cNvSpPr txBox="1"/>
      </xdr:nvSpPr>
      <xdr:spPr bwMode="auto">
        <a:xfrm>
          <a:off x="6307083" y="10810019"/>
          <a:ext cx="1878571" cy="14722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141605</xdr:colOff>
      <xdr:row>59</xdr:row>
      <xdr:rowOff>6117</xdr:rowOff>
    </xdr:from>
    <xdr:to>
      <xdr:col>10</xdr:col>
      <xdr:colOff>554377</xdr:colOff>
      <xdr:row>59</xdr:row>
      <xdr:rowOff>153343</xdr:rowOff>
    </xdr:to>
    <xdr:sp macro="" textlink="$AB$66">
      <xdr:nvSpPr>
        <xdr:cNvPr id="27" name="tit_neutro2">
          <a:extLst>
            <a:ext uri="{FF2B5EF4-FFF2-40B4-BE49-F238E27FC236}">
              <a16:creationId xmlns:a16="http://schemas.microsoft.com/office/drawing/2014/main" id="{45668CD3-640D-8018-F89D-3E200C6628C7}"/>
            </a:ext>
          </a:extLst>
        </xdr:cNvPr>
        <xdr:cNvSpPr txBox="1"/>
      </xdr:nvSpPr>
      <xdr:spPr bwMode="auto">
        <a:xfrm>
          <a:off x="6332855" y="11327260"/>
          <a:ext cx="2059236" cy="1472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119092</xdr:colOff>
      <xdr:row>61</xdr:row>
      <xdr:rowOff>167814</xdr:rowOff>
    </xdr:from>
    <xdr:to>
      <xdr:col>10</xdr:col>
      <xdr:colOff>539191</xdr:colOff>
      <xdr:row>62</xdr:row>
      <xdr:rowOff>124539</xdr:rowOff>
    </xdr:to>
    <xdr:sp macro="" textlink="$AF$65">
      <xdr:nvSpPr>
        <xdr:cNvPr id="28" name="tit_fase2">
          <a:extLst>
            <a:ext uri="{FF2B5EF4-FFF2-40B4-BE49-F238E27FC236}">
              <a16:creationId xmlns:a16="http://schemas.microsoft.com/office/drawing/2014/main" id="{8F0F2029-F04A-BF5A-DFA7-ED6D10CCB9E7}"/>
            </a:ext>
          </a:extLst>
        </xdr:cNvPr>
        <xdr:cNvSpPr txBox="1"/>
      </xdr:nvSpPr>
      <xdr:spPr bwMode="auto">
        <a:xfrm>
          <a:off x="6310342" y="11869957"/>
          <a:ext cx="2066563" cy="14722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609056</xdr:colOff>
      <xdr:row>101</xdr:row>
      <xdr:rowOff>64541</xdr:rowOff>
    </xdr:from>
    <xdr:to>
      <xdr:col>10</xdr:col>
      <xdr:colOff>170292</xdr:colOff>
      <xdr:row>102</xdr:row>
      <xdr:rowOff>18039</xdr:rowOff>
    </xdr:to>
    <xdr:sp macro="" textlink="$AB$66">
      <xdr:nvSpPr>
        <xdr:cNvPr id="30" name="tit_neutro2_2">
          <a:extLst>
            <a:ext uri="{FF2B5EF4-FFF2-40B4-BE49-F238E27FC236}">
              <a16:creationId xmlns:a16="http://schemas.microsoft.com/office/drawing/2014/main" id="{0878BF3C-ABA2-29BB-3CF9-8A7AA17253C6}"/>
            </a:ext>
          </a:extLst>
        </xdr:cNvPr>
        <xdr:cNvSpPr txBox="1"/>
      </xdr:nvSpPr>
      <xdr:spPr bwMode="auto">
        <a:xfrm>
          <a:off x="5943056" y="19767684"/>
          <a:ext cx="2064950" cy="1439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564588</xdr:colOff>
      <xdr:row>104</xdr:row>
      <xdr:rowOff>151057</xdr:rowOff>
    </xdr:from>
    <xdr:to>
      <xdr:col>10</xdr:col>
      <xdr:colOff>125824</xdr:colOff>
      <xdr:row>105</xdr:row>
      <xdr:rowOff>83549</xdr:rowOff>
    </xdr:to>
    <xdr:sp macro="" textlink="$AF$66">
      <xdr:nvSpPr>
        <xdr:cNvPr id="31" name="tit_fase2_2">
          <a:extLst>
            <a:ext uri="{FF2B5EF4-FFF2-40B4-BE49-F238E27FC236}">
              <a16:creationId xmlns:a16="http://schemas.microsoft.com/office/drawing/2014/main" id="{16FF90BE-E572-B6A8-507F-AE80655D83CA}"/>
            </a:ext>
          </a:extLst>
        </xdr:cNvPr>
        <xdr:cNvSpPr txBox="1"/>
      </xdr:nvSpPr>
      <xdr:spPr bwMode="auto">
        <a:xfrm>
          <a:off x="5898588" y="20425700"/>
          <a:ext cx="2064950" cy="150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H70" zoomScale="55" zoomScaleNormal="55" workbookViewId="0">
      <selection activeCell="AC53" sqref="AC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5" bestFit="1" customWidth="1"/>
    <col min="28" max="28" width="19.33203125" bestFit="1" customWidth="1"/>
    <col min="29" max="29" width="46.5546875" bestFit="1" customWidth="1"/>
    <col min="30" max="30" width="12.88671875" bestFit="1" customWidth="1"/>
    <col min="32" max="32" width="42.3320312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6" t="s">
        <v>65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7" t="s">
        <v>2</v>
      </c>
      <c r="AB6" s="17" t="s">
        <v>3</v>
      </c>
      <c r="AC6" s="17"/>
      <c r="AD6" s="17"/>
      <c r="AF6" s="1" t="str">
        <f>AB6</f>
        <v>HIGOR PIMENTEL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7" t="s">
        <v>4</v>
      </c>
      <c r="AB7" s="17" t="s">
        <v>5</v>
      </c>
      <c r="AC7" s="17"/>
      <c r="AD7" s="17"/>
      <c r="AF7" s="1" t="str">
        <f>AB7&amp;","&amp;AB8&amp;","&amp;AB9</f>
        <v>DAS TORRES,134,SAO JUDAS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7" t="s">
        <v>6</v>
      </c>
      <c r="AB8" s="17">
        <v>134</v>
      </c>
      <c r="AC8" s="17"/>
      <c r="AD8" s="17"/>
      <c r="AF8" s="1"/>
    </row>
    <row r="9" spans="3:32" x14ac:dyDescent="0.2">
      <c r="Q9" s="1"/>
      <c r="AA9" s="17" t="s">
        <v>7</v>
      </c>
      <c r="AB9" s="17" t="s">
        <v>8</v>
      </c>
      <c r="AC9" s="17"/>
      <c r="AD9" s="17"/>
      <c r="AF9" s="1"/>
    </row>
    <row r="10" spans="3:32" x14ac:dyDescent="0.2">
      <c r="O10" s="2"/>
      <c r="AA10" s="17" t="s">
        <v>9</v>
      </c>
      <c r="AB10" s="17" t="s">
        <v>10</v>
      </c>
      <c r="AC10" s="17"/>
      <c r="AD10" s="17"/>
      <c r="AF10" s="1" t="str">
        <f>AB10&amp;","&amp;AB11</f>
        <v>SUMARÉ,SP</v>
      </c>
    </row>
    <row r="11" spans="3:32" x14ac:dyDescent="0.2">
      <c r="O11" s="2"/>
      <c r="AA11" s="17" t="s">
        <v>11</v>
      </c>
      <c r="AB11" s="17" t="s">
        <v>12</v>
      </c>
      <c r="AC11" s="17"/>
      <c r="AD11" s="17"/>
      <c r="AF11" s="1"/>
    </row>
    <row r="12" spans="3:32" x14ac:dyDescent="0.2">
      <c r="O12" s="2"/>
      <c r="AA12" s="17" t="s">
        <v>13</v>
      </c>
      <c r="AB12" s="17"/>
      <c r="AC12" s="17"/>
      <c r="AD12" s="17"/>
      <c r="AF12" s="1">
        <f t="shared" ref="AF12" si="0">AB12</f>
        <v>0</v>
      </c>
    </row>
    <row r="13" spans="3:32" x14ac:dyDescent="0.2">
      <c r="O13" s="2"/>
      <c r="AA13" s="17" t="s">
        <v>14</v>
      </c>
      <c r="AB13" s="17" t="s">
        <v>15</v>
      </c>
      <c r="AC13" s="17"/>
      <c r="AD13" s="17"/>
      <c r="AF13" s="1" t="str">
        <f>CONCATENATE("Tensão de atedimento ",AB13)</f>
        <v>Tensão de atedimento 220/380</v>
      </c>
    </row>
    <row r="14" spans="3:32" x14ac:dyDescent="0.2">
      <c r="AA14" s="17" t="s">
        <v>16</v>
      </c>
      <c r="AB14" s="17" t="s">
        <v>17</v>
      </c>
      <c r="AC14" s="17"/>
      <c r="AD14" s="17"/>
      <c r="AF14" s="1" t="str">
        <f>CONCATENATE("REDE BT - ",AB14)</f>
        <v>REDE BT - EDP SP</v>
      </c>
    </row>
    <row r="15" spans="3:32" x14ac:dyDescent="0.2">
      <c r="AA15" s="18" t="s">
        <v>18</v>
      </c>
      <c r="AB15" s="19" t="s">
        <v>19</v>
      </c>
      <c r="AC15" s="19" t="s">
        <v>20</v>
      </c>
      <c r="AD15" s="20" t="s">
        <v>20</v>
      </c>
      <c r="AF15" s="1" t="str">
        <f>"Poste da "&amp;AB14</f>
        <v>Poste da EDP SP</v>
      </c>
    </row>
    <row r="16" spans="3:32" x14ac:dyDescent="0.2">
      <c r="D16" t="s">
        <v>0</v>
      </c>
      <c r="AA16" s="21" t="s">
        <v>21</v>
      </c>
      <c r="AB16" s="22">
        <v>20</v>
      </c>
      <c r="AC16" s="22" t="s">
        <v>22</v>
      </c>
      <c r="AD16" s="23"/>
      <c r="AF16" s="1"/>
    </row>
    <row r="17" spans="14:33" x14ac:dyDescent="0.2">
      <c r="AA17" s="21" t="s">
        <v>23</v>
      </c>
      <c r="AB17" s="22">
        <v>10</v>
      </c>
      <c r="AC17" s="22"/>
      <c r="AD17" s="23"/>
      <c r="AF17" s="1" t="str">
        <f>IF(AB15="Sim","",CONCATENATE(AB18,"x Chave seccionadora    "&amp;AB16," Vcc  |  "&amp;AB17&amp;" A"))</f>
        <v>30x Chave seccionadora    20 Vcc  |  10 A</v>
      </c>
    </row>
    <row r="18" spans="14:33" x14ac:dyDescent="0.2">
      <c r="AA18" s="21" t="s">
        <v>24</v>
      </c>
      <c r="AB18" s="22">
        <v>30</v>
      </c>
      <c r="AC18" s="22"/>
      <c r="AD18" s="23"/>
      <c r="AF18" s="1"/>
    </row>
    <row r="19" spans="14:33" x14ac:dyDescent="0.2">
      <c r="AA19" s="24" t="s">
        <v>25</v>
      </c>
      <c r="AB19" s="25">
        <v>40</v>
      </c>
      <c r="AC19" s="25" t="s">
        <v>26</v>
      </c>
      <c r="AD19" s="26"/>
      <c r="AF19" s="1"/>
    </row>
    <row r="20" spans="14:33" x14ac:dyDescent="0.2">
      <c r="AA20" s="27" t="s">
        <v>24</v>
      </c>
      <c r="AB20" s="28">
        <v>3</v>
      </c>
      <c r="AC20" s="28"/>
      <c r="AD20" s="29"/>
      <c r="AF20" s="1" t="str">
        <f>CONCATENATE(AB20,"x DPS ") &amp; "        "&amp;AB50&amp;"  Vcc | " &amp; "       In: "&amp;AB19&amp;" Ka " &amp;"       Imax: "&amp;AB48&amp;" kA"</f>
        <v>3x DPS         60  Vcc |        In: 40 Ka        Imax: 50 kA</v>
      </c>
    </row>
    <row r="21" spans="14:33" x14ac:dyDescent="0.2">
      <c r="AA21" s="18" t="s">
        <v>23</v>
      </c>
      <c r="AB21" s="19">
        <v>25</v>
      </c>
      <c r="AC21" s="19" t="s">
        <v>27</v>
      </c>
      <c r="AD21" s="20" t="s">
        <v>28</v>
      </c>
      <c r="AF21" s="1"/>
    </row>
    <row r="22" spans="14:33" x14ac:dyDescent="0.2">
      <c r="AA22" s="30" t="s">
        <v>29</v>
      </c>
      <c r="AB22" s="9" t="s">
        <v>30</v>
      </c>
      <c r="AC22" s="9"/>
      <c r="AD22" s="31"/>
      <c r="AF22" s="1" t="str">
        <f>CONCATENATE("Disjuntor ",AB22," de ",AB21," A")</f>
        <v>Disjuntor Bipolar de 25 A</v>
      </c>
    </row>
    <row r="23" spans="14:33" x14ac:dyDescent="0.2">
      <c r="AA23" s="30" t="s">
        <v>25</v>
      </c>
      <c r="AB23" s="9">
        <v>70</v>
      </c>
      <c r="AC23" s="9" t="s">
        <v>26</v>
      </c>
      <c r="AD23" s="31"/>
      <c r="AF23" s="1" t="str">
        <f>CONCATENATE(IF(AB22="Monopolar",1,IF(AB22="Bipolar",2,IF(AB22="Tripolar",3,0)))," x"," DPS     "&amp;AB51&amp;"  Vca | ","In:"&amp;AB23&amp;" kA ","
Imax: ",AB49," kA")</f>
        <v>2 x DPS     90  Vca | In:70 kA 
Imax: 80 kA</v>
      </c>
    </row>
    <row r="24" spans="14:33" x14ac:dyDescent="0.2">
      <c r="P24" s="3"/>
      <c r="AA24" s="30" t="s">
        <v>24</v>
      </c>
      <c r="AB24" s="9">
        <v>1</v>
      </c>
      <c r="AC24" s="9" t="s">
        <v>31</v>
      </c>
      <c r="AD24" s="31"/>
      <c r="AF24" s="1"/>
    </row>
    <row r="25" spans="14:33" ht="15" customHeight="1" x14ac:dyDescent="0.2">
      <c r="O25" s="4"/>
      <c r="P25" s="4"/>
      <c r="Q25" s="4"/>
      <c r="AA25" s="30" t="s">
        <v>32</v>
      </c>
      <c r="AB25" s="9">
        <v>16</v>
      </c>
      <c r="AC25" s="9" t="s">
        <v>33</v>
      </c>
      <c r="AD25" s="31"/>
      <c r="AF25" s="41" t="str">
        <f>(IF(AB22="Monopolar","1# ",IF(AB22="Bipolar","2# ","3# "))&amp;AB25&amp;"("&amp;AB25&amp;") mm²   "&amp;AB26)</f>
        <v>2# 16(16) mm²   EPR/XLPE 90º</v>
      </c>
      <c r="AG25" t="str">
        <f>"1# "&amp;AB25&amp;"("&amp;AB25&amp;") mm²   "&amp;AB26</f>
        <v>1# 16(16) mm²   EPR/XLPE 90º</v>
      </c>
    </row>
    <row r="26" spans="14:33" x14ac:dyDescent="0.2">
      <c r="O26" s="4"/>
      <c r="P26" s="4"/>
      <c r="Q26" s="4"/>
      <c r="AA26" s="32" t="s">
        <v>34</v>
      </c>
      <c r="AB26" s="33" t="s">
        <v>35</v>
      </c>
      <c r="AC26" s="33"/>
      <c r="AD26" s="34"/>
      <c r="AF26" s="1"/>
    </row>
    <row r="27" spans="14:33" x14ac:dyDescent="0.2">
      <c r="O27" s="4"/>
      <c r="P27" s="4"/>
      <c r="Q27" s="4"/>
      <c r="AA27" s="18" t="s">
        <v>24</v>
      </c>
      <c r="AB27" s="19">
        <v>1</v>
      </c>
      <c r="AC27" s="19" t="s">
        <v>36</v>
      </c>
      <c r="AD27" s="20" t="s">
        <v>37</v>
      </c>
      <c r="AF27" s="1" t="str">
        <f>CONCATENATE("Disjuntor ",IF(AB27=1,"Monopolar",IF(AB27=2,"Bipolar",IF(AB27=3,"Tripolar",0)))," de ",AB29," A")</f>
        <v>Disjuntor Monopolar de 32 A</v>
      </c>
    </row>
    <row r="28" spans="14:33" x14ac:dyDescent="0.2">
      <c r="O28" s="4"/>
      <c r="P28" s="4"/>
      <c r="Q28" s="4"/>
      <c r="AA28" s="30" t="s">
        <v>24</v>
      </c>
      <c r="AB28" s="9">
        <v>0</v>
      </c>
      <c r="AC28" s="9" t="s">
        <v>31</v>
      </c>
      <c r="AD28" s="31"/>
      <c r="AF28" s="41" t="str">
        <f>IF(AB27=1,"1# ",IF(AB27=2,"2# ","3# "))&amp;AB31&amp;"("&amp;AB31&amp;") mm ²  "&amp;AB30</f>
        <v>1# 6(6) mm ²  EPR/XLPE 90º</v>
      </c>
      <c r="AG28" t="str">
        <f>"1# "&amp;AB31&amp;"("&amp;AB31&amp;") mm ²  "&amp;AB30</f>
        <v>1# 6(6) mm ²  EPR/XLPE 90º</v>
      </c>
    </row>
    <row r="29" spans="14:33" x14ac:dyDescent="0.2">
      <c r="O29" s="4"/>
      <c r="P29" s="4"/>
      <c r="Q29" s="4"/>
      <c r="AA29" s="30" t="s">
        <v>23</v>
      </c>
      <c r="AB29" s="9">
        <v>32</v>
      </c>
      <c r="AC29" s="9" t="s">
        <v>27</v>
      </c>
      <c r="AD29" s="31"/>
      <c r="AF29" s="1"/>
    </row>
    <row r="30" spans="14:33" x14ac:dyDescent="0.2">
      <c r="N30" s="5"/>
      <c r="P30" s="4"/>
      <c r="Q30" s="4"/>
      <c r="AA30" s="30" t="s">
        <v>38</v>
      </c>
      <c r="AB30" s="9" t="s">
        <v>35</v>
      </c>
      <c r="AC30" s="9" t="s">
        <v>39</v>
      </c>
      <c r="AD30" s="31"/>
      <c r="AF30" s="1"/>
    </row>
    <row r="31" spans="14:33" x14ac:dyDescent="0.2">
      <c r="AA31" s="32" t="s">
        <v>40</v>
      </c>
      <c r="AB31" s="33">
        <v>6</v>
      </c>
      <c r="AC31" s="33"/>
      <c r="AD31" s="34"/>
      <c r="AF31" s="1"/>
    </row>
    <row r="32" spans="14:33" x14ac:dyDescent="0.2">
      <c r="AA32" s="1" t="s">
        <v>41</v>
      </c>
      <c r="AB32" s="1" t="s">
        <v>42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8" t="s">
        <v>43</v>
      </c>
      <c r="AB33" s="19" t="s">
        <v>44</v>
      </c>
      <c r="AC33" s="19" t="s">
        <v>45</v>
      </c>
      <c r="AD33" s="20"/>
      <c r="AF33" s="1" t="str">
        <f>AB33</f>
        <v>marca modulo</v>
      </c>
    </row>
    <row r="34" spans="10:32" x14ac:dyDescent="0.2">
      <c r="AA34" s="30" t="s">
        <v>46</v>
      </c>
      <c r="AB34" s="9" t="s">
        <v>47</v>
      </c>
      <c r="AC34" s="9"/>
      <c r="AD34" s="31"/>
      <c r="AF34" s="1" t="str">
        <f>AB34</f>
        <v>modelo modulo</v>
      </c>
    </row>
    <row r="35" spans="10:32" x14ac:dyDescent="0.2">
      <c r="AA35" s="30" t="s">
        <v>48</v>
      </c>
      <c r="AB35" s="9">
        <v>1000</v>
      </c>
      <c r="AC35" s="9"/>
      <c r="AD35" s="31"/>
      <c r="AF35" s="1"/>
    </row>
    <row r="36" spans="10:32" ht="15" customHeight="1" x14ac:dyDescent="0.2">
      <c r="P36" s="4"/>
      <c r="Q36" s="44"/>
      <c r="AA36" s="32" t="s">
        <v>24</v>
      </c>
      <c r="AB36" s="33">
        <v>18</v>
      </c>
      <c r="AC36" s="33"/>
      <c r="AD36" s="34"/>
      <c r="AF36" s="1"/>
    </row>
    <row r="37" spans="10:32" x14ac:dyDescent="0.2">
      <c r="P37" s="4"/>
      <c r="Q37" s="44"/>
      <c r="AA37" s="18" t="s">
        <v>43</v>
      </c>
      <c r="AB37" s="19" t="s">
        <v>49</v>
      </c>
      <c r="AC37" s="19" t="s">
        <v>50</v>
      </c>
      <c r="AD37" s="20"/>
      <c r="AF37" s="1" t="str">
        <f>CONCATENATE("Inversor Grid Tie ",AB37)</f>
        <v>Inversor Grid Tie marca inversor</v>
      </c>
    </row>
    <row r="38" spans="10:32" x14ac:dyDescent="0.2">
      <c r="J38" s="12" t="s">
        <v>1</v>
      </c>
      <c r="P38" s="4"/>
      <c r="Q38" s="44"/>
      <c r="AA38" s="30" t="s">
        <v>46</v>
      </c>
      <c r="AB38" s="9" t="s">
        <v>51</v>
      </c>
      <c r="AC38" s="9"/>
      <c r="AD38" s="31"/>
      <c r="AF38" s="1" t="str">
        <f>AB38</f>
        <v>modelo inversor</v>
      </c>
    </row>
    <row r="39" spans="10:32" x14ac:dyDescent="0.2">
      <c r="P39" s="4"/>
      <c r="Q39" s="44"/>
      <c r="AA39" s="30" t="s">
        <v>52</v>
      </c>
      <c r="AB39" s="9">
        <v>2</v>
      </c>
      <c r="AC39" s="9"/>
      <c r="AD39" s="31"/>
      <c r="AF39" s="1"/>
    </row>
    <row r="40" spans="10:32" x14ac:dyDescent="0.2">
      <c r="N40" s="5"/>
      <c r="P40" s="4"/>
      <c r="Q40" s="44"/>
      <c r="AA40" s="30" t="s">
        <v>53</v>
      </c>
      <c r="AB40" s="9">
        <v>3</v>
      </c>
      <c r="AC40" s="9"/>
      <c r="AD40" s="31"/>
      <c r="AF40" s="1"/>
    </row>
    <row r="41" spans="10:32" x14ac:dyDescent="0.2">
      <c r="P41" s="4"/>
      <c r="Q41" s="44"/>
      <c r="AA41" s="30" t="s">
        <v>54</v>
      </c>
      <c r="AB41" s="9">
        <v>20</v>
      </c>
      <c r="AC41" s="9"/>
      <c r="AD41" s="31"/>
      <c r="AF41" s="1" t="str">
        <f>AB41&amp;" KW"</f>
        <v>20 KW</v>
      </c>
    </row>
    <row r="42" spans="10:32" x14ac:dyDescent="0.2">
      <c r="P42" s="4"/>
      <c r="AA42" s="32" t="s">
        <v>24</v>
      </c>
      <c r="AB42" s="33">
        <v>30</v>
      </c>
      <c r="AC42" s="33"/>
      <c r="AD42" s="34"/>
      <c r="AF42" s="1"/>
    </row>
    <row r="43" spans="10:32" x14ac:dyDescent="0.2">
      <c r="AA43" s="1" t="s">
        <v>55</v>
      </c>
      <c r="AB43" s="1">
        <v>18</v>
      </c>
      <c r="AC43" s="1"/>
      <c r="AD43" s="1"/>
      <c r="AF43" s="1"/>
    </row>
    <row r="44" spans="10:32" x14ac:dyDescent="0.2">
      <c r="AA44" s="17" t="s">
        <v>56</v>
      </c>
      <c r="AB44" s="17">
        <v>3</v>
      </c>
      <c r="AC44" s="17" t="str">
        <f>(AB44*$AB$35) /1000 &amp;" KW"</f>
        <v>3 KW</v>
      </c>
      <c r="AD44" s="17"/>
      <c r="AF44" s="1" t="str">
        <f>CONCATENATE(AB44," x Módulos FV ",$AB$35," Wp ")</f>
        <v xml:space="preserve">3 x Módulos FV 1000 Wp </v>
      </c>
    </row>
    <row r="45" spans="10:32" x14ac:dyDescent="0.2">
      <c r="AA45" s="17" t="s">
        <v>57</v>
      </c>
      <c r="AB45" s="17">
        <v>4</v>
      </c>
      <c r="AC45" s="17" t="str">
        <f t="shared" ref="AC45:AC47" si="1">(AB45*$AB$35) /1000 &amp;" KW"</f>
        <v>4 KW</v>
      </c>
      <c r="AD45" s="17"/>
      <c r="AF45" s="1" t="str">
        <f t="shared" ref="AF45:AF47" si="2">CONCATENATE(AB45," x Módulos FV ",$AB$35," Wp ")</f>
        <v xml:space="preserve">4 x Módulos FV 1000 Wp </v>
      </c>
    </row>
    <row r="46" spans="10:32" x14ac:dyDescent="0.2">
      <c r="AA46" s="17" t="s">
        <v>58</v>
      </c>
      <c r="AB46" s="17">
        <v>5</v>
      </c>
      <c r="AC46" s="17" t="str">
        <f t="shared" si="1"/>
        <v>5 KW</v>
      </c>
      <c r="AD46" s="17"/>
      <c r="AF46" s="1" t="str">
        <f t="shared" si="2"/>
        <v xml:space="preserve">5 x Módulos FV 1000 Wp </v>
      </c>
    </row>
    <row r="47" spans="10:32" ht="15" customHeight="1" x14ac:dyDescent="0.2">
      <c r="N47" s="4"/>
      <c r="O47" s="16"/>
      <c r="P47" s="16"/>
      <c r="Q47" s="16"/>
      <c r="R47" s="16"/>
      <c r="S47" s="16"/>
      <c r="T47" s="16"/>
      <c r="AA47" s="17" t="s">
        <v>59</v>
      </c>
      <c r="AB47" s="17">
        <v>6</v>
      </c>
      <c r="AC47" s="17" t="str">
        <f t="shared" si="1"/>
        <v>6 KW</v>
      </c>
      <c r="AD47" s="17"/>
      <c r="AF47" s="1" t="str">
        <f t="shared" si="2"/>
        <v xml:space="preserve">6 x Módulos FV 1000 Wp </v>
      </c>
    </row>
    <row r="48" spans="10:32" ht="15" customHeight="1" x14ac:dyDescent="0.2">
      <c r="N48" s="4"/>
      <c r="O48" s="16"/>
      <c r="P48" s="16"/>
      <c r="Q48" s="16"/>
      <c r="R48" s="16"/>
      <c r="S48" s="16"/>
      <c r="T48" s="16"/>
      <c r="AA48" s="17" t="s">
        <v>60</v>
      </c>
      <c r="AB48" s="17">
        <v>50</v>
      </c>
      <c r="AC48" s="17"/>
      <c r="AD48" s="17"/>
    </row>
    <row r="49" spans="11:33" ht="15" customHeight="1" x14ac:dyDescent="0.2">
      <c r="N49" s="4"/>
      <c r="O49" s="16"/>
      <c r="P49" s="16"/>
      <c r="Q49" s="16"/>
      <c r="R49" s="16"/>
      <c r="S49" s="16"/>
      <c r="T49" s="16"/>
      <c r="AA49" s="17" t="s">
        <v>61</v>
      </c>
      <c r="AB49" s="17">
        <v>80</v>
      </c>
      <c r="AC49" s="17"/>
      <c r="AD49" s="17"/>
    </row>
    <row r="50" spans="11:33" ht="15" customHeight="1" x14ac:dyDescent="0.2">
      <c r="N50" s="4"/>
      <c r="O50" s="16"/>
      <c r="P50" s="16"/>
      <c r="Q50" s="16"/>
      <c r="R50" s="16"/>
      <c r="S50" s="16"/>
      <c r="T50" s="16"/>
      <c r="AA50" s="17" t="s">
        <v>62</v>
      </c>
      <c r="AB50" s="17">
        <v>60</v>
      </c>
      <c r="AC50" s="17"/>
      <c r="AD50" s="17"/>
    </row>
    <row r="51" spans="11:33" ht="15" customHeight="1" x14ac:dyDescent="0.2">
      <c r="M51" s="6"/>
      <c r="N51" s="4"/>
      <c r="O51" s="16"/>
      <c r="P51" s="16"/>
      <c r="Q51" s="16"/>
      <c r="R51" s="16"/>
      <c r="S51" s="16"/>
      <c r="T51" s="16"/>
      <c r="AA51" s="17" t="s">
        <v>63</v>
      </c>
      <c r="AB51" s="17">
        <v>90</v>
      </c>
      <c r="AC51" s="17"/>
      <c r="AD51" s="17"/>
    </row>
    <row r="52" spans="11:33" ht="15" customHeight="1" x14ac:dyDescent="0.2">
      <c r="M52" s="6"/>
      <c r="N52" s="4"/>
      <c r="O52" s="16"/>
      <c r="P52" s="16"/>
      <c r="Q52" s="16"/>
      <c r="R52" s="16"/>
      <c r="S52" s="16"/>
      <c r="T52" s="16"/>
      <c r="AA52" s="35" t="s">
        <v>64</v>
      </c>
      <c r="AB52" s="35">
        <v>10</v>
      </c>
      <c r="AC52" s="1" t="str">
        <f>CONCATENATE("Projeto GFV ",AB52," kWp")</f>
        <v>Projeto GFV 10 kWp</v>
      </c>
      <c r="AD52" s="1"/>
    </row>
    <row r="53" spans="11:33" ht="15" customHeight="1" x14ac:dyDescent="0.2">
      <c r="M53" s="6"/>
      <c r="O53" s="16"/>
      <c r="P53" s="16"/>
      <c r="Q53" s="16"/>
      <c r="R53" s="16"/>
      <c r="S53" s="16"/>
      <c r="T53" s="16"/>
      <c r="AA53" s="1"/>
      <c r="AB53" s="1"/>
      <c r="AC53" s="1"/>
      <c r="AF53" s="1"/>
    </row>
    <row r="54" spans="11:33" x14ac:dyDescent="0.2">
      <c r="M54" s="6"/>
      <c r="AA54" s="17" t="s">
        <v>66</v>
      </c>
      <c r="AB54" s="17">
        <v>6</v>
      </c>
      <c r="AC54" s="17"/>
      <c r="AD54" s="37"/>
      <c r="AE54" s="37"/>
      <c r="AF54" s="17" t="str">
        <f>"1# " &amp;AB54&amp;"("&amp;AB54&amp;") mm²     Negativo (-)"</f>
        <v>1# 6(6) mm²     Negativo (-)</v>
      </c>
      <c r="AG54" s="17" t="str">
        <f>"1# " &amp;AB54&amp;"("&amp;AB54&amp;") mm²     Positivo (+)"</f>
        <v>1# 6(6) mm²     Positivo (+)</v>
      </c>
    </row>
    <row r="55" spans="11:33" x14ac:dyDescent="0.2">
      <c r="M55" s="6"/>
      <c r="AA55" s="17" t="s">
        <v>67</v>
      </c>
      <c r="AB55" s="17" t="s">
        <v>68</v>
      </c>
      <c r="AC55" s="17"/>
      <c r="AD55" s="37"/>
      <c r="AE55" s="37"/>
      <c r="AF55" s="17" t="str">
        <f>"Tipo de Caixa     "&amp;AB55</f>
        <v>Tipo de Caixa     CM-3</v>
      </c>
      <c r="AG55" s="37"/>
    </row>
    <row r="56" spans="11:33" x14ac:dyDescent="0.2">
      <c r="M56" s="6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7" t="s">
        <v>69</v>
      </c>
      <c r="AB57" s="17">
        <v>10</v>
      </c>
      <c r="AC57" s="17" t="s">
        <v>70</v>
      </c>
      <c r="AF57" s="1"/>
    </row>
    <row r="58" spans="11:33" ht="21" customHeight="1" x14ac:dyDescent="0.2">
      <c r="K58" s="15"/>
      <c r="L58" s="15"/>
      <c r="M58" s="15"/>
      <c r="AA58" s="38" t="s">
        <v>21</v>
      </c>
      <c r="AB58" s="17">
        <v>20</v>
      </c>
      <c r="AC58" s="17" t="s">
        <v>70</v>
      </c>
      <c r="AF58" s="1"/>
    </row>
    <row r="59" spans="11:33" x14ac:dyDescent="0.2">
      <c r="AA59" s="17" t="s">
        <v>71</v>
      </c>
      <c r="AB59" s="17">
        <v>40</v>
      </c>
      <c r="AC59" s="17" t="s">
        <v>70</v>
      </c>
      <c r="AF59" s="1"/>
    </row>
    <row r="60" spans="11:33" x14ac:dyDescent="0.2">
      <c r="AA60" s="17" t="s">
        <v>72</v>
      </c>
      <c r="AB60" s="17">
        <v>50</v>
      </c>
      <c r="AC60" s="17" t="s">
        <v>70</v>
      </c>
      <c r="AD60" s="39"/>
      <c r="AE60" s="40"/>
      <c r="AF60" s="17" t="str">
        <f>CONCATENATE(AB57,"x DPS ") &amp; "        "&amp;AB58&amp;"  V | " &amp; "       In: "&amp;AB59&amp;" Ka " &amp;"       Imax: "&amp;AB60&amp;" kA"</f>
        <v>10x DPS         20  V |        In: 40 Ka        Imax: 50 kA</v>
      </c>
    </row>
    <row r="63" spans="11:33" x14ac:dyDescent="0.2">
      <c r="AA63" s="17" t="s">
        <v>73</v>
      </c>
      <c r="AB63" s="17" t="s">
        <v>74</v>
      </c>
      <c r="AC63" s="17"/>
    </row>
    <row r="64" spans="11:33" x14ac:dyDescent="0.2">
      <c r="AA64" s="17" t="s">
        <v>75</v>
      </c>
      <c r="AB64" s="17" t="s">
        <v>76</v>
      </c>
      <c r="AC64" s="17"/>
    </row>
    <row r="65" spans="7:32" x14ac:dyDescent="0.2">
      <c r="AA65" s="17" t="s">
        <v>77</v>
      </c>
      <c r="AB65" s="17" t="s">
        <v>78</v>
      </c>
      <c r="AC65" s="17"/>
      <c r="AF65" s="17" t="str">
        <f>IF(AB22="Monopolar",AB63,IF(AB22="Bipolar",AB64,AB65))</f>
        <v>R - S</v>
      </c>
    </row>
    <row r="66" spans="7:32" x14ac:dyDescent="0.2">
      <c r="AA66" s="17" t="s">
        <v>79</v>
      </c>
      <c r="AB66" s="17" t="s">
        <v>80</v>
      </c>
      <c r="AC66" s="17"/>
      <c r="AF66" s="42" t="str">
        <f>IF(AB27=1,AB63,IF(AB27=2,AB64,AB65))</f>
        <v>R</v>
      </c>
    </row>
    <row r="67" spans="7:32" ht="15" customHeight="1" x14ac:dyDescent="0.2">
      <c r="I67" s="6"/>
      <c r="J67" s="14"/>
      <c r="K67" s="14"/>
      <c r="AA67" s="17" t="s">
        <v>81</v>
      </c>
      <c r="AB67" s="17" t="s">
        <v>82</v>
      </c>
      <c r="AC67" s="17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5"/>
      <c r="H98" s="45"/>
      <c r="Q98" s="43"/>
      <c r="R98" s="43"/>
      <c r="S98" s="43"/>
      <c r="T98" s="43"/>
      <c r="U98" s="43"/>
    </row>
    <row r="99" spans="6:21" x14ac:dyDescent="0.2">
      <c r="P99" s="5"/>
      <c r="Q99" s="43"/>
      <c r="R99" s="43"/>
      <c r="S99" s="43"/>
      <c r="T99" s="43"/>
      <c r="U99" s="43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2022-12-28T14:09:32Z</dcterms:modified>
</cp:coreProperties>
</file>