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3D3676A-CBC3-4F7B-9BB5-4D6D124FAF9E}" xr6:coauthVersionLast="47" xr6:coauthVersionMax="47" xr10:uidLastSave="{00000000-0000-0000-0000-000000000000}"/>
  <bookViews>
    <workbookView xWindow="-120" yWindow="-120" windowWidth="20730" windowHeight="11040" xr2:uid="{45A5E0E9-FF0E-44A6-B42C-46FAFAFAF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8" i="1" l="1"/>
  <c r="Q49" i="1"/>
  <c r="Q50" i="1"/>
  <c r="Q51" i="1"/>
  <c r="Q52" i="1"/>
  <c r="Q47" i="1"/>
  <c r="P48" i="1"/>
  <c r="P49" i="1"/>
  <c r="P50" i="1"/>
  <c r="P51" i="1"/>
  <c r="P52" i="1"/>
  <c r="P47" i="1"/>
  <c r="O47" i="1"/>
  <c r="O48" i="1"/>
  <c r="O49" i="1"/>
  <c r="O50" i="1"/>
  <c r="O51" i="1"/>
  <c r="O52" i="1"/>
  <c r="O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D46" i="1"/>
  <c r="E46" i="1"/>
  <c r="F46" i="1"/>
  <c r="G46" i="1"/>
  <c r="H46" i="1"/>
  <c r="I46" i="1"/>
  <c r="J46" i="1"/>
  <c r="K46" i="1"/>
  <c r="L46" i="1"/>
  <c r="M46" i="1"/>
  <c r="C46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C36" i="1"/>
  <c r="C37" i="1"/>
  <c r="C38" i="1"/>
  <c r="C39" i="1"/>
  <c r="C40" i="1"/>
  <c r="C41" i="1"/>
  <c r="C42" i="1"/>
  <c r="C35" i="1"/>
  <c r="G23" i="1"/>
  <c r="G24" i="1"/>
  <c r="G25" i="1"/>
  <c r="G26" i="1"/>
  <c r="G27" i="1"/>
  <c r="G28" i="1"/>
  <c r="G29" i="1"/>
  <c r="G22" i="1"/>
  <c r="E23" i="1"/>
  <c r="E24" i="1"/>
  <c r="E25" i="1"/>
  <c r="E26" i="1"/>
  <c r="E27" i="1"/>
  <c r="E28" i="1"/>
  <c r="E29" i="1"/>
  <c r="E22" i="1"/>
  <c r="P23" i="1"/>
  <c r="P24" i="1"/>
  <c r="P25" i="1"/>
  <c r="P26" i="1"/>
  <c r="P27" i="1"/>
  <c r="P28" i="1"/>
  <c r="P29" i="1"/>
  <c r="P22" i="1"/>
  <c r="O23" i="1"/>
  <c r="O24" i="1"/>
  <c r="O25" i="1"/>
  <c r="O26" i="1"/>
  <c r="O27" i="1"/>
  <c r="O28" i="1"/>
  <c r="O29" i="1"/>
  <c r="O22" i="1"/>
  <c r="D22" i="1"/>
  <c r="F22" i="1"/>
  <c r="H22" i="1"/>
  <c r="I22" i="1"/>
  <c r="J22" i="1"/>
  <c r="K22" i="1"/>
  <c r="L22" i="1"/>
  <c r="M22" i="1"/>
  <c r="D23" i="1"/>
  <c r="F23" i="1"/>
  <c r="H23" i="1"/>
  <c r="I23" i="1"/>
  <c r="J23" i="1"/>
  <c r="K23" i="1"/>
  <c r="L23" i="1"/>
  <c r="M23" i="1"/>
  <c r="D24" i="1"/>
  <c r="F24" i="1"/>
  <c r="H24" i="1"/>
  <c r="I24" i="1"/>
  <c r="J24" i="1"/>
  <c r="K24" i="1"/>
  <c r="L24" i="1"/>
  <c r="M24" i="1"/>
  <c r="D25" i="1"/>
  <c r="F25" i="1"/>
  <c r="H25" i="1"/>
  <c r="I25" i="1"/>
  <c r="J25" i="1"/>
  <c r="K25" i="1"/>
  <c r="L25" i="1"/>
  <c r="M25" i="1"/>
  <c r="D26" i="1"/>
  <c r="F26" i="1"/>
  <c r="H26" i="1"/>
  <c r="I26" i="1"/>
  <c r="J26" i="1"/>
  <c r="K26" i="1"/>
  <c r="L26" i="1"/>
  <c r="M26" i="1"/>
  <c r="D27" i="1"/>
  <c r="F27" i="1"/>
  <c r="H27" i="1"/>
  <c r="I27" i="1"/>
  <c r="J27" i="1"/>
  <c r="K27" i="1"/>
  <c r="L27" i="1"/>
  <c r="M27" i="1"/>
  <c r="D28" i="1"/>
  <c r="F28" i="1"/>
  <c r="H28" i="1"/>
  <c r="I28" i="1"/>
  <c r="J28" i="1"/>
  <c r="K28" i="1"/>
  <c r="L28" i="1"/>
  <c r="M28" i="1"/>
  <c r="D29" i="1"/>
  <c r="F29" i="1"/>
  <c r="H29" i="1"/>
  <c r="I29" i="1"/>
  <c r="J29" i="1"/>
  <c r="K29" i="1"/>
  <c r="L29" i="1"/>
  <c r="M29" i="1"/>
  <c r="C23" i="1"/>
  <c r="C24" i="1"/>
  <c r="C25" i="1"/>
  <c r="C26" i="1"/>
  <c r="C27" i="1"/>
  <c r="C28" i="1"/>
  <c r="C29" i="1"/>
  <c r="C22" i="1"/>
  <c r="E8" i="1"/>
  <c r="F8" i="1"/>
  <c r="G8" i="1"/>
  <c r="H8" i="1"/>
  <c r="I8" i="1"/>
  <c r="J8" i="1"/>
  <c r="K8" i="1"/>
  <c r="L8" i="1"/>
  <c r="M8" i="1"/>
  <c r="N8" i="1"/>
  <c r="D8" i="1"/>
</calcChain>
</file>

<file path=xl/sharedStrings.xml><?xml version="1.0" encoding="utf-8"?>
<sst xmlns="http://schemas.openxmlformats.org/spreadsheetml/2006/main" count="123" uniqueCount="48">
  <si>
    <t>Menentukan lokasi perumahan yang terbaik</t>
  </si>
  <si>
    <r>
      <t>A</t>
    </r>
    <r>
      <rPr>
        <sz val="8"/>
        <color rgb="FF333333"/>
        <rFont val="Arial"/>
        <family val="2"/>
      </rPr>
      <t>1</t>
    </r>
  </si>
  <si>
    <t>Taman Pesona</t>
  </si>
  <si>
    <r>
      <t>A</t>
    </r>
    <r>
      <rPr>
        <sz val="8"/>
        <color rgb="FF333333"/>
        <rFont val="Arial"/>
        <family val="2"/>
      </rPr>
      <t>2</t>
    </r>
  </si>
  <si>
    <t>Citra Jaya</t>
  </si>
  <si>
    <r>
      <t>A</t>
    </r>
    <r>
      <rPr>
        <sz val="8"/>
        <color rgb="FF333333"/>
        <rFont val="Arial"/>
        <family val="2"/>
      </rPr>
      <t>3</t>
    </r>
  </si>
  <si>
    <t>Taman Pratama</t>
  </si>
  <si>
    <r>
      <t>A</t>
    </r>
    <r>
      <rPr>
        <sz val="8"/>
        <color rgb="FF333333"/>
        <rFont val="Arial"/>
        <family val="2"/>
      </rPr>
      <t>4</t>
    </r>
  </si>
  <si>
    <t>Mutiara Asri</t>
  </si>
  <si>
    <r>
      <t>A</t>
    </r>
    <r>
      <rPr>
        <sz val="8"/>
        <color rgb="FF333333"/>
        <rFont val="Arial"/>
        <family val="2"/>
      </rPr>
      <t>5</t>
    </r>
  </si>
  <si>
    <t>Perum Pratama</t>
  </si>
  <si>
    <r>
      <t>A</t>
    </r>
    <r>
      <rPr>
        <sz val="8"/>
        <color rgb="FF333333"/>
        <rFont val="Arial"/>
        <family val="2"/>
      </rPr>
      <t>6</t>
    </r>
  </si>
  <si>
    <t>Neo Mandiri</t>
  </si>
  <si>
    <r>
      <t>A</t>
    </r>
    <r>
      <rPr>
        <sz val="8"/>
        <color rgb="FF333333"/>
        <rFont val="Arial"/>
        <family val="2"/>
      </rPr>
      <t>7</t>
    </r>
  </si>
  <si>
    <t>Taman Permai</t>
  </si>
  <si>
    <t>Alternatif</t>
  </si>
  <si>
    <t>Kriteria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</si>
  <si>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</si>
  <si>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</si>
  <si>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</si>
  <si>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</si>
  <si>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</si>
  <si>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</si>
  <si>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</si>
  <si>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</si>
  <si>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</si>
  <si>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</si>
  <si>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</si>
  <si>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Kode</t>
  </si>
  <si>
    <t>Nama</t>
  </si>
  <si>
    <t>benefit</t>
  </si>
  <si>
    <t>cost</t>
  </si>
  <si>
    <t>A1</t>
  </si>
  <si>
    <t>A2</t>
  </si>
  <si>
    <t>A3</t>
  </si>
  <si>
    <t>A4</t>
  </si>
  <si>
    <t>A5</t>
  </si>
  <si>
    <t>A6</t>
  </si>
  <si>
    <t>A7</t>
  </si>
  <si>
    <t>Normalisasi</t>
  </si>
  <si>
    <t>A0</t>
  </si>
  <si>
    <t>COST</t>
  </si>
  <si>
    <t>Bobot</t>
  </si>
  <si>
    <t>Si</t>
  </si>
  <si>
    <t xml:space="preserve">Ki </t>
  </si>
  <si>
    <t>Rank</t>
  </si>
  <si>
    <t>Nama : Hijrianda Rangga</t>
  </si>
  <si>
    <t>NIM : G.211.21.0113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</si>
</sst>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rial"/>
      <family val="2"/>
    </font>
    <font>
      <sz val="8"/>
      <color rgb="FF333333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5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2A5F-2B8C-4823-912C-FC9FDA94751D}">
  <dimension ref="A1:Q52"/>
  <sheetViews>
    <sheetView tabSelected="1" zoomScaleNormal="100" workbookViewId="0">
      <selection activeCell="A2" sqref="A2"/>
    </sheetView>
  </sheetViews>
  <sheetFormatPr defaultRowHeight="14.25"/>
  <sheetData>
    <row r="1" spans="1:14">
      <c r="A1" t="s">
        <v>46</v>
      </c>
    </row>
    <row r="2" spans="1:14">
      <c r="A2" t="s">
        <v>47</v>
      </c>
    </row>
    <row r="4" spans="1:14" ht="15">
      <c r="B4" s="1" t="s">
        <v>0</v>
      </c>
      <c r="C4" s="1"/>
      <c r="D4" s="1"/>
      <c r="E4" s="1"/>
      <c r="F4" s="1"/>
    </row>
    <row r="6" spans="1:14">
      <c r="B6" s="6" t="s">
        <v>15</v>
      </c>
      <c r="C6" s="6"/>
      <c r="D6" s="6"/>
      <c r="E6" s="6"/>
      <c r="F6" s="6"/>
      <c r="G6" s="6"/>
      <c r="H6" s="6" t="s">
        <v>16</v>
      </c>
      <c r="I6" s="6"/>
      <c r="J6" s="6"/>
      <c r="K6" s="6"/>
      <c r="L6" s="6"/>
      <c r="M6" s="6"/>
      <c r="N6" s="6"/>
    </row>
    <row r="7" spans="1:14">
      <c r="B7" s="6" t="s">
        <v>28</v>
      </c>
      <c r="C7" s="6" t="s">
        <v>29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</row>
    <row r="8" spans="1:14" ht="15" thickBot="1">
      <c r="B8" t="s">
        <v>40</v>
      </c>
      <c r="D8">
        <f t="shared" ref="D8:N8" si="0">IF(D$16="benefit",MAX(D9:D15),MIN(D9:D15))</f>
        <v>4</v>
      </c>
      <c r="E8">
        <f t="shared" si="0"/>
        <v>5</v>
      </c>
      <c r="F8">
        <f t="shared" si="0"/>
        <v>1</v>
      </c>
      <c r="G8">
        <f t="shared" si="0"/>
        <v>5</v>
      </c>
      <c r="H8">
        <f t="shared" si="0"/>
        <v>3</v>
      </c>
      <c r="I8">
        <f t="shared" si="0"/>
        <v>6</v>
      </c>
      <c r="J8">
        <f t="shared" si="0"/>
        <v>5</v>
      </c>
      <c r="K8">
        <f t="shared" si="0"/>
        <v>3</v>
      </c>
      <c r="L8">
        <f t="shared" si="0"/>
        <v>5</v>
      </c>
      <c r="M8">
        <f t="shared" si="0"/>
        <v>4</v>
      </c>
      <c r="N8">
        <f t="shared" si="0"/>
        <v>2</v>
      </c>
    </row>
    <row r="9" spans="1:14" ht="29.25" thickBot="1">
      <c r="B9" s="2" t="s">
        <v>1</v>
      </c>
      <c r="C9" s="2" t="s">
        <v>2</v>
      </c>
      <c r="D9" s="3">
        <v>2</v>
      </c>
      <c r="E9" s="3">
        <v>4</v>
      </c>
      <c r="F9" s="3">
        <v>1</v>
      </c>
      <c r="G9" s="3">
        <v>2</v>
      </c>
      <c r="H9" s="3">
        <v>3</v>
      </c>
      <c r="I9" s="3">
        <v>1</v>
      </c>
      <c r="J9" s="3">
        <v>5</v>
      </c>
      <c r="K9" s="3">
        <v>1</v>
      </c>
      <c r="L9" s="3">
        <v>5</v>
      </c>
      <c r="M9" s="3">
        <v>2</v>
      </c>
      <c r="N9" s="3">
        <v>1</v>
      </c>
    </row>
    <row r="10" spans="1:14" ht="15" thickBot="1">
      <c r="B10" s="4" t="s">
        <v>3</v>
      </c>
      <c r="C10" s="4" t="s">
        <v>4</v>
      </c>
      <c r="D10" s="5">
        <v>3</v>
      </c>
      <c r="E10" s="5">
        <v>4</v>
      </c>
      <c r="F10" s="5">
        <v>1</v>
      </c>
      <c r="G10" s="5">
        <v>3</v>
      </c>
      <c r="H10" s="5">
        <v>4</v>
      </c>
      <c r="I10" s="5">
        <v>2</v>
      </c>
      <c r="J10" s="5">
        <v>4</v>
      </c>
      <c r="K10" s="5">
        <v>1</v>
      </c>
      <c r="L10" s="5">
        <v>2</v>
      </c>
      <c r="M10" s="5">
        <v>2</v>
      </c>
      <c r="N10" s="5">
        <v>2</v>
      </c>
    </row>
    <row r="11" spans="1:14" ht="29.25" thickBot="1">
      <c r="B11" s="2" t="s">
        <v>5</v>
      </c>
      <c r="C11" s="2" t="s">
        <v>6</v>
      </c>
      <c r="D11" s="3">
        <v>3</v>
      </c>
      <c r="E11" s="3">
        <v>5</v>
      </c>
      <c r="F11" s="3">
        <v>4</v>
      </c>
      <c r="G11" s="3">
        <v>3</v>
      </c>
      <c r="H11" s="3">
        <v>6</v>
      </c>
      <c r="I11" s="3">
        <v>4</v>
      </c>
      <c r="J11" s="3">
        <v>5</v>
      </c>
      <c r="K11" s="3">
        <v>2</v>
      </c>
      <c r="L11" s="3">
        <v>5</v>
      </c>
      <c r="M11" s="3">
        <v>4</v>
      </c>
      <c r="N11" s="3">
        <v>2</v>
      </c>
    </row>
    <row r="12" spans="1:14" ht="29.25" thickBot="1">
      <c r="B12" s="4" t="s">
        <v>7</v>
      </c>
      <c r="C12" s="4" t="s">
        <v>8</v>
      </c>
      <c r="D12" s="5">
        <v>4</v>
      </c>
      <c r="E12" s="5">
        <v>5</v>
      </c>
      <c r="F12" s="5">
        <v>3</v>
      </c>
      <c r="G12" s="5">
        <v>5</v>
      </c>
      <c r="H12" s="5">
        <v>5</v>
      </c>
      <c r="I12" s="5">
        <v>4</v>
      </c>
      <c r="J12" s="5">
        <v>3</v>
      </c>
      <c r="K12" s="5">
        <v>3</v>
      </c>
      <c r="L12" s="5">
        <v>5</v>
      </c>
      <c r="M12" s="5">
        <v>1</v>
      </c>
      <c r="N12" s="5">
        <v>1</v>
      </c>
    </row>
    <row r="13" spans="1:14" ht="29.25" thickBot="1">
      <c r="B13" s="2" t="s">
        <v>9</v>
      </c>
      <c r="C13" s="2" t="s">
        <v>10</v>
      </c>
      <c r="D13" s="3">
        <v>4</v>
      </c>
      <c r="E13" s="3">
        <v>3</v>
      </c>
      <c r="F13" s="3">
        <v>2</v>
      </c>
      <c r="G13" s="3">
        <v>5</v>
      </c>
      <c r="H13" s="3">
        <v>6</v>
      </c>
      <c r="I13" s="3">
        <v>1</v>
      </c>
      <c r="J13" s="3">
        <v>3</v>
      </c>
      <c r="K13" s="3">
        <v>1</v>
      </c>
      <c r="L13" s="3">
        <v>5</v>
      </c>
      <c r="M13" s="3">
        <v>2</v>
      </c>
      <c r="N13" s="3">
        <v>1</v>
      </c>
    </row>
    <row r="14" spans="1:14" ht="29.25" thickBot="1">
      <c r="B14" s="4" t="s">
        <v>11</v>
      </c>
      <c r="C14" s="4" t="s">
        <v>12</v>
      </c>
      <c r="D14" s="5">
        <v>2</v>
      </c>
      <c r="E14" s="5">
        <v>5</v>
      </c>
      <c r="F14" s="5">
        <v>2</v>
      </c>
      <c r="G14" s="5">
        <v>3</v>
      </c>
      <c r="H14" s="5">
        <v>6</v>
      </c>
      <c r="I14" s="5">
        <v>3</v>
      </c>
      <c r="J14" s="5">
        <v>5</v>
      </c>
      <c r="K14" s="5">
        <v>2</v>
      </c>
      <c r="L14" s="5">
        <v>1</v>
      </c>
      <c r="M14" s="5">
        <v>1</v>
      </c>
      <c r="N14" s="5">
        <v>2</v>
      </c>
    </row>
    <row r="15" spans="1:14" ht="28.5">
      <c r="B15" s="2" t="s">
        <v>13</v>
      </c>
      <c r="C15" s="2" t="s">
        <v>14</v>
      </c>
      <c r="D15" s="3">
        <v>2</v>
      </c>
      <c r="E15" s="3">
        <v>4</v>
      </c>
      <c r="F15" s="3">
        <v>4</v>
      </c>
      <c r="G15" s="3">
        <v>4</v>
      </c>
      <c r="H15" s="3">
        <v>5</v>
      </c>
      <c r="I15" s="3">
        <v>6</v>
      </c>
      <c r="J15" s="3">
        <v>4</v>
      </c>
      <c r="K15" s="3">
        <v>2</v>
      </c>
      <c r="L15" s="3">
        <v>5</v>
      </c>
      <c r="M15" s="3">
        <v>2</v>
      </c>
      <c r="N15" s="3">
        <v>1</v>
      </c>
    </row>
    <row r="16" spans="1:14">
      <c r="D16" t="s">
        <v>30</v>
      </c>
      <c r="E16" t="s">
        <v>30</v>
      </c>
      <c r="F16" t="s">
        <v>31</v>
      </c>
      <c r="G16" t="s">
        <v>30</v>
      </c>
      <c r="H16" t="s">
        <v>31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</row>
    <row r="20" spans="2:16">
      <c r="G20" s="10" t="s">
        <v>39</v>
      </c>
      <c r="H20" s="10"/>
      <c r="O20" t="s">
        <v>41</v>
      </c>
    </row>
    <row r="21" spans="2:16">
      <c r="B21" s="7" t="s">
        <v>15</v>
      </c>
      <c r="C21" s="7" t="s">
        <v>17</v>
      </c>
      <c r="D21" s="7" t="s">
        <v>18</v>
      </c>
      <c r="E21" s="7" t="s">
        <v>19</v>
      </c>
      <c r="F21" s="7" t="s">
        <v>20</v>
      </c>
      <c r="G21" s="7" t="s">
        <v>21</v>
      </c>
      <c r="H21" s="7" t="s">
        <v>22</v>
      </c>
      <c r="I21" s="7" t="s">
        <v>23</v>
      </c>
      <c r="J21" s="7" t="s">
        <v>24</v>
      </c>
      <c r="K21" s="7" t="s">
        <v>25</v>
      </c>
      <c r="L21" s="7" t="s">
        <v>26</v>
      </c>
      <c r="M21" s="8" t="s">
        <v>27</v>
      </c>
      <c r="O21" t="s">
        <v>19</v>
      </c>
      <c r="P21" t="s">
        <v>21</v>
      </c>
    </row>
    <row r="22" spans="2:16">
      <c r="B22" t="s">
        <v>40</v>
      </c>
      <c r="C22">
        <f>D8/SUM(D$8:D$15)</f>
        <v>0.16666666666666666</v>
      </c>
      <c r="D22">
        <f t="shared" ref="D22:M22" si="1">E8/SUM(E$8:E$15)</f>
        <v>0.14285714285714285</v>
      </c>
      <c r="E22">
        <f>O22/SUM(O$22:O$29)</f>
        <v>0.2068965517241379</v>
      </c>
      <c r="F22">
        <f t="shared" si="1"/>
        <v>0.16666666666666666</v>
      </c>
      <c r="G22">
        <f>P22/SUM(P$22:P$29)</f>
        <v>0.18348623853211007</v>
      </c>
      <c r="H22">
        <f t="shared" si="1"/>
        <v>0.22222222222222221</v>
      </c>
      <c r="I22">
        <f t="shared" si="1"/>
        <v>0.14705882352941177</v>
      </c>
      <c r="J22">
        <f t="shared" si="1"/>
        <v>0.2</v>
      </c>
      <c r="K22">
        <f t="shared" si="1"/>
        <v>0.15151515151515152</v>
      </c>
      <c r="L22">
        <f t="shared" si="1"/>
        <v>0.22222222222222221</v>
      </c>
      <c r="M22">
        <f t="shared" si="1"/>
        <v>0.16666666666666666</v>
      </c>
      <c r="O22">
        <f>1/F8</f>
        <v>1</v>
      </c>
      <c r="P22">
        <f>1/H8</f>
        <v>0.33333333333333331</v>
      </c>
    </row>
    <row r="23" spans="2:16">
      <c r="B23" s="7" t="s">
        <v>32</v>
      </c>
      <c r="C23">
        <f t="shared" ref="C23:M29" si="2">D9/SUM(D$8:D$15)</f>
        <v>8.3333333333333329E-2</v>
      </c>
      <c r="D23">
        <f t="shared" si="2"/>
        <v>0.11428571428571428</v>
      </c>
      <c r="E23">
        <f t="shared" ref="E23:E29" si="3">O23/SUM(O$22:O$29)</f>
        <v>0.2068965517241379</v>
      </c>
      <c r="F23">
        <f t="shared" si="2"/>
        <v>6.6666666666666666E-2</v>
      </c>
      <c r="G23">
        <f t="shared" ref="G23:G29" si="4">P23/SUM(P$22:P$29)</f>
        <v>0.18348623853211007</v>
      </c>
      <c r="H23">
        <f t="shared" si="2"/>
        <v>3.7037037037037035E-2</v>
      </c>
      <c r="I23">
        <f t="shared" si="2"/>
        <v>0.14705882352941177</v>
      </c>
      <c r="J23">
        <f t="shared" si="2"/>
        <v>6.6666666666666666E-2</v>
      </c>
      <c r="K23">
        <f t="shared" si="2"/>
        <v>0.15151515151515152</v>
      </c>
      <c r="L23">
        <f t="shared" si="2"/>
        <v>0.1111111111111111</v>
      </c>
      <c r="M23">
        <f t="shared" si="2"/>
        <v>8.3333333333333329E-2</v>
      </c>
      <c r="O23">
        <f t="shared" ref="O23:O29" si="5">1/F9</f>
        <v>1</v>
      </c>
      <c r="P23">
        <f t="shared" ref="P23:P29" si="6">1/H9</f>
        <v>0.33333333333333331</v>
      </c>
    </row>
    <row r="24" spans="2:16">
      <c r="B24" s="7" t="s">
        <v>33</v>
      </c>
      <c r="C24">
        <f t="shared" si="2"/>
        <v>0.125</v>
      </c>
      <c r="D24">
        <f t="shared" si="2"/>
        <v>0.11428571428571428</v>
      </c>
      <c r="E24">
        <f t="shared" si="3"/>
        <v>0.2068965517241379</v>
      </c>
      <c r="F24">
        <f t="shared" si="2"/>
        <v>0.1</v>
      </c>
      <c r="G24">
        <f t="shared" si="4"/>
        <v>0.13761467889908258</v>
      </c>
      <c r="H24">
        <f t="shared" si="2"/>
        <v>7.407407407407407E-2</v>
      </c>
      <c r="I24">
        <f t="shared" si="2"/>
        <v>0.11764705882352941</v>
      </c>
      <c r="J24">
        <f t="shared" si="2"/>
        <v>6.6666666666666666E-2</v>
      </c>
      <c r="K24">
        <f t="shared" si="2"/>
        <v>6.0606060606060608E-2</v>
      </c>
      <c r="L24">
        <f t="shared" si="2"/>
        <v>0.1111111111111111</v>
      </c>
      <c r="M24">
        <f t="shared" si="2"/>
        <v>0.16666666666666666</v>
      </c>
      <c r="O24">
        <f t="shared" si="5"/>
        <v>1</v>
      </c>
      <c r="P24">
        <f t="shared" si="6"/>
        <v>0.25</v>
      </c>
    </row>
    <row r="25" spans="2:16">
      <c r="B25" s="7" t="s">
        <v>34</v>
      </c>
      <c r="C25">
        <f t="shared" si="2"/>
        <v>0.125</v>
      </c>
      <c r="D25">
        <f t="shared" si="2"/>
        <v>0.14285714285714285</v>
      </c>
      <c r="E25">
        <f t="shared" si="3"/>
        <v>5.1724137931034475E-2</v>
      </c>
      <c r="F25">
        <f t="shared" si="2"/>
        <v>0.1</v>
      </c>
      <c r="G25">
        <f t="shared" si="4"/>
        <v>9.1743119266055037E-2</v>
      </c>
      <c r="H25">
        <f t="shared" si="2"/>
        <v>0.14814814814814814</v>
      </c>
      <c r="I25">
        <f t="shared" si="2"/>
        <v>0.14705882352941177</v>
      </c>
      <c r="J25">
        <f t="shared" si="2"/>
        <v>0.13333333333333333</v>
      </c>
      <c r="K25">
        <f t="shared" si="2"/>
        <v>0.15151515151515152</v>
      </c>
      <c r="L25">
        <f t="shared" si="2"/>
        <v>0.22222222222222221</v>
      </c>
      <c r="M25">
        <f t="shared" si="2"/>
        <v>0.16666666666666666</v>
      </c>
      <c r="O25">
        <f t="shared" si="5"/>
        <v>0.25</v>
      </c>
      <c r="P25">
        <f t="shared" si="6"/>
        <v>0.16666666666666666</v>
      </c>
    </row>
    <row r="26" spans="2:16">
      <c r="B26" s="7" t="s">
        <v>35</v>
      </c>
      <c r="C26">
        <f t="shared" si="2"/>
        <v>0.16666666666666666</v>
      </c>
      <c r="D26">
        <f t="shared" si="2"/>
        <v>0.14285714285714285</v>
      </c>
      <c r="E26">
        <f t="shared" si="3"/>
        <v>6.8965517241379296E-2</v>
      </c>
      <c r="F26">
        <f t="shared" si="2"/>
        <v>0.16666666666666666</v>
      </c>
      <c r="G26">
        <f t="shared" si="4"/>
        <v>0.11009174311926606</v>
      </c>
      <c r="H26">
        <f t="shared" si="2"/>
        <v>0.14814814814814814</v>
      </c>
      <c r="I26">
        <f t="shared" si="2"/>
        <v>8.8235294117647065E-2</v>
      </c>
      <c r="J26">
        <f t="shared" si="2"/>
        <v>0.2</v>
      </c>
      <c r="K26">
        <f t="shared" si="2"/>
        <v>0.15151515151515152</v>
      </c>
      <c r="L26">
        <f t="shared" si="2"/>
        <v>5.5555555555555552E-2</v>
      </c>
      <c r="M26">
        <f t="shared" si="2"/>
        <v>8.3333333333333329E-2</v>
      </c>
      <c r="O26">
        <f t="shared" si="5"/>
        <v>0.33333333333333331</v>
      </c>
      <c r="P26">
        <f t="shared" si="6"/>
        <v>0.2</v>
      </c>
    </row>
    <row r="27" spans="2:16">
      <c r="B27" s="7" t="s">
        <v>36</v>
      </c>
      <c r="C27">
        <f t="shared" si="2"/>
        <v>0.16666666666666666</v>
      </c>
      <c r="D27">
        <f t="shared" si="2"/>
        <v>8.5714285714285715E-2</v>
      </c>
      <c r="E27">
        <f t="shared" si="3"/>
        <v>0.10344827586206895</v>
      </c>
      <c r="F27">
        <f t="shared" si="2"/>
        <v>0.16666666666666666</v>
      </c>
      <c r="G27">
        <f t="shared" si="4"/>
        <v>9.1743119266055037E-2</v>
      </c>
      <c r="H27">
        <f t="shared" si="2"/>
        <v>3.7037037037037035E-2</v>
      </c>
      <c r="I27">
        <f t="shared" si="2"/>
        <v>8.8235294117647065E-2</v>
      </c>
      <c r="J27">
        <f t="shared" si="2"/>
        <v>6.6666666666666666E-2</v>
      </c>
      <c r="K27">
        <f t="shared" si="2"/>
        <v>0.15151515151515152</v>
      </c>
      <c r="L27">
        <f t="shared" si="2"/>
        <v>0.1111111111111111</v>
      </c>
      <c r="M27">
        <f t="shared" si="2"/>
        <v>8.3333333333333329E-2</v>
      </c>
      <c r="O27">
        <f t="shared" si="5"/>
        <v>0.5</v>
      </c>
      <c r="P27">
        <f t="shared" si="6"/>
        <v>0.16666666666666666</v>
      </c>
    </row>
    <row r="28" spans="2:16">
      <c r="B28" s="7" t="s">
        <v>37</v>
      </c>
      <c r="C28">
        <f t="shared" si="2"/>
        <v>8.3333333333333329E-2</v>
      </c>
      <c r="D28">
        <f t="shared" si="2"/>
        <v>0.14285714285714285</v>
      </c>
      <c r="E28">
        <f t="shared" si="3"/>
        <v>0.10344827586206895</v>
      </c>
      <c r="F28">
        <f t="shared" si="2"/>
        <v>0.1</v>
      </c>
      <c r="G28">
        <f t="shared" si="4"/>
        <v>9.1743119266055037E-2</v>
      </c>
      <c r="H28">
        <f t="shared" si="2"/>
        <v>0.1111111111111111</v>
      </c>
      <c r="I28">
        <f t="shared" si="2"/>
        <v>0.14705882352941177</v>
      </c>
      <c r="J28">
        <f t="shared" si="2"/>
        <v>0.13333333333333333</v>
      </c>
      <c r="K28">
        <f t="shared" si="2"/>
        <v>3.0303030303030304E-2</v>
      </c>
      <c r="L28">
        <f t="shared" si="2"/>
        <v>5.5555555555555552E-2</v>
      </c>
      <c r="M28">
        <f t="shared" si="2"/>
        <v>0.16666666666666666</v>
      </c>
      <c r="O28">
        <f t="shared" si="5"/>
        <v>0.5</v>
      </c>
      <c r="P28">
        <f t="shared" si="6"/>
        <v>0.16666666666666666</v>
      </c>
    </row>
    <row r="29" spans="2:16">
      <c r="B29" s="7" t="s">
        <v>38</v>
      </c>
      <c r="C29">
        <f t="shared" si="2"/>
        <v>8.3333333333333329E-2</v>
      </c>
      <c r="D29">
        <f t="shared" si="2"/>
        <v>0.11428571428571428</v>
      </c>
      <c r="E29">
        <f t="shared" si="3"/>
        <v>5.1724137931034475E-2</v>
      </c>
      <c r="F29">
        <f t="shared" si="2"/>
        <v>0.13333333333333333</v>
      </c>
      <c r="G29">
        <f t="shared" si="4"/>
        <v>0.11009174311926606</v>
      </c>
      <c r="H29">
        <f t="shared" si="2"/>
        <v>0.22222222222222221</v>
      </c>
      <c r="I29">
        <f t="shared" si="2"/>
        <v>0.11764705882352941</v>
      </c>
      <c r="J29">
        <f t="shared" si="2"/>
        <v>0.13333333333333333</v>
      </c>
      <c r="K29">
        <f t="shared" si="2"/>
        <v>0.15151515151515152</v>
      </c>
      <c r="L29">
        <f t="shared" si="2"/>
        <v>0.1111111111111111</v>
      </c>
      <c r="M29">
        <f t="shared" si="2"/>
        <v>8.3333333333333329E-2</v>
      </c>
      <c r="O29">
        <f t="shared" si="5"/>
        <v>0.25</v>
      </c>
      <c r="P29">
        <f t="shared" si="6"/>
        <v>0.2</v>
      </c>
    </row>
    <row r="30" spans="2:16" ht="15">
      <c r="B30" s="9" t="s">
        <v>16</v>
      </c>
      <c r="C30" s="1" t="s">
        <v>30</v>
      </c>
      <c r="D30" s="1" t="s">
        <v>30</v>
      </c>
      <c r="E30" s="1" t="s">
        <v>31</v>
      </c>
      <c r="F30" s="1" t="s">
        <v>30</v>
      </c>
      <c r="G30" s="1" t="s">
        <v>31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30</v>
      </c>
      <c r="M30" s="1" t="s">
        <v>30</v>
      </c>
    </row>
    <row r="32" spans="2:16">
      <c r="B32" t="s">
        <v>42</v>
      </c>
      <c r="C32">
        <v>1.6199999999999999E-2</v>
      </c>
      <c r="D32">
        <v>3.9800000000000002E-2</v>
      </c>
      <c r="E32">
        <v>3.9800000000000002E-2</v>
      </c>
      <c r="F32">
        <v>2.7900000000000001E-2</v>
      </c>
      <c r="G32">
        <v>0.17080000000000001</v>
      </c>
      <c r="H32">
        <v>0.29039999999999999</v>
      </c>
      <c r="I32">
        <v>0.1399</v>
      </c>
      <c r="J32">
        <v>5.7999999999999996E-3</v>
      </c>
      <c r="K32">
        <v>3.8300000000000001E-2</v>
      </c>
      <c r="L32">
        <v>0.1399</v>
      </c>
      <c r="M32">
        <v>9.1300000000000006E-2</v>
      </c>
    </row>
    <row r="34" spans="2:17">
      <c r="B34" s="7" t="s">
        <v>15</v>
      </c>
      <c r="C34" s="7" t="s">
        <v>17</v>
      </c>
      <c r="D34" s="7" t="s">
        <v>18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23</v>
      </c>
      <c r="J34" s="7" t="s">
        <v>24</v>
      </c>
      <c r="K34" s="7" t="s">
        <v>25</v>
      </c>
      <c r="L34" s="7" t="s">
        <v>26</v>
      </c>
      <c r="M34" s="7" t="s">
        <v>27</v>
      </c>
    </row>
    <row r="35" spans="2:17">
      <c r="B35" s="7" t="s">
        <v>40</v>
      </c>
      <c r="C35" s="7">
        <f>C22*C$32</f>
        <v>2.6999999999999997E-3</v>
      </c>
      <c r="D35" s="7">
        <f t="shared" ref="D35:M35" si="7">D22*D$32</f>
        <v>5.6857142857142853E-3</v>
      </c>
      <c r="E35" s="7">
        <f t="shared" si="7"/>
        <v>8.2344827586206884E-3</v>
      </c>
      <c r="F35" s="7">
        <f t="shared" si="7"/>
        <v>4.6499999999999996E-3</v>
      </c>
      <c r="G35" s="7">
        <f t="shared" si="7"/>
        <v>3.1339449541284405E-2</v>
      </c>
      <c r="H35" s="7">
        <f t="shared" si="7"/>
        <v>6.4533333333333331E-2</v>
      </c>
      <c r="I35" s="7">
        <f t="shared" si="7"/>
        <v>2.0573529411764706E-2</v>
      </c>
      <c r="J35" s="7">
        <f t="shared" si="7"/>
        <v>1.16E-3</v>
      </c>
      <c r="K35" s="7">
        <f t="shared" si="7"/>
        <v>5.8030303030303029E-3</v>
      </c>
      <c r="L35" s="7">
        <f t="shared" si="7"/>
        <v>3.1088888888888888E-2</v>
      </c>
      <c r="M35" s="7">
        <f t="shared" si="7"/>
        <v>1.5216666666666667E-2</v>
      </c>
    </row>
    <row r="36" spans="2:17">
      <c r="B36" s="7" t="s">
        <v>32</v>
      </c>
      <c r="C36" s="7">
        <f t="shared" ref="C36:M42" si="8">C23*C$32</f>
        <v>1.3499999999999999E-3</v>
      </c>
      <c r="D36" s="7">
        <f t="shared" si="8"/>
        <v>4.5485714285714287E-3</v>
      </c>
      <c r="E36" s="7">
        <f t="shared" si="8"/>
        <v>8.2344827586206884E-3</v>
      </c>
      <c r="F36" s="7">
        <f t="shared" si="8"/>
        <v>1.8600000000000001E-3</v>
      </c>
      <c r="G36" s="7">
        <f t="shared" si="8"/>
        <v>3.1339449541284405E-2</v>
      </c>
      <c r="H36" s="7">
        <f t="shared" si="8"/>
        <v>1.0755555555555555E-2</v>
      </c>
      <c r="I36" s="7">
        <f t="shared" si="8"/>
        <v>2.0573529411764706E-2</v>
      </c>
      <c r="J36" s="7">
        <f t="shared" si="8"/>
        <v>3.8666666666666661E-4</v>
      </c>
      <c r="K36" s="7">
        <f t="shared" si="8"/>
        <v>5.8030303030303029E-3</v>
      </c>
      <c r="L36" s="7">
        <f t="shared" si="8"/>
        <v>1.5544444444444444E-2</v>
      </c>
      <c r="M36" s="7">
        <f t="shared" si="8"/>
        <v>7.6083333333333333E-3</v>
      </c>
    </row>
    <row r="37" spans="2:17">
      <c r="B37" s="7" t="s">
        <v>33</v>
      </c>
      <c r="C37" s="7">
        <f t="shared" si="8"/>
        <v>2.0249999999999999E-3</v>
      </c>
      <c r="D37" s="7">
        <f t="shared" si="8"/>
        <v>4.5485714285714287E-3</v>
      </c>
      <c r="E37" s="7">
        <f t="shared" si="8"/>
        <v>8.2344827586206884E-3</v>
      </c>
      <c r="F37" s="7">
        <f t="shared" si="8"/>
        <v>2.7900000000000004E-3</v>
      </c>
      <c r="G37" s="7">
        <f t="shared" si="8"/>
        <v>2.3504587155963305E-2</v>
      </c>
      <c r="H37" s="7">
        <f t="shared" si="8"/>
        <v>2.1511111111111109E-2</v>
      </c>
      <c r="I37" s="7">
        <f t="shared" si="8"/>
        <v>1.6458823529411765E-2</v>
      </c>
      <c r="J37" s="7">
        <f t="shared" si="8"/>
        <v>3.8666666666666661E-4</v>
      </c>
      <c r="K37" s="7">
        <f t="shared" si="8"/>
        <v>2.3212121212121215E-3</v>
      </c>
      <c r="L37" s="7">
        <f t="shared" si="8"/>
        <v>1.5544444444444444E-2</v>
      </c>
      <c r="M37" s="7">
        <f t="shared" si="8"/>
        <v>1.5216666666666667E-2</v>
      </c>
    </row>
    <row r="38" spans="2:17">
      <c r="B38" s="7" t="s">
        <v>34</v>
      </c>
      <c r="C38" s="7">
        <f t="shared" si="8"/>
        <v>2.0249999999999999E-3</v>
      </c>
      <c r="D38" s="7">
        <f t="shared" si="8"/>
        <v>5.6857142857142853E-3</v>
      </c>
      <c r="E38" s="7">
        <f t="shared" si="8"/>
        <v>2.0586206896551721E-3</v>
      </c>
      <c r="F38" s="7">
        <f t="shared" si="8"/>
        <v>2.7900000000000004E-3</v>
      </c>
      <c r="G38" s="7">
        <f t="shared" si="8"/>
        <v>1.5669724770642202E-2</v>
      </c>
      <c r="H38" s="7">
        <f t="shared" si="8"/>
        <v>4.3022222222222219E-2</v>
      </c>
      <c r="I38" s="7">
        <f t="shared" si="8"/>
        <v>2.0573529411764706E-2</v>
      </c>
      <c r="J38" s="7">
        <f t="shared" si="8"/>
        <v>7.7333333333333323E-4</v>
      </c>
      <c r="K38" s="7">
        <f t="shared" si="8"/>
        <v>5.8030303030303029E-3</v>
      </c>
      <c r="L38" s="7">
        <f t="shared" si="8"/>
        <v>3.1088888888888888E-2</v>
      </c>
      <c r="M38" s="7">
        <f t="shared" si="8"/>
        <v>1.5216666666666667E-2</v>
      </c>
    </row>
    <row r="39" spans="2:17">
      <c r="B39" s="7" t="s">
        <v>35</v>
      </c>
      <c r="C39" s="7">
        <f t="shared" si="8"/>
        <v>2.6999999999999997E-3</v>
      </c>
      <c r="D39" s="7">
        <f t="shared" si="8"/>
        <v>5.6857142857142853E-3</v>
      </c>
      <c r="E39" s="7">
        <f t="shared" si="8"/>
        <v>2.744827586206896E-3</v>
      </c>
      <c r="F39" s="7">
        <f t="shared" si="8"/>
        <v>4.6499999999999996E-3</v>
      </c>
      <c r="G39" s="7">
        <f t="shared" si="8"/>
        <v>1.8803669724770645E-2</v>
      </c>
      <c r="H39" s="7">
        <f t="shared" si="8"/>
        <v>4.3022222222222219E-2</v>
      </c>
      <c r="I39" s="7">
        <f t="shared" si="8"/>
        <v>1.2344117647058825E-2</v>
      </c>
      <c r="J39" s="7">
        <f t="shared" si="8"/>
        <v>1.16E-3</v>
      </c>
      <c r="K39" s="7">
        <f t="shared" si="8"/>
        <v>5.8030303030303029E-3</v>
      </c>
      <c r="L39" s="7">
        <f t="shared" si="8"/>
        <v>7.772222222222222E-3</v>
      </c>
      <c r="M39" s="7">
        <f t="shared" si="8"/>
        <v>7.6083333333333333E-3</v>
      </c>
    </row>
    <row r="40" spans="2:17">
      <c r="B40" s="7" t="s">
        <v>36</v>
      </c>
      <c r="C40" s="7">
        <f t="shared" si="8"/>
        <v>2.6999999999999997E-3</v>
      </c>
      <c r="D40" s="7">
        <f t="shared" si="8"/>
        <v>3.4114285714285718E-3</v>
      </c>
      <c r="E40" s="7">
        <f t="shared" si="8"/>
        <v>4.1172413793103442E-3</v>
      </c>
      <c r="F40" s="7">
        <f t="shared" si="8"/>
        <v>4.6499999999999996E-3</v>
      </c>
      <c r="G40" s="7">
        <f t="shared" si="8"/>
        <v>1.5669724770642202E-2</v>
      </c>
      <c r="H40" s="7">
        <f t="shared" si="8"/>
        <v>1.0755555555555555E-2</v>
      </c>
      <c r="I40" s="7">
        <f t="shared" si="8"/>
        <v>1.2344117647058825E-2</v>
      </c>
      <c r="J40" s="7">
        <f t="shared" si="8"/>
        <v>3.8666666666666661E-4</v>
      </c>
      <c r="K40" s="7">
        <f t="shared" si="8"/>
        <v>5.8030303030303029E-3</v>
      </c>
      <c r="L40" s="7">
        <f t="shared" si="8"/>
        <v>1.5544444444444444E-2</v>
      </c>
      <c r="M40" s="7">
        <f t="shared" si="8"/>
        <v>7.6083333333333333E-3</v>
      </c>
    </row>
    <row r="41" spans="2:17">
      <c r="B41" s="7" t="s">
        <v>37</v>
      </c>
      <c r="C41" s="7">
        <f t="shared" si="8"/>
        <v>1.3499999999999999E-3</v>
      </c>
      <c r="D41" s="7">
        <f t="shared" si="8"/>
        <v>5.6857142857142853E-3</v>
      </c>
      <c r="E41" s="7">
        <f t="shared" si="8"/>
        <v>4.1172413793103442E-3</v>
      </c>
      <c r="F41" s="7">
        <f t="shared" si="8"/>
        <v>2.7900000000000004E-3</v>
      </c>
      <c r="G41" s="7">
        <f t="shared" si="8"/>
        <v>1.5669724770642202E-2</v>
      </c>
      <c r="H41" s="7">
        <f t="shared" si="8"/>
        <v>3.2266666666666666E-2</v>
      </c>
      <c r="I41" s="7">
        <f t="shared" si="8"/>
        <v>2.0573529411764706E-2</v>
      </c>
      <c r="J41" s="7">
        <f t="shared" si="8"/>
        <v>7.7333333333333323E-4</v>
      </c>
      <c r="K41" s="7">
        <f t="shared" si="8"/>
        <v>1.1606060606060608E-3</v>
      </c>
      <c r="L41" s="7">
        <f t="shared" si="8"/>
        <v>7.772222222222222E-3</v>
      </c>
      <c r="M41" s="7">
        <f t="shared" si="8"/>
        <v>1.5216666666666667E-2</v>
      </c>
    </row>
    <row r="42" spans="2:17">
      <c r="B42" s="7" t="s">
        <v>38</v>
      </c>
      <c r="C42" s="7">
        <f t="shared" si="8"/>
        <v>1.3499999999999999E-3</v>
      </c>
      <c r="D42" s="7">
        <f t="shared" si="8"/>
        <v>4.5485714285714287E-3</v>
      </c>
      <c r="E42" s="7">
        <f t="shared" si="8"/>
        <v>2.0586206896551721E-3</v>
      </c>
      <c r="F42" s="7">
        <f t="shared" si="8"/>
        <v>3.7200000000000002E-3</v>
      </c>
      <c r="G42" s="7">
        <f t="shared" si="8"/>
        <v>1.8803669724770645E-2</v>
      </c>
      <c r="H42" s="7">
        <f t="shared" si="8"/>
        <v>6.4533333333333331E-2</v>
      </c>
      <c r="I42" s="7">
        <f t="shared" si="8"/>
        <v>1.6458823529411765E-2</v>
      </c>
      <c r="J42" s="7">
        <f t="shared" si="8"/>
        <v>7.7333333333333323E-4</v>
      </c>
      <c r="K42" s="7">
        <f t="shared" si="8"/>
        <v>5.8030303030303029E-3</v>
      </c>
      <c r="L42" s="7">
        <f t="shared" si="8"/>
        <v>1.5544444444444444E-2</v>
      </c>
      <c r="M42" s="7">
        <f t="shared" si="8"/>
        <v>7.6083333333333333E-3</v>
      </c>
    </row>
    <row r="45" spans="2:17">
      <c r="B45" s="7" t="s">
        <v>15</v>
      </c>
      <c r="C45" s="7" t="s">
        <v>17</v>
      </c>
      <c r="D45" s="7" t="s">
        <v>18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23</v>
      </c>
      <c r="J45" s="7" t="s">
        <v>24</v>
      </c>
      <c r="K45" s="7" t="s">
        <v>25</v>
      </c>
      <c r="L45" s="7" t="s">
        <v>26</v>
      </c>
      <c r="M45" s="7" t="s">
        <v>27</v>
      </c>
      <c r="O45" s="7" t="s">
        <v>43</v>
      </c>
      <c r="P45" s="7" t="s">
        <v>44</v>
      </c>
      <c r="Q45" s="7" t="s">
        <v>45</v>
      </c>
    </row>
    <row r="46" spans="2:17">
      <c r="B46" s="7" t="s">
        <v>40</v>
      </c>
      <c r="C46" s="7">
        <f>C35</f>
        <v>2.6999999999999997E-3</v>
      </c>
      <c r="D46" s="7">
        <f t="shared" ref="D46:M46" si="9">D35</f>
        <v>5.6857142857142853E-3</v>
      </c>
      <c r="E46" s="7">
        <f t="shared" si="9"/>
        <v>8.2344827586206884E-3</v>
      </c>
      <c r="F46" s="7">
        <f t="shared" si="9"/>
        <v>4.6499999999999996E-3</v>
      </c>
      <c r="G46" s="7">
        <f t="shared" si="9"/>
        <v>3.1339449541284405E-2</v>
      </c>
      <c r="H46" s="7">
        <f t="shared" si="9"/>
        <v>6.4533333333333331E-2</v>
      </c>
      <c r="I46" s="7">
        <f t="shared" si="9"/>
        <v>2.0573529411764706E-2</v>
      </c>
      <c r="J46" s="7">
        <f t="shared" si="9"/>
        <v>1.16E-3</v>
      </c>
      <c r="K46" s="7">
        <f t="shared" si="9"/>
        <v>5.8030303030303029E-3</v>
      </c>
      <c r="L46" s="7">
        <f t="shared" si="9"/>
        <v>3.1088888888888888E-2</v>
      </c>
      <c r="M46" s="7">
        <f t="shared" si="9"/>
        <v>1.5216666666666667E-2</v>
      </c>
      <c r="O46" s="7">
        <f>SUM(C46:M46)</f>
        <v>0.19098509518930326</v>
      </c>
      <c r="P46" s="7"/>
      <c r="Q46" s="7"/>
    </row>
    <row r="47" spans="2:17">
      <c r="B47" s="7" t="s">
        <v>33</v>
      </c>
      <c r="C47" s="7">
        <f t="shared" ref="C47:M47" si="10">C36</f>
        <v>1.3499999999999999E-3</v>
      </c>
      <c r="D47" s="7">
        <f t="shared" si="10"/>
        <v>4.5485714285714287E-3</v>
      </c>
      <c r="E47" s="7">
        <f t="shared" si="10"/>
        <v>8.2344827586206884E-3</v>
      </c>
      <c r="F47" s="7">
        <f t="shared" si="10"/>
        <v>1.8600000000000001E-3</v>
      </c>
      <c r="G47" s="7">
        <f t="shared" si="10"/>
        <v>3.1339449541284405E-2</v>
      </c>
      <c r="H47" s="7">
        <f t="shared" si="10"/>
        <v>1.0755555555555555E-2</v>
      </c>
      <c r="I47" s="7">
        <f t="shared" si="10"/>
        <v>2.0573529411764706E-2</v>
      </c>
      <c r="J47" s="7">
        <f t="shared" si="10"/>
        <v>3.8666666666666661E-4</v>
      </c>
      <c r="K47" s="7">
        <f t="shared" si="10"/>
        <v>5.8030303030303029E-3</v>
      </c>
      <c r="L47" s="7">
        <f t="shared" si="10"/>
        <v>1.5544444444444444E-2</v>
      </c>
      <c r="M47" s="7">
        <f t="shared" si="10"/>
        <v>7.6083333333333333E-3</v>
      </c>
      <c r="O47" s="7">
        <f t="shared" ref="O47:O52" si="11">SUM(C47:M47)</f>
        <v>0.10800406344327151</v>
      </c>
      <c r="P47" s="7">
        <f>O47/$O$46</f>
        <v>0.56551043072873586</v>
      </c>
      <c r="Q47" s="7">
        <f>RANK(P47,$P$47:$P$52,0)</f>
        <v>4</v>
      </c>
    </row>
    <row r="48" spans="2:17">
      <c r="B48" s="7" t="s">
        <v>34</v>
      </c>
      <c r="C48" s="7">
        <f t="shared" ref="C48:M48" si="12">C37</f>
        <v>2.0249999999999999E-3</v>
      </c>
      <c r="D48" s="7">
        <f t="shared" si="12"/>
        <v>4.5485714285714287E-3</v>
      </c>
      <c r="E48" s="7">
        <f t="shared" si="12"/>
        <v>8.2344827586206884E-3</v>
      </c>
      <c r="F48" s="7">
        <f t="shared" si="12"/>
        <v>2.7900000000000004E-3</v>
      </c>
      <c r="G48" s="7">
        <f t="shared" si="12"/>
        <v>2.3504587155963305E-2</v>
      </c>
      <c r="H48" s="7">
        <f t="shared" si="12"/>
        <v>2.1511111111111109E-2</v>
      </c>
      <c r="I48" s="7">
        <f t="shared" si="12"/>
        <v>1.6458823529411765E-2</v>
      </c>
      <c r="J48" s="7">
        <f t="shared" si="12"/>
        <v>3.8666666666666661E-4</v>
      </c>
      <c r="K48" s="7">
        <f t="shared" si="12"/>
        <v>2.3212121212121215E-3</v>
      </c>
      <c r="L48" s="7">
        <f t="shared" si="12"/>
        <v>1.5544444444444444E-2</v>
      </c>
      <c r="M48" s="7">
        <f t="shared" si="12"/>
        <v>1.5216666666666667E-2</v>
      </c>
      <c r="O48" s="7">
        <f t="shared" si="11"/>
        <v>0.1125415658826682</v>
      </c>
      <c r="P48" s="7">
        <f t="shared" ref="P48:P52" si="13">O48/$O$46</f>
        <v>0.58926884200632346</v>
      </c>
      <c r="Q48" s="7">
        <f t="shared" ref="Q48:Q52" si="14">RANK(P48,$P$47:$P$52,0)</f>
        <v>2</v>
      </c>
    </row>
    <row r="49" spans="2:17">
      <c r="B49" s="7" t="s">
        <v>35</v>
      </c>
      <c r="C49" s="7">
        <f t="shared" ref="C49:M49" si="15">C38</f>
        <v>2.0249999999999999E-3</v>
      </c>
      <c r="D49" s="7">
        <f t="shared" si="15"/>
        <v>5.6857142857142853E-3</v>
      </c>
      <c r="E49" s="7">
        <f t="shared" si="15"/>
        <v>2.0586206896551721E-3</v>
      </c>
      <c r="F49" s="7">
        <f t="shared" si="15"/>
        <v>2.7900000000000004E-3</v>
      </c>
      <c r="G49" s="7">
        <f t="shared" si="15"/>
        <v>1.5669724770642202E-2</v>
      </c>
      <c r="H49" s="7">
        <f t="shared" si="15"/>
        <v>4.3022222222222219E-2</v>
      </c>
      <c r="I49" s="7">
        <f t="shared" si="15"/>
        <v>2.0573529411764706E-2</v>
      </c>
      <c r="J49" s="7">
        <f t="shared" si="15"/>
        <v>7.7333333333333323E-4</v>
      </c>
      <c r="K49" s="7">
        <f t="shared" si="15"/>
        <v>5.8030303030303029E-3</v>
      </c>
      <c r="L49" s="7">
        <f t="shared" si="15"/>
        <v>3.1088888888888888E-2</v>
      </c>
      <c r="M49" s="7">
        <f t="shared" si="15"/>
        <v>1.5216666666666667E-2</v>
      </c>
      <c r="O49" s="7">
        <f t="shared" si="11"/>
        <v>0.14470673057191777</v>
      </c>
      <c r="P49" s="7">
        <f t="shared" si="13"/>
        <v>0.75768598815779498</v>
      </c>
      <c r="Q49" s="7">
        <f t="shared" si="14"/>
        <v>1</v>
      </c>
    </row>
    <row r="50" spans="2:17">
      <c r="B50" s="7" t="s">
        <v>36</v>
      </c>
      <c r="C50" s="7">
        <f t="shared" ref="C50:M50" si="16">C39</f>
        <v>2.6999999999999997E-3</v>
      </c>
      <c r="D50" s="7">
        <f t="shared" si="16"/>
        <v>5.6857142857142853E-3</v>
      </c>
      <c r="E50" s="7">
        <f t="shared" si="16"/>
        <v>2.744827586206896E-3</v>
      </c>
      <c r="F50" s="7">
        <f t="shared" si="16"/>
        <v>4.6499999999999996E-3</v>
      </c>
      <c r="G50" s="7">
        <f t="shared" si="16"/>
        <v>1.8803669724770645E-2</v>
      </c>
      <c r="H50" s="7">
        <f t="shared" si="16"/>
        <v>4.3022222222222219E-2</v>
      </c>
      <c r="I50" s="7">
        <f t="shared" si="16"/>
        <v>1.2344117647058825E-2</v>
      </c>
      <c r="J50" s="7">
        <f t="shared" si="16"/>
        <v>1.16E-3</v>
      </c>
      <c r="K50" s="7">
        <f t="shared" si="16"/>
        <v>5.8030303030303029E-3</v>
      </c>
      <c r="L50" s="7">
        <f t="shared" si="16"/>
        <v>7.772222222222222E-3</v>
      </c>
      <c r="M50" s="7">
        <f t="shared" si="16"/>
        <v>7.6083333333333333E-3</v>
      </c>
      <c r="O50" s="7">
        <f t="shared" si="11"/>
        <v>0.11229413732455872</v>
      </c>
      <c r="P50" s="7">
        <f t="shared" si="13"/>
        <v>0.58797330343110521</v>
      </c>
      <c r="Q50" s="7">
        <f t="shared" si="14"/>
        <v>3</v>
      </c>
    </row>
    <row r="51" spans="2:17">
      <c r="B51" s="7" t="s">
        <v>37</v>
      </c>
      <c r="C51" s="7">
        <f t="shared" ref="C51:M51" si="17">C40</f>
        <v>2.6999999999999997E-3</v>
      </c>
      <c r="D51" s="7">
        <f t="shared" si="17"/>
        <v>3.4114285714285718E-3</v>
      </c>
      <c r="E51" s="7">
        <f t="shared" si="17"/>
        <v>4.1172413793103442E-3</v>
      </c>
      <c r="F51" s="7">
        <f t="shared" si="17"/>
        <v>4.6499999999999996E-3</v>
      </c>
      <c r="G51" s="7">
        <f t="shared" si="17"/>
        <v>1.5669724770642202E-2</v>
      </c>
      <c r="H51" s="7">
        <f t="shared" si="17"/>
        <v>1.0755555555555555E-2</v>
      </c>
      <c r="I51" s="7">
        <f t="shared" si="17"/>
        <v>1.2344117647058825E-2</v>
      </c>
      <c r="J51" s="7">
        <f t="shared" si="17"/>
        <v>3.8666666666666661E-4</v>
      </c>
      <c r="K51" s="7">
        <f t="shared" si="17"/>
        <v>5.8030303030303029E-3</v>
      </c>
      <c r="L51" s="7">
        <f t="shared" si="17"/>
        <v>1.5544444444444444E-2</v>
      </c>
      <c r="M51" s="7">
        <f t="shared" si="17"/>
        <v>7.6083333333333333E-3</v>
      </c>
      <c r="O51" s="7">
        <f t="shared" si="11"/>
        <v>8.2990542671470241E-2</v>
      </c>
      <c r="P51" s="7">
        <f t="shared" si="13"/>
        <v>0.43453936857852976</v>
      </c>
      <c r="Q51" s="7">
        <f t="shared" si="14"/>
        <v>6</v>
      </c>
    </row>
    <row r="52" spans="2:17">
      <c r="B52" s="7" t="s">
        <v>38</v>
      </c>
      <c r="C52" s="7">
        <f t="shared" ref="C52:M52" si="18">C41</f>
        <v>1.3499999999999999E-3</v>
      </c>
      <c r="D52" s="7">
        <f t="shared" si="18"/>
        <v>5.6857142857142853E-3</v>
      </c>
      <c r="E52" s="7">
        <f t="shared" si="18"/>
        <v>4.1172413793103442E-3</v>
      </c>
      <c r="F52" s="7">
        <f t="shared" si="18"/>
        <v>2.7900000000000004E-3</v>
      </c>
      <c r="G52" s="7">
        <f t="shared" si="18"/>
        <v>1.5669724770642202E-2</v>
      </c>
      <c r="H52" s="7">
        <f t="shared" si="18"/>
        <v>3.2266666666666666E-2</v>
      </c>
      <c r="I52" s="7">
        <f t="shared" si="18"/>
        <v>2.0573529411764706E-2</v>
      </c>
      <c r="J52" s="7">
        <f t="shared" si="18"/>
        <v>7.7333333333333323E-4</v>
      </c>
      <c r="K52" s="7">
        <f t="shared" si="18"/>
        <v>1.1606060606060608E-3</v>
      </c>
      <c r="L52" s="7">
        <f t="shared" si="18"/>
        <v>7.772222222222222E-3</v>
      </c>
      <c r="M52" s="7">
        <f t="shared" si="18"/>
        <v>1.5216666666666667E-2</v>
      </c>
      <c r="O52" s="7">
        <f t="shared" si="11"/>
        <v>0.10737570479692649</v>
      </c>
      <c r="P52" s="7">
        <f t="shared" si="13"/>
        <v>0.56222033813945715</v>
      </c>
      <c r="Q52" s="7">
        <f t="shared" si="14"/>
        <v>5</v>
      </c>
    </row>
  </sheetData>
  <mergeCells count="1">
    <mergeCell ref="G20:H20"/>
  </mergeCells>
  <phoneticPr fontId="4" type="noConversion"/>
  <pageMargins left="0.7" right="0.7" top="0.75" bottom="0.75" header="0.3" footer="0.3"/>
  <pageSetup orientation="portrait" r:id="rId1"/>
  <ignoredErrors>
    <ignoredError sqref="E22 E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MADYANTARI IPMAS CIPTANDINI</dc:creator>
  <cp:lastModifiedBy>HP</cp:lastModifiedBy>
  <cp:lastPrinted>2024-06-12T16:52:07Z</cp:lastPrinted>
  <dcterms:created xsi:type="dcterms:W3CDTF">2024-06-12T15:09:04Z</dcterms:created>
  <dcterms:modified xsi:type="dcterms:W3CDTF">2024-06-13T21:39:32Z</dcterms:modified>
</cp:coreProperties>
</file>