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01 Prosedur yg Sudah Direvisi\02 Realisasi\01. Prosedur Penjualan\01_Form penjualan\Form\"/>
    </mc:Choice>
  </mc:AlternateContent>
  <bookViews>
    <workbookView xWindow="-120" yWindow="-120" windowWidth="20730" windowHeight="11310" firstSheet="1" activeTab="5"/>
  </bookViews>
  <sheets>
    <sheet name="Data Target Sales" sheetId="13" r:id="rId1"/>
    <sheet name="Optional DASHBOARD SALES1" sheetId="8" r:id="rId2"/>
    <sheet name="Optional DASHBOARD SALES2" sheetId="1" state="hidden" r:id="rId3"/>
    <sheet name="Data New Client" sheetId="5" r:id="rId4"/>
    <sheet name="Data Potensial" sheetId="2" r:id="rId5"/>
    <sheet name="data hot sales " sheetId="15" r:id="rId6"/>
    <sheet name="PROPOSAL YAKIN DEAL 70%" sheetId="14" r:id="rId7"/>
    <sheet name="Aktivitas Tambahan" sheetId="4" r:id="rId8"/>
    <sheet name="pengembangan diri" sheetId="7" r:id="rId9"/>
  </sheets>
  <definedNames>
    <definedName name="_xlnm._FilterDatabase" localSheetId="3" hidden="1">'Data New Client'!$A$3:$H$17</definedName>
    <definedName name="_xlnm._FilterDatabase" localSheetId="4" hidden="1">'Data Potensial'!$A$3:$H$11</definedName>
    <definedName name="_xlnm._FilterDatabase" localSheetId="0" hidden="1">'Data Target Sales'!$A$6:$M$12</definedName>
  </definedNames>
  <calcPr calcId="152511"/>
</workbook>
</file>

<file path=xl/calcChain.xml><?xml version="1.0" encoding="utf-8"?>
<calcChain xmlns="http://schemas.openxmlformats.org/spreadsheetml/2006/main">
  <c r="K144" i="15" l="1"/>
  <c r="Q143" i="15"/>
  <c r="K143" i="15"/>
  <c r="P169" i="15"/>
  <c r="O169" i="15"/>
  <c r="N169" i="15"/>
  <c r="M169" i="15"/>
  <c r="L169" i="15"/>
  <c r="J169" i="15"/>
  <c r="I169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Q148" i="15"/>
  <c r="O134" i="15"/>
  <c r="N134" i="15"/>
  <c r="M134" i="15"/>
  <c r="L134" i="15"/>
  <c r="I134" i="15"/>
  <c r="K131" i="15"/>
  <c r="K130" i="15"/>
  <c r="K129" i="15"/>
  <c r="K128" i="15"/>
  <c r="K127" i="15"/>
  <c r="K126" i="15"/>
  <c r="K125" i="15"/>
  <c r="K124" i="15"/>
  <c r="K123" i="15"/>
  <c r="K122" i="15"/>
  <c r="K121" i="15"/>
  <c r="K120" i="15"/>
  <c r="K119" i="15"/>
  <c r="Q113" i="15"/>
  <c r="J134" i="15"/>
  <c r="K112" i="15"/>
  <c r="K110" i="15"/>
  <c r="P134" i="15"/>
  <c r="K86" i="15"/>
  <c r="J83" i="15"/>
  <c r="K83" i="15"/>
  <c r="K169" i="15" l="1"/>
  <c r="K134" i="15"/>
  <c r="K78" i="15"/>
  <c r="P75" i="15" l="1"/>
  <c r="K75" i="15"/>
  <c r="O99" i="15" l="1"/>
  <c r="N99" i="15"/>
  <c r="M99" i="15"/>
  <c r="L99" i="15"/>
  <c r="I99" i="15"/>
  <c r="K96" i="15"/>
  <c r="K95" i="15"/>
  <c r="K94" i="15"/>
  <c r="K93" i="15"/>
  <c r="K85" i="15"/>
  <c r="K84" i="15"/>
  <c r="Q79" i="15"/>
  <c r="J99" i="15"/>
  <c r="K77" i="15"/>
  <c r="K76" i="15"/>
  <c r="P74" i="15"/>
  <c r="P99" i="15" s="1"/>
  <c r="K74" i="15"/>
  <c r="K73" i="15"/>
  <c r="Q72" i="15"/>
  <c r="K72" i="15"/>
  <c r="K71" i="15"/>
  <c r="K49" i="15"/>
  <c r="K48" i="15"/>
  <c r="K46" i="15"/>
  <c r="K47" i="15"/>
  <c r="Q45" i="15"/>
  <c r="J45" i="15"/>
  <c r="J65" i="15" s="1"/>
  <c r="K45" i="15"/>
  <c r="Q44" i="15"/>
  <c r="J44" i="15"/>
  <c r="K44" i="15"/>
  <c r="K43" i="15"/>
  <c r="K42" i="15"/>
  <c r="K41" i="15"/>
  <c r="P40" i="15"/>
  <c r="Q38" i="15"/>
  <c r="K38" i="15"/>
  <c r="O65" i="15"/>
  <c r="N65" i="15"/>
  <c r="M65" i="15"/>
  <c r="L65" i="15"/>
  <c r="I65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0" i="15"/>
  <c r="K39" i="15"/>
  <c r="K37" i="15"/>
  <c r="K27" i="15"/>
  <c r="K26" i="15"/>
  <c r="K25" i="15"/>
  <c r="K24" i="15"/>
  <c r="K99" i="15" l="1"/>
  <c r="P65" i="15"/>
  <c r="K65" i="15"/>
  <c r="K22" i="15"/>
  <c r="K21" i="15"/>
  <c r="K20" i="15"/>
  <c r="K19" i="15"/>
  <c r="H10" i="14"/>
  <c r="O30" i="15"/>
  <c r="N30" i="15"/>
  <c r="M30" i="15"/>
  <c r="L30" i="15"/>
  <c r="J30" i="15"/>
  <c r="I30" i="15"/>
  <c r="H30" i="15"/>
  <c r="K23" i="15"/>
  <c r="K18" i="15"/>
  <c r="K17" i="15"/>
  <c r="K16" i="15"/>
  <c r="K15" i="15"/>
  <c r="K14" i="15"/>
  <c r="K13" i="15"/>
  <c r="K12" i="15"/>
  <c r="K10" i="15"/>
  <c r="K9" i="15"/>
  <c r="P8" i="15"/>
  <c r="P30" i="15" s="1"/>
  <c r="K8" i="15"/>
  <c r="Q7" i="15"/>
  <c r="K7" i="15"/>
  <c r="K6" i="15"/>
  <c r="Q5" i="15"/>
  <c r="K5" i="15"/>
  <c r="K4" i="15"/>
  <c r="K3" i="15"/>
  <c r="K2" i="15"/>
  <c r="AH20" i="1"/>
  <c r="AH19" i="1"/>
  <c r="AH18" i="1"/>
  <c r="AH17" i="1"/>
  <c r="AH16" i="1"/>
  <c r="AH15" i="1"/>
  <c r="AH14" i="1"/>
  <c r="AH13" i="1"/>
  <c r="AH12" i="1"/>
  <c r="AH11" i="1"/>
  <c r="AH10" i="1"/>
  <c r="AH9" i="1"/>
  <c r="M41" i="8"/>
  <c r="L41" i="8"/>
  <c r="K41" i="8"/>
  <c r="J41" i="8"/>
  <c r="I41" i="8"/>
  <c r="G41" i="8"/>
  <c r="F41" i="8"/>
  <c r="E41" i="8"/>
  <c r="D41" i="8"/>
  <c r="C41" i="8"/>
  <c r="B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41" i="8" s="1"/>
  <c r="K30" i="15" l="1"/>
</calcChain>
</file>

<file path=xl/sharedStrings.xml><?xml version="1.0" encoding="utf-8"?>
<sst xmlns="http://schemas.openxmlformats.org/spreadsheetml/2006/main" count="782" uniqueCount="426">
  <si>
    <t>INFORMASI TARGET SALES 2020</t>
  </si>
  <si>
    <t xml:space="preserve">Nama Sales </t>
  </si>
  <si>
    <t>New Prospek</t>
  </si>
  <si>
    <t>New Client</t>
  </si>
  <si>
    <t>Potensial</t>
  </si>
  <si>
    <t>Value Proposal Total</t>
  </si>
  <si>
    <t>Value Proposal Hot</t>
  </si>
  <si>
    <t>Value Deal</t>
  </si>
  <si>
    <t>Target
New Prospek</t>
  </si>
  <si>
    <t>Aktual 
New Prospek</t>
  </si>
  <si>
    <t>Target
New Client</t>
  </si>
  <si>
    <t>Aktual
New Client</t>
  </si>
  <si>
    <t>Target
Potensial</t>
  </si>
  <si>
    <t>Aktual
Potensial</t>
  </si>
  <si>
    <t>Target
Value Proposal Total</t>
  </si>
  <si>
    <t>Aktual
Value Proposal Total</t>
  </si>
  <si>
    <t>Target
Value Proposal Hot</t>
  </si>
  <si>
    <t>Aktual
Value Proposal Hot</t>
  </si>
  <si>
    <t>Target
Value Deal</t>
  </si>
  <si>
    <t>Aktual
Value Deal</t>
  </si>
  <si>
    <t>Bulan</t>
  </si>
  <si>
    <t>Diah</t>
  </si>
  <si>
    <t>Erna</t>
  </si>
  <si>
    <t>Masika</t>
  </si>
  <si>
    <t>Nadia</t>
  </si>
  <si>
    <t>Sinta</t>
  </si>
  <si>
    <t>Note :</t>
  </si>
  <si>
    <t>Call in</t>
  </si>
  <si>
    <t xml:space="preserve">Potensial </t>
  </si>
  <si>
    <t xml:space="preserve">Ada rencana dalam jangka panjang/ tidak dalam waktu dekat </t>
  </si>
  <si>
    <t>Hot</t>
  </si>
  <si>
    <t>Ada rencana dalam waktu dekat</t>
  </si>
  <si>
    <t>Yakin</t>
  </si>
  <si>
    <t>Biasa Saja</t>
  </si>
  <si>
    <t>Dashboard Sales (Nama Sales) april 2020</t>
  </si>
  <si>
    <t>Tanggal</t>
  </si>
  <si>
    <t>TOTAL BULAN SEPTEMBER</t>
  </si>
  <si>
    <t>Note : Dashboard Sales</t>
  </si>
  <si>
    <t>DASHBOARD (NAMA SALES) JANUARI 2020</t>
  </si>
  <si>
    <t>Total</t>
  </si>
  <si>
    <t>Target</t>
  </si>
  <si>
    <t>Aktual</t>
  </si>
  <si>
    <t>Proposal Total</t>
  </si>
  <si>
    <t>Proposal Hot</t>
  </si>
  <si>
    <t>Deal</t>
  </si>
  <si>
    <t>TANGGAL</t>
  </si>
  <si>
    <t>NO.</t>
  </si>
  <si>
    <t>NAMA PERUSAHAAN</t>
  </si>
  <si>
    <t xml:space="preserve">PIC </t>
  </si>
  <si>
    <t>EMAIL</t>
  </si>
  <si>
    <t>JENIS PROGRAM</t>
  </si>
  <si>
    <t>RENCANA PROGRAM</t>
  </si>
  <si>
    <t>STATUS</t>
  </si>
  <si>
    <t>POTENTIAL 2020</t>
  </si>
  <si>
    <t>MITRA PRIMA SEJAHTERA</t>
  </si>
  <si>
    <t>PAK AGUS SUARDI</t>
  </si>
  <si>
    <t>suradi_agus@yahoo.com</t>
  </si>
  <si>
    <t>TRAINING IHT KALIBRASI DIMENSI</t>
  </si>
  <si>
    <t xml:space="preserve">FEBRUARI -MARET </t>
  </si>
  <si>
    <t>ADYAWINSA TELECOMUNICATION</t>
  </si>
  <si>
    <t xml:space="preserve">PAK ROBERT PANJAITAN </t>
  </si>
  <si>
    <t>'robert.panjaitan@adyawinsa.com'</t>
  </si>
  <si>
    <t>ISO 45001</t>
  </si>
  <si>
    <t xml:space="preserve">SEMESTER 1 </t>
  </si>
  <si>
    <t>PT ALPEN FOOD</t>
  </si>
  <si>
    <t xml:space="preserve">PAK YOSA </t>
  </si>
  <si>
    <t>yosafat.sk@gmail.com</t>
  </si>
  <si>
    <t>FSSC 22000</t>
  </si>
  <si>
    <t>DESEMBER 2020</t>
  </si>
  <si>
    <t xml:space="preserve">NITTO MATERIALS </t>
  </si>
  <si>
    <t>IBU YAYUK</t>
  </si>
  <si>
    <t xml:space="preserve">IHT ROHS </t>
  </si>
  <si>
    <t xml:space="preserve">SEIWA INDONESIA </t>
  </si>
  <si>
    <t xml:space="preserve">IBU LISTYA </t>
  </si>
  <si>
    <t>KALIBRASI PUBLIC PAKET</t>
  </si>
  <si>
    <t>FEDERAL NATTAN</t>
  </si>
  <si>
    <t>IBU DEWI</t>
  </si>
  <si>
    <t xml:space="preserve">PT ISO 45001 </t>
  </si>
  <si>
    <t>PT . ATSUMITEC INDONESIA</t>
  </si>
  <si>
    <t>IBU ESTI</t>
  </si>
  <si>
    <t>esti_prasetya@atsumitec.co.id</t>
  </si>
  <si>
    <t xml:space="preserve">KALIBRASI 2 ORG MASSA DAN DIMENSI </t>
  </si>
  <si>
    <t>Bapak Sopan</t>
  </si>
  <si>
    <t>ug 45001</t>
  </si>
  <si>
    <t>No</t>
  </si>
  <si>
    <t>No. Proposal</t>
  </si>
  <si>
    <t>Bulan Proposal Terbit</t>
  </si>
  <si>
    <t xml:space="preserve">Minggu ke </t>
  </si>
  <si>
    <t>Nama Perusahaan</t>
  </si>
  <si>
    <t>Program</t>
  </si>
  <si>
    <t>Sales</t>
  </si>
  <si>
    <t>Value Proposal</t>
  </si>
  <si>
    <t>Lisdyanto</t>
  </si>
  <si>
    <t>Marketing</t>
  </si>
  <si>
    <t>Internal</t>
  </si>
  <si>
    <t>Keterangan</t>
  </si>
  <si>
    <t>Yakin / So So (Biasa Saja)</t>
  </si>
  <si>
    <t>Status</t>
  </si>
  <si>
    <t>Rencana Program Dilaksanakan</t>
  </si>
  <si>
    <t>Action Plan</t>
  </si>
  <si>
    <t>001/STM/ES/I/21</t>
  </si>
  <si>
    <t>JANUARI</t>
  </si>
  <si>
    <t>PT. DELTAMAS SOLUSINDO</t>
  </si>
  <si>
    <t xml:space="preserve">KONSULTASI INTEGRASI 14001 DAN 45001 </t>
  </si>
  <si>
    <t>ERNA</t>
  </si>
  <si>
    <t>002/STM/ES/I/21</t>
  </si>
  <si>
    <t xml:space="preserve">PT. AUTOMOTIVE FASTENERS AOYAMA INDONESIA </t>
  </si>
  <si>
    <t>IHT IATF AWARENESS</t>
  </si>
  <si>
    <t>003/STM/ES/I/21</t>
  </si>
  <si>
    <t>PT. HERBA UTAMA</t>
  </si>
  <si>
    <t>KONSULTASI ISO 9001</t>
  </si>
  <si>
    <t>004/STM/INT-ES/I/21</t>
  </si>
  <si>
    <t xml:space="preserve">PT. KASAI TECK SEE INDONESIA </t>
  </si>
  <si>
    <t xml:space="preserve">IHT IATF AWARENESS DAN INTERNAL AUDIT </t>
  </si>
  <si>
    <t>005/STM/INT-ES/I/21</t>
  </si>
  <si>
    <t xml:space="preserve">PT. KRAKATAU STEEL </t>
  </si>
  <si>
    <t>TRAINING ONLINE 9001 AW &amp; AUDIT
TRAINING ONLINE 14001 AW &amp; AUDIT 
TRAINING ONLINE SMK3 AW &amp; AUDIT</t>
  </si>
  <si>
    <t>006/STM/INT-ES/1/21</t>
  </si>
  <si>
    <t xml:space="preserve">PT. SEMEN GRESIK REMBANG </t>
  </si>
  <si>
    <t>KONSULTASI ISO 37001</t>
  </si>
  <si>
    <t>007/STM/IC-MKT/ES/I/21</t>
  </si>
  <si>
    <t>PT. MAJU PERKASA INDAH</t>
  </si>
  <si>
    <t>008/STM/ES/I/21</t>
  </si>
  <si>
    <t>PT. YPMI</t>
  </si>
  <si>
    <t>IHT AW DAN INTERNAL AUDIT ISO 45001</t>
  </si>
  <si>
    <t>009/STM/ES/I/21</t>
  </si>
  <si>
    <t xml:space="preserve">PT. MITSUI KINZOKU ACT INDONESIA </t>
  </si>
  <si>
    <t>IHT RISK MANAGEMENT BERDASARKAN K3L</t>
  </si>
  <si>
    <t>010/STM/ES/I/21</t>
  </si>
  <si>
    <t>PT. MURAKAMI DELLOYD INDONESIA</t>
  </si>
  <si>
    <t>IHT CORETOOLS REFRESHMENT 2 HARI</t>
  </si>
  <si>
    <t>011A/STM/ES/I/21</t>
  </si>
  <si>
    <t>PT. SAKAE RIKEN INDONESIA</t>
  </si>
  <si>
    <t xml:space="preserve">IHT CORETOOLS </t>
  </si>
  <si>
    <t>011B/STM/ES/I/21</t>
  </si>
  <si>
    <t xml:space="preserve">IHT IATF AW DAN IQA </t>
  </si>
  <si>
    <t>012A/STM/ES/I/21</t>
  </si>
  <si>
    <t>PT. WASKITA KARYA REALTY</t>
  </si>
  <si>
    <t>IHT RISK ASSESSMENT (12A)</t>
  </si>
  <si>
    <t>IHT QCC(12B)</t>
  </si>
  <si>
    <t>IHT PROBLEM SOLVING (12C)</t>
  </si>
  <si>
    <t>IHT 5 S(12 D)</t>
  </si>
  <si>
    <t>IHT 9001 AW DAN INTERNAL AUDIT (12E)</t>
  </si>
  <si>
    <t>TOTAL JANUARI 2021</t>
  </si>
  <si>
    <t xml:space="preserve">kasih silabus atau undang webinar kalibrasi gratis </t>
  </si>
  <si>
    <t>IHT CORETOOLS</t>
  </si>
  <si>
    <t>datangi sama bu sinta mau kasih kaos dan sxan anter sertifikat</t>
  </si>
  <si>
    <t>kasih harga yang masuk sesuai budget mereka</t>
  </si>
  <si>
    <t xml:space="preserve">kejar terus mas dhywa minta tolong tanyain ke DLHnya jadinya RKL RPL /UKL UPL </t>
  </si>
  <si>
    <t xml:space="preserve">TOTAL </t>
  </si>
  <si>
    <t>AKTIVITAS TAMBAHAN</t>
  </si>
  <si>
    <t>No.</t>
  </si>
  <si>
    <t>Activity</t>
  </si>
  <si>
    <t>KENDALA</t>
  </si>
  <si>
    <t xml:space="preserve">IMPROVE </t>
  </si>
  <si>
    <t xml:space="preserve">KURANG PERCAYA DIRI </t>
  </si>
  <si>
    <t>Harus berani ke client sendiri :)</t>
  </si>
  <si>
    <t>Kurang data Baru</t>
  </si>
  <si>
    <t>Membangun hubungan dengan teman2 Erna dr BS, Kompetitor tetangga sebelah untuk dapat list Client mereka dan Erna cari data dari Jobstreet dll</t>
  </si>
  <si>
    <t xml:space="preserve">Kurangnya Bekal Ilmu untuk Presentasi </t>
  </si>
  <si>
    <t xml:space="preserve">lagi minta Scedhule konsultan yang kira2 kosong kapan dikantor mau belajar presentasi </t>
  </si>
  <si>
    <t>013/STM/ES/I/21</t>
  </si>
  <si>
    <t xml:space="preserve">SUKSES MAKMUR PLASTINDO </t>
  </si>
  <si>
    <t>014/STM/ES/I/21</t>
  </si>
  <si>
    <t>PT. PATCO</t>
  </si>
  <si>
    <t>IHT QCC,KAIZEN ,PROBLEM SOLVING</t>
  </si>
  <si>
    <t>015/STM/ES/I/21</t>
  </si>
  <si>
    <t>016/STM/ES/I/21</t>
  </si>
  <si>
    <t>017/STM/ES/I/21</t>
  </si>
  <si>
    <t>CIKARANG LISTRINDO</t>
  </si>
  <si>
    <t>TACI</t>
  </si>
  <si>
    <t xml:space="preserve">KONSULTASI IATF </t>
  </si>
  <si>
    <t>018/STM/INT-ES/I/21</t>
  </si>
  <si>
    <t xml:space="preserve">PT.ATA </t>
  </si>
  <si>
    <t>SMK3</t>
  </si>
  <si>
    <t>KONSULTASI ISO 45001</t>
  </si>
  <si>
    <t>IHT KALIBRASI PAKET</t>
  </si>
  <si>
    <t>PT.WASKITA KARYA REALTY</t>
  </si>
  <si>
    <t>KOSNULTASI ISO 37001</t>
  </si>
  <si>
    <t>019/STM/INT-ES/I/21</t>
  </si>
  <si>
    <t xml:space="preserve">PT. HERBA UTAMA </t>
  </si>
  <si>
    <t>PT.ATA INTERNASIONAL  INDUSTRI</t>
  </si>
  <si>
    <t>IBU CHRISTIN</t>
  </si>
  <si>
    <t>BAPAK ARI</t>
  </si>
  <si>
    <t>christin@ata-alu.com&gt;</t>
  </si>
  <si>
    <t>yosefmartiyoso11@gmail.com</t>
  </si>
  <si>
    <t xml:space="preserve"> arie.saputra@herbautama.co.id</t>
  </si>
  <si>
    <t>ISO 9001</t>
  </si>
  <si>
    <t xml:space="preserve">IHT KALIBRASI PAKET </t>
  </si>
  <si>
    <t>PERTENGAHAN TAHUN</t>
  </si>
  <si>
    <t>FEBRUARI AWAL</t>
  </si>
  <si>
    <t>Sedang nego harga</t>
  </si>
  <si>
    <t>sudah di magaement proposalnya</t>
  </si>
  <si>
    <t xml:space="preserve">sudah deal </t>
  </si>
  <si>
    <t xml:space="preserve">masih dipertimbangkan karna masih sibuk ada tender </t>
  </si>
  <si>
    <t>tahun 2021</t>
  </si>
  <si>
    <t xml:space="preserve">pendekatan terus ke ibu faustin kirim2 webinar grtis yang PDCA dan remind terus bu faustin </t>
  </si>
  <si>
    <t xml:space="preserve">baru dibudgetkan 2021 dan disusun rencanaya </t>
  </si>
  <si>
    <t>remind ibu diah dan kasih undangan2 webinar grtis</t>
  </si>
  <si>
    <t>proposal masih dalam diskusi ke management</t>
  </si>
  <si>
    <t>pertengahan 2021</t>
  </si>
  <si>
    <t>remind ibu sugiyarti dan kasih undangan2 webinar grtis</t>
  </si>
  <si>
    <t>sudah erna oper ke nabila krna bapaknya juga nghub nabila juga</t>
  </si>
  <si>
    <t xml:space="preserve">kirim artikel sesuaikebutuhan training yang diminta </t>
  </si>
  <si>
    <t xml:space="preserve">kirim undangan grtis webinar </t>
  </si>
  <si>
    <t>sudah masuk di pengadaaan minggu depan akan diundang tendernya</t>
  </si>
  <si>
    <t xml:space="preserve">masih proses di tim </t>
  </si>
  <si>
    <t>tahun2021</t>
  </si>
  <si>
    <t xml:space="preserve">kirim artikel 9001 </t>
  </si>
  <si>
    <t>masih menunggu kabar dr tim krna perpanjangnya PSBB minta hrga terbaik</t>
  </si>
  <si>
    <t xml:space="preserve">turunkan harga </t>
  </si>
  <si>
    <t>maret 2021</t>
  </si>
  <si>
    <t>lagi mau atur presentasi krna kmrn semet gagal mau presentasi krna bosnya wfh</t>
  </si>
  <si>
    <t>kirim artikel</t>
  </si>
  <si>
    <t>februari 2021</t>
  </si>
  <si>
    <t xml:space="preserve">revisi hrga termurah </t>
  </si>
  <si>
    <t xml:space="preserve">sedang diskusikan oleh bos </t>
  </si>
  <si>
    <t>kirim artikel dan undang webinar grtis PDCA</t>
  </si>
  <si>
    <t xml:space="preserve">maunya sxan konsultasi aja </t>
  </si>
  <si>
    <t xml:space="preserve">hrganya kemahalan </t>
  </si>
  <si>
    <t>sudah diturunkan hrganya jadi 32 juta /4 mdys</t>
  </si>
  <si>
    <t>minta revisi tahapan pastinya hrga juga murahin hehe</t>
  </si>
  <si>
    <t>turunkan hrga</t>
  </si>
  <si>
    <t>naret 2021</t>
  </si>
  <si>
    <t>sudah masuk di pirchasing dan tgl purchasing telp erna</t>
  </si>
  <si>
    <t>remind terus pic nya</t>
  </si>
  <si>
    <t xml:space="preserve">tinggal kirim acc </t>
  </si>
  <si>
    <t xml:space="preserve">remind bu ria untuk kekar accnya </t>
  </si>
  <si>
    <t>los dengan yang lebih murah..pdhl hrga kita uda murah tetap aja loss</t>
  </si>
  <si>
    <t>020/STM/ES/I/21</t>
  </si>
  <si>
    <t xml:space="preserve">PT. UTAC MANUFACTURING SERVICES INDONESIA </t>
  </si>
  <si>
    <t>IHT BMK3L INTERNAL AUDIT</t>
  </si>
  <si>
    <t>IHT HIRADC</t>
  </si>
  <si>
    <t>deal</t>
  </si>
  <si>
    <t>TOTAL FEBRUARI 2021</t>
  </si>
  <si>
    <t>FEBRUARI</t>
  </si>
  <si>
    <t>LAZNAZ BSM UMAT</t>
  </si>
  <si>
    <t>022/STM/ES/II/21</t>
  </si>
  <si>
    <t>021/STM/ES/II/21</t>
  </si>
  <si>
    <t xml:space="preserve">AUTOLIV INDONESIA </t>
  </si>
  <si>
    <t>IHT IATF AWA RENESS DAN INTERNAL AUDIT</t>
  </si>
  <si>
    <t>023/STM/ES/II/21</t>
  </si>
  <si>
    <t xml:space="preserve">COGINDO DAYA BERSAMA </t>
  </si>
  <si>
    <t>024/STM/IC-MKT/ES/II/21</t>
  </si>
  <si>
    <t>PT. SUGIYAMA SEIKUSHO</t>
  </si>
  <si>
    <t xml:space="preserve">IHT KALIBRASI DIMENSI </t>
  </si>
  <si>
    <t>025/SRM/ES/II/21</t>
  </si>
  <si>
    <t>PT. ASP INDONESIA</t>
  </si>
  <si>
    <t>GAP ANALYSIS ISO 9001</t>
  </si>
  <si>
    <t>los sama k dewi exca</t>
  </si>
  <si>
    <t>026/STM/ES/II/21</t>
  </si>
  <si>
    <t xml:space="preserve">PT. MARUGO RUBBER INDONESIA </t>
  </si>
  <si>
    <t>IHT AW DAN IQA ISO 14001</t>
  </si>
  <si>
    <t>027/STM/INT/SI-ES/II/21</t>
  </si>
  <si>
    <t>PT. SEMEN GRESIK</t>
  </si>
  <si>
    <t>IHT SAFETY MATURITY</t>
  </si>
  <si>
    <t>PT.FLOWRIC ADI SENTOSA</t>
  </si>
  <si>
    <t>PT. INDOSEIKI METAL UTAMA</t>
  </si>
  <si>
    <t>PERUM BULOG</t>
  </si>
  <si>
    <t>IHT KALIBRASI KADAR AIR</t>
  </si>
  <si>
    <t>PT. INTAN SARANA TEKNIK</t>
  </si>
  <si>
    <t>IHT BMK3L AW DAN INTERNAL AUDIT</t>
  </si>
  <si>
    <t>028/STM/INT/ES-SI/II/21</t>
  </si>
  <si>
    <t>029/STM/INT/ES/II/21</t>
  </si>
  <si>
    <t>030/STM/INT/ES/II/21</t>
  </si>
  <si>
    <t>031/STM/INT/ES/II/21</t>
  </si>
  <si>
    <t>no</t>
  </si>
  <si>
    <t>TOTAL MARET 2021</t>
  </si>
  <si>
    <t>MARET</t>
  </si>
  <si>
    <t>032/STM/ES/III/21</t>
  </si>
  <si>
    <t>PT. YUSEN LOGISTICS SOLUTIONS INDONESIA</t>
  </si>
  <si>
    <t>IHT NEW FMEA</t>
  </si>
  <si>
    <t>SMK DARUSSALAM KARANGPUCUNG</t>
  </si>
  <si>
    <t>KONAULTASI ISO 9001</t>
  </si>
  <si>
    <t>033/STM/INT-ES/III/21</t>
  </si>
  <si>
    <t>loss sama robere</t>
  </si>
  <si>
    <t>tidak jadi pake konsultan jadinya sendii</t>
  </si>
  <si>
    <t>034/STM/ES/III/21</t>
  </si>
  <si>
    <t xml:space="preserve">PT. INOAC POLYTECHNO INDONESIA </t>
  </si>
  <si>
    <t xml:space="preserve">IHT IATF INTERNAL AUDIT </t>
  </si>
  <si>
    <t>035/STM/ES/III/21</t>
  </si>
  <si>
    <t>PT. NOK FREUDENBERG SEALING TECHNOLOGIES</t>
  </si>
  <si>
    <t>036/STM/IC-MKT/ES/III/21</t>
  </si>
  <si>
    <t>PT. SENOPATI FUJITRANS LOGISTICS</t>
  </si>
  <si>
    <t>037/STM/ES/III/21</t>
  </si>
  <si>
    <t>PT. DEBINDO MULTI ADHISWASTI</t>
  </si>
  <si>
    <t>IHT LEADERSHIP</t>
  </si>
  <si>
    <t>038/STM/ES/III/21</t>
  </si>
  <si>
    <t>039/STM/ES/III/21</t>
  </si>
  <si>
    <t>PT.COGINDO DAYA BERSAMA</t>
  </si>
  <si>
    <t xml:space="preserve">PT. PENSTONE AUTO INDONESIA </t>
  </si>
  <si>
    <t>IHT NEW FMEA DAN CONTROL PLAN</t>
  </si>
  <si>
    <t>jepangnya sedang pulang ke jepang jadi belum ada lagi stts nya</t>
  </si>
  <si>
    <t xml:space="preserve">belum ada jawaban dr jepangnya </t>
  </si>
  <si>
    <t>sudah masuk ke HRGA Cuma belum ada approval krna banyak yg urgent dulu yg dikerjakan</t>
  </si>
  <si>
    <t>minggu depan atur meeting lagi dengan bu sinta</t>
  </si>
  <si>
    <t>direksinya belum masuk2 erna wa terus ibu silvinya untuk perkembangan progresnya</t>
  </si>
  <si>
    <t xml:space="preserve">jadinya Cuma training 1 org </t>
  </si>
  <si>
    <t>belum ada perkembangan</t>
  </si>
  <si>
    <t xml:space="preserve">masih dalam tahap diskusi internal </t>
  </si>
  <si>
    <t>memang ad rencna kesana isom9001 Cuma masih lama belum tau kapan dijalankan</t>
  </si>
  <si>
    <t>sedang dalam tahap mau meeting lagi ke 2 sama bu sinta …semoga aja cocok dan harga juga masuk budget mereka amienn</t>
  </si>
  <si>
    <t>katanya mau cari yang di daerah batam juga hahaha dsnimkejauhan</t>
  </si>
  <si>
    <t>040/STM/ES/III/21</t>
  </si>
  <si>
    <t>PT. AOYAMA FASTENERS INDONESIA</t>
  </si>
  <si>
    <t>KONSULTASI ISO 45001 PAKET GA FULL</t>
  </si>
  <si>
    <t>IHT QCC7 TOOLS</t>
  </si>
  <si>
    <t>041/STM/ES/III/21</t>
  </si>
  <si>
    <t>042/STM/ES/III/21</t>
  </si>
  <si>
    <t>tidak jadi krna masih ada yg lebih urgent</t>
  </si>
  <si>
    <t xml:space="preserve">043/STM/ES/III/21 </t>
  </si>
  <si>
    <t>PT. BRILLIANT JAYA INTI</t>
  </si>
  <si>
    <t>IHT TOT</t>
  </si>
  <si>
    <t>044/STM/ES/III/21</t>
  </si>
  <si>
    <t>PT. GEKHA KARUNIA ABADI</t>
  </si>
  <si>
    <t>045/STM/ES/III/21</t>
  </si>
  <si>
    <t>PT.GLOBAL TEKNINDO BERKATAMA</t>
  </si>
  <si>
    <t xml:space="preserve">VIRTUAL TRAINING LIMBAH B3 </t>
  </si>
  <si>
    <t>PT.CAHAYA BENTENG MAS</t>
  </si>
  <si>
    <t>IHT KALIBRASI MASSA DIMENSI</t>
  </si>
  <si>
    <t>046/STM/ES/III/21</t>
  </si>
  <si>
    <t>PT. TTEC</t>
  </si>
  <si>
    <t>IHT INTERNAL AUDIT 14001</t>
  </si>
  <si>
    <t>IHT IADL DAN KONSULTASI</t>
  </si>
  <si>
    <t>048/STM/INT-ES/III/21</t>
  </si>
  <si>
    <t>047/STM/INT-ES/III/21</t>
  </si>
  <si>
    <t>049/STM/INT-ES/III/21</t>
  </si>
  <si>
    <t xml:space="preserve">PT.ADVANEX PRECISION INDONESIA </t>
  </si>
  <si>
    <t>IHT 5 S</t>
  </si>
  <si>
    <t xml:space="preserve">IHT PROBLEM SOLVING </t>
  </si>
  <si>
    <t>050/STM/INT-ES/III/21</t>
  </si>
  <si>
    <t>PT. ADVANEX PRECISION INDONESUA</t>
  </si>
  <si>
    <t xml:space="preserve">IHT TOT </t>
  </si>
  <si>
    <t xml:space="preserve">IHT IADL </t>
  </si>
  <si>
    <t>TOTAL APRIL 2021</t>
  </si>
  <si>
    <t>APRIL</t>
  </si>
  <si>
    <t>051/STM/INT-ES/IV/21</t>
  </si>
  <si>
    <t xml:space="preserve">PT. COSMAX INDONESIA </t>
  </si>
  <si>
    <t xml:space="preserve">IHT KALIBRASI MASSA,SUHU, TEKANAN </t>
  </si>
  <si>
    <t>PT.SARANA CAKRA INDONESIA ABADI</t>
  </si>
  <si>
    <t>052/STM/ES/IV/21</t>
  </si>
  <si>
    <t>053/STM/INT-ES/IV/21</t>
  </si>
  <si>
    <t>PT. KCF INDONESIA</t>
  </si>
  <si>
    <t>IHT AW DAN IQA IATF</t>
  </si>
  <si>
    <t>KONSULTASI ISO 14001</t>
  </si>
  <si>
    <t xml:space="preserve">PT. FLOWRIC BINTANG ADI SENTOSA </t>
  </si>
  <si>
    <t>054/STM/ES/IV/21</t>
  </si>
  <si>
    <t>mau deal tinggal acc atasanya jadinya diangka 10 juta 2 hari ya</t>
  </si>
  <si>
    <t xml:space="preserve">tinggal tunggu acc aja jadinya diangka 6 juta 2 hr </t>
  </si>
  <si>
    <t>masih di diskusikan oleh management dan internal</t>
  </si>
  <si>
    <t>ditunda sampai ada produk baru ,, krna jika ad produk baru , makan emngineering nanti akan di coretools kan</t>
  </si>
  <si>
    <t xml:space="preserve">ditunda sampai setelah selesai auditnya </t>
  </si>
  <si>
    <t>masih di management belom diputuskan</t>
  </si>
  <si>
    <t>belum dapat acc dr bos krna masih banyakmkerjaan yg lebih urgent</t>
  </si>
  <si>
    <t>belom ada budgtenya jadi masih gantung di management</t>
  </si>
  <si>
    <t xml:space="preserve">sudah revisi harganya jadi 4 juta 1 hari tinggal tunggu acc nya aja </t>
  </si>
  <si>
    <t>055/STM/ES/IV/21</t>
  </si>
  <si>
    <t xml:space="preserve">PT FLOWRIC BINTANG ADI SENTOSA </t>
  </si>
  <si>
    <t xml:space="preserve">PT. SENOPATI </t>
  </si>
  <si>
    <t xml:space="preserve">PT KCF </t>
  </si>
  <si>
    <t>IHT AW DAN INTENAL AUDIT IATF</t>
  </si>
  <si>
    <t>IHT KALIBRASI DIMENSI</t>
  </si>
  <si>
    <t>MAJU PERKASA</t>
  </si>
  <si>
    <t xml:space="preserve">KONSULTASI INTEGRASI ISO 14001  9001 dan 45001 </t>
  </si>
  <si>
    <t>056/STM/INT-ES/21</t>
  </si>
  <si>
    <t>PT. YUASA BATTERY INDONESIA</t>
  </si>
  <si>
    <t>IHT MINDSET LEADERSHIP</t>
  </si>
  <si>
    <t>057/STM/ES/IV/21</t>
  </si>
  <si>
    <t xml:space="preserve">IHT VIRTUAL TRAINING 8 ORANG IATF AW DAN INTERNAL AUDIT </t>
  </si>
  <si>
    <t>058/STM/ES/IV/21</t>
  </si>
  <si>
    <t xml:space="preserve">PT. CHIYODA INTEGRE INDONESIA </t>
  </si>
  <si>
    <t>IHT MSA ONSITE  8 PESERTA</t>
  </si>
  <si>
    <t>PT. SENG FONG MOULDING PERKASA</t>
  </si>
  <si>
    <t>GAP ANALYSIS ISO 17025</t>
  </si>
  <si>
    <t xml:space="preserve">PT. LNX ILC INDONESIA </t>
  </si>
  <si>
    <t xml:space="preserve">KONSULTASI 9001 </t>
  </si>
  <si>
    <t>059/STM/ES/IV/21</t>
  </si>
  <si>
    <t>060/STM/ES/IV/21</t>
  </si>
  <si>
    <t>061/STM/ES/IV/21</t>
  </si>
  <si>
    <t>062/STM/ES/IV/21</t>
  </si>
  <si>
    <t>063/STM/ES/IV/21</t>
  </si>
  <si>
    <t>064/STM/ES/IV/21</t>
  </si>
  <si>
    <t>PT. CHAKRA JAWARA</t>
  </si>
  <si>
    <t>PT.ROKI INDONESIA</t>
  </si>
  <si>
    <t>TRAINING AW DAN AUDIT 14001</t>
  </si>
  <si>
    <t>IHT REFRESH 9,14,45</t>
  </si>
  <si>
    <t>PT . TJAHJA SAKTI MOTOR</t>
  </si>
  <si>
    <t>PT. MILENIA MEGA MANDIRI</t>
  </si>
  <si>
    <t>IHT INTERNAL AUDIT 19011</t>
  </si>
  <si>
    <t>065/STM/ES/IV/21</t>
  </si>
  <si>
    <t>PT. MULTISTRADA ARAH SARANA</t>
  </si>
  <si>
    <t>IHT IATF INTERNAL AUDIT BASED 19011</t>
  </si>
  <si>
    <t>PT. ALGA JAYA RAYA</t>
  </si>
  <si>
    <t>066/STM/ES/IV/21</t>
  </si>
  <si>
    <t>abis lebaran katanya sudah final Cuma gatau nih pilih siapa ..</t>
  </si>
  <si>
    <t xml:space="preserve">abis lebaran mau jalanya secara materi udah oke banget </t>
  </si>
  <si>
    <t xml:space="preserve">lost sama advista consulting hrga murah banget separo dr kita </t>
  </si>
  <si>
    <t>deal diangka 62juta</t>
  </si>
  <si>
    <t>deal diangka 130 juta</t>
  </si>
  <si>
    <t>067/STM/ES/IV/21</t>
  </si>
  <si>
    <t xml:space="preserve">PT. TAIYO KATECS INDONESIA </t>
  </si>
  <si>
    <t>IHT ISO 14001 AW DAN INTERNAL AUDIT</t>
  </si>
  <si>
    <t xml:space="preserve">IHT DOCUMENT CONTROL </t>
  </si>
  <si>
    <t>068/STM/ES/IV/21</t>
  </si>
  <si>
    <t xml:space="preserve">sudah didiskusikan masih dipertimbangkan kemungkinan abis lebaran untuk pengumumanya </t>
  </si>
  <si>
    <t>masih tanya2 harga dulu krna terbentur budget</t>
  </si>
  <si>
    <t>069/STM/ES/IV/21</t>
  </si>
  <si>
    <t>PT. HYUNDAI MOTORS MANUFACTURING INDONESIA</t>
  </si>
  <si>
    <t>070/STM/ESIV/21</t>
  </si>
  <si>
    <t>PT. ASAHI BEST BASE INDONESIA</t>
  </si>
  <si>
    <t>IHT PROBLEM SOLVING</t>
  </si>
  <si>
    <t>TOTAL MEI  2021</t>
  </si>
  <si>
    <t>MEI</t>
  </si>
  <si>
    <t>071/STM/ES/V/21</t>
  </si>
  <si>
    <t xml:space="preserve">PT. MARUGO INDONESIA </t>
  </si>
  <si>
    <t>SPC DAN MSA</t>
  </si>
  <si>
    <t xml:space="preserve">PT. BEHN MAYER INDONESIA </t>
  </si>
  <si>
    <t>PT. PANASONIC GOBEL ENERGY INDONESIA</t>
  </si>
  <si>
    <t>IHT KALIBRASI MASSA,DIMENSI ,SUHU</t>
  </si>
  <si>
    <t>IHT AWARENESS ISO 17025</t>
  </si>
  <si>
    <t>072/STM/ES/V/21</t>
  </si>
  <si>
    <t>073/STM/INT-ES/V/21</t>
  </si>
  <si>
    <t>074/STM/ES/V/21</t>
  </si>
  <si>
    <t>PT. NOK INDONESIA</t>
  </si>
  <si>
    <t xml:space="preserve">PT. INDOSEIKI METAL UTAMA </t>
  </si>
  <si>
    <t>STM/FR02/01/01/00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</si>
</sst>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;[Red]#,##0"/>
    <numFmt numFmtId="165" formatCode="[$-409]dd\-mmm\-yy;@"/>
    <numFmt numFmtId="166" formatCode="[$-409]d\-mmm;@"/>
    <numFmt numFmtId="167" formatCode="dd\-mmm"/>
    <numFmt numFmtId="168" formatCode="_(* #,##0_);_(* \(#,##0\);_(* &quot;-&quot;??_);_(@_)"/>
    <numFmt numFmtId="169" formatCode="_-[$Rp-421]* #,##0.00_-;\-[$Rp-421]* #,##0.00_-;_-[$Rp-421]* &quot;-&quot;??_-;_-@_-"/>
    <numFmt numFmtId="170" formatCode="_([$Rp-421]* #,##0_);_([$Rp-421]* \(#,##0\);_([$Rp-421]* &quot;-&quot;_);_(@_)"/>
  </numFmts>
  <fonts count="21">
    <font>
      <sz val="11"/>
      <color theme="1"/>
      <name val="Calibri"/>
      <charset val="134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0">
    <xf numFmtId="0" fontId="0" fillId="0" borderId="0"/>
    <xf numFmtId="165" fontId="13" fillId="0" borderId="0" applyNumberFormat="0" applyFill="0" applyBorder="0" applyAlignment="0" applyProtection="0">
      <alignment vertical="top"/>
      <protection locked="0"/>
    </xf>
    <xf numFmtId="0" fontId="19" fillId="0" borderId="0"/>
    <xf numFmtId="170" fontId="18" fillId="0" borderId="0"/>
    <xf numFmtId="166" fontId="18" fillId="0" borderId="0"/>
    <xf numFmtId="166" fontId="18" fillId="0" borderId="0"/>
    <xf numFmtId="166" fontId="18" fillId="0" borderId="0"/>
    <xf numFmtId="170" fontId="11" fillId="0" borderId="0"/>
    <xf numFmtId="43" fontId="1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44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166" fontId="0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16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vertical="center" wrapText="1"/>
    </xf>
    <xf numFmtId="167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169" fontId="4" fillId="5" borderId="1" xfId="0" applyNumberFormat="1" applyFont="1" applyFill="1" applyBorder="1"/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left"/>
    </xf>
    <xf numFmtId="0" fontId="4" fillId="5" borderId="5" xfId="0" applyFont="1" applyFill="1" applyBorder="1" applyAlignment="1"/>
    <xf numFmtId="169" fontId="4" fillId="5" borderId="5" xfId="0" applyNumberFormat="1" applyFont="1" applyFill="1" applyBorder="1" applyAlignment="1"/>
    <xf numFmtId="0" fontId="4" fillId="0" borderId="0" xfId="0" applyFont="1"/>
    <xf numFmtId="0" fontId="3" fillId="4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/>
    <xf numFmtId="169" fontId="3" fillId="5" borderId="6" xfId="0" applyNumberFormat="1" applyFont="1" applyFill="1" applyBorder="1" applyAlignment="1">
      <alignment horizontal="left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169" fontId="3" fillId="5" borderId="6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69" fontId="3" fillId="5" borderId="7" xfId="0" applyNumberFormat="1" applyFont="1" applyFill="1" applyBorder="1" applyAlignment="1">
      <alignment horizontal="center" vertical="center" wrapText="1"/>
    </xf>
    <xf numFmtId="169" fontId="3" fillId="5" borderId="2" xfId="0" applyNumberFormat="1" applyFont="1" applyFill="1" applyBorder="1" applyAlignment="1">
      <alignment horizontal="center" vertical="center"/>
    </xf>
    <xf numFmtId="169" fontId="3" fillId="5" borderId="8" xfId="0" applyNumberFormat="1" applyFont="1" applyFill="1" applyBorder="1" applyAlignment="1">
      <alignment horizontal="center" vertical="center" wrapText="1"/>
    </xf>
    <xf numFmtId="169" fontId="5" fillId="5" borderId="1" xfId="0" applyNumberFormat="1" applyFont="1" applyFill="1" applyBorder="1" applyAlignment="1">
      <alignment horizontal="center" wrapText="1"/>
    </xf>
    <xf numFmtId="169" fontId="3" fillId="5" borderId="3" xfId="0" applyNumberFormat="1" applyFont="1" applyFill="1" applyBorder="1" applyAlignment="1">
      <alignment horizontal="center" vertical="center"/>
    </xf>
    <xf numFmtId="169" fontId="5" fillId="5" borderId="6" xfId="0" applyNumberFormat="1" applyFont="1" applyFill="1" applyBorder="1"/>
    <xf numFmtId="169" fontId="5" fillId="5" borderId="1" xfId="0" applyNumberFormat="1" applyFont="1" applyFill="1" applyBorder="1" applyAlignment="1">
      <alignment wrapText="1"/>
    </xf>
    <xf numFmtId="169" fontId="5" fillId="5" borderId="1" xfId="0" applyNumberFormat="1" applyFont="1" applyFill="1" applyBorder="1"/>
    <xf numFmtId="3" fontId="4" fillId="0" borderId="0" xfId="0" applyNumberFormat="1" applyFont="1"/>
    <xf numFmtId="0" fontId="4" fillId="0" borderId="0" xfId="0" applyFont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166" fontId="6" fillId="5" borderId="1" xfId="6" applyFont="1" applyFill="1" applyBorder="1" applyAlignment="1">
      <alignment horizontal="center" vertical="center" wrapText="1"/>
    </xf>
    <xf numFmtId="166" fontId="6" fillId="5" borderId="1" xfId="5" applyFont="1" applyFill="1" applyBorder="1" applyAlignment="1">
      <alignment horizontal="center" vertical="center" wrapText="1"/>
    </xf>
    <xf numFmtId="169" fontId="7" fillId="5" borderId="1" xfId="6" applyNumberFormat="1" applyFont="1" applyFill="1" applyBorder="1" applyAlignment="1">
      <alignment horizontal="center" vertical="center" wrapText="1"/>
    </xf>
    <xf numFmtId="169" fontId="7" fillId="5" borderId="1" xfId="5" applyNumberFormat="1" applyFont="1" applyFill="1" applyBorder="1" applyAlignment="1">
      <alignment horizontal="center" vertical="center" wrapText="1"/>
    </xf>
    <xf numFmtId="166" fontId="8" fillId="5" borderId="1" xfId="5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9" fontId="7" fillId="5" borderId="1" xfId="0" applyNumberFormat="1" applyFont="1" applyFill="1" applyBorder="1" applyAlignment="1">
      <alignment horizontal="center" vertical="center"/>
    </xf>
    <xf numFmtId="169" fontId="7" fillId="5" borderId="1" xfId="0" applyNumberFormat="1" applyFont="1" applyFill="1" applyBorder="1" applyAlignment="1">
      <alignment horizontal="center" vertical="center" wrapText="1"/>
    </xf>
    <xf numFmtId="0" fontId="0" fillId="5" borderId="5" xfId="0" applyFill="1" applyBorder="1" applyAlignment="1"/>
    <xf numFmtId="165" fontId="3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165" fontId="5" fillId="5" borderId="2" xfId="0" applyNumberFormat="1" applyFont="1" applyFill="1" applyBorder="1" applyAlignment="1">
      <alignment horizontal="center" wrapText="1"/>
    </xf>
    <xf numFmtId="0" fontId="5" fillId="5" borderId="1" xfId="0" applyFont="1" applyFill="1" applyBorder="1"/>
    <xf numFmtId="165" fontId="5" fillId="5" borderId="9" xfId="0" applyNumberFormat="1" applyFont="1" applyFill="1" applyBorder="1" applyAlignment="1">
      <alignment horizontal="center" wrapText="1"/>
    </xf>
    <xf numFmtId="0" fontId="5" fillId="5" borderId="1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165" fontId="5" fillId="5" borderId="3" xfId="0" applyNumberFormat="1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left"/>
    </xf>
    <xf numFmtId="168" fontId="3" fillId="5" borderId="1" xfId="0" applyNumberFormat="1" applyFont="1" applyFill="1" applyBorder="1" applyAlignment="1">
      <alignment horizontal="center" vertical="center" wrapText="1"/>
    </xf>
    <xf numFmtId="169" fontId="7" fillId="5" borderId="1" xfId="5" applyNumberFormat="1" applyFont="1" applyFill="1" applyBorder="1" applyAlignment="1">
      <alignment vertical="center" wrapText="1"/>
    </xf>
    <xf numFmtId="169" fontId="7" fillId="5" borderId="1" xfId="0" applyNumberFormat="1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164" fontId="10" fillId="0" borderId="2" xfId="3" applyNumberFormat="1" applyFont="1" applyBorder="1" applyAlignment="1">
      <alignment vertical="top" wrapText="1"/>
    </xf>
    <xf numFmtId="170" fontId="11" fillId="0" borderId="1" xfId="7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2" applyFont="1" applyBorder="1" applyAlignment="1">
      <alignment horizontal="left" vertical="top" wrapText="1"/>
    </xf>
    <xf numFmtId="170" fontId="11" fillId="0" borderId="1" xfId="7" applyBorder="1" applyAlignment="1">
      <alignment horizontal="left"/>
    </xf>
    <xf numFmtId="49" fontId="11" fillId="0" borderId="1" xfId="7" applyNumberFormat="1" applyBorder="1" applyAlignment="1">
      <alignment horizontal="left" vertical="center" wrapText="1"/>
    </xf>
    <xf numFmtId="165" fontId="12" fillId="0" borderId="1" xfId="9" applyNumberFormat="1" applyFill="1" applyBorder="1" applyAlignment="1">
      <alignment horizontal="left" vertical="center" wrapText="1"/>
    </xf>
    <xf numFmtId="17" fontId="0" fillId="0" borderId="1" xfId="0" applyNumberFormat="1" applyBorder="1" applyAlignment="1">
      <alignment horizontal="left" vertical="center"/>
    </xf>
    <xf numFmtId="170" fontId="12" fillId="0" borderId="1" xfId="9" applyNumberFormat="1" applyFill="1" applyBorder="1" applyAlignment="1">
      <alignment horizontal="left" vertical="center" wrapText="1"/>
    </xf>
    <xf numFmtId="0" fontId="10" fillId="0" borderId="12" xfId="9" applyFont="1" applyBorder="1" applyAlignment="1" applyProtection="1">
      <alignment horizontal="left" vertical="top" wrapText="1"/>
    </xf>
    <xf numFmtId="49" fontId="12" fillId="0" borderId="1" xfId="9" applyNumberFormat="1" applyFill="1" applyBorder="1" applyAlignment="1">
      <alignment horizontal="left" vertical="center" wrapText="1"/>
    </xf>
    <xf numFmtId="0" fontId="12" fillId="0" borderId="12" xfId="9" applyBorder="1" applyAlignment="1" applyProtection="1">
      <alignment horizontal="left" vertical="top" wrapText="1"/>
    </xf>
    <xf numFmtId="170" fontId="13" fillId="0" borderId="1" xfId="1" applyNumberFormat="1" applyFill="1" applyBorder="1" applyAlignment="1" applyProtection="1">
      <alignment horizontal="left" vertical="center" wrapText="1"/>
    </xf>
    <xf numFmtId="170" fontId="0" fillId="0" borderId="1" xfId="7" applyFont="1" applyBorder="1" applyAlignment="1">
      <alignment horizontal="left" wrapText="1"/>
    </xf>
    <xf numFmtId="0" fontId="0" fillId="0" borderId="0" xfId="0" applyAlignment="1">
      <alignment wrapText="1"/>
    </xf>
    <xf numFmtId="165" fontId="0" fillId="0" borderId="1" xfId="0" applyNumberFormat="1" applyBorder="1"/>
    <xf numFmtId="0" fontId="10" fillId="0" borderId="1" xfId="0" applyFont="1" applyBorder="1" applyAlignment="1">
      <alignment horizontal="left" vertical="top" wrapText="1"/>
    </xf>
    <xf numFmtId="0" fontId="12" fillId="0" borderId="1" xfId="9" applyBorder="1" applyAlignment="1">
      <alignment wrapText="1"/>
    </xf>
    <xf numFmtId="0" fontId="12" fillId="0" borderId="1" xfId="9" applyBorder="1"/>
    <xf numFmtId="0" fontId="12" fillId="0" borderId="1" xfId="9" applyBorder="1" applyAlignment="1" applyProtection="1">
      <alignment vertical="top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8" fontId="0" fillId="0" borderId="1" xfId="8" applyNumberFormat="1" applyFont="1" applyBorder="1" applyAlignment="1">
      <alignment horizontal="left"/>
    </xf>
    <xf numFmtId="168" fontId="0" fillId="7" borderId="1" xfId="8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168" fontId="0" fillId="0" borderId="1" xfId="0" applyNumberFormat="1" applyBorder="1"/>
    <xf numFmtId="168" fontId="0" fillId="7" borderId="1" xfId="0" applyNumberFormat="1" applyFill="1" applyBorder="1"/>
    <xf numFmtId="0" fontId="0" fillId="0" borderId="0" xfId="0" applyAlignment="1">
      <alignment vertical="top"/>
    </xf>
    <xf numFmtId="0" fontId="2" fillId="3" borderId="0" xfId="0" applyFont="1" applyFill="1"/>
    <xf numFmtId="0" fontId="0" fillId="3" borderId="0" xfId="0" applyFill="1"/>
    <xf numFmtId="0" fontId="0" fillId="0" borderId="0" xfId="0" applyFill="1" applyAlignment="1">
      <alignment horizontal="left"/>
    </xf>
    <xf numFmtId="0" fontId="2" fillId="3" borderId="13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top" wrapText="1"/>
    </xf>
    <xf numFmtId="0" fontId="14" fillId="3" borderId="15" xfId="0" applyFont="1" applyFill="1" applyBorder="1" applyAlignment="1">
      <alignment horizontal="center"/>
    </xf>
    <xf numFmtId="168" fontId="0" fillId="7" borderId="1" xfId="8" applyNumberFormat="1" applyFont="1" applyFill="1" applyBorder="1" applyAlignment="1">
      <alignment horizontal="center"/>
    </xf>
    <xf numFmtId="168" fontId="0" fillId="0" borderId="1" xfId="8" applyNumberFormat="1" applyFont="1" applyBorder="1" applyAlignment="1">
      <alignment horizontal="center"/>
    </xf>
    <xf numFmtId="0" fontId="2" fillId="3" borderId="16" xfId="0" applyFont="1" applyFill="1" applyBorder="1" applyAlignment="1">
      <alignment horizontal="center" vertical="center" wrapText="1"/>
    </xf>
    <xf numFmtId="168" fontId="2" fillId="3" borderId="17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top" wrapText="1"/>
    </xf>
    <xf numFmtId="0" fontId="0" fillId="0" borderId="19" xfId="0" applyBorder="1" applyAlignment="1">
      <alignment horizontal="left"/>
    </xf>
    <xf numFmtId="168" fontId="0" fillId="0" borderId="19" xfId="8" applyNumberFormat="1" applyFont="1" applyBorder="1" applyAlignment="1">
      <alignment horizontal="left"/>
    </xf>
    <xf numFmtId="168" fontId="2" fillId="3" borderId="20" xfId="0" applyNumberFormat="1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/>
    </xf>
    <xf numFmtId="168" fontId="0" fillId="7" borderId="17" xfId="8" applyNumberFormat="1" applyFont="1" applyFill="1" applyBorder="1" applyAlignment="1">
      <alignment horizontal="center"/>
    </xf>
    <xf numFmtId="168" fontId="0" fillId="0" borderId="17" xfId="8" applyNumberFormat="1" applyFont="1" applyBorder="1" applyAlignment="1">
      <alignment horizontal="center"/>
    </xf>
    <xf numFmtId="168" fontId="0" fillId="7" borderId="17" xfId="8" applyNumberFormat="1" applyFont="1" applyFill="1" applyBorder="1" applyAlignment="1">
      <alignment horizontal="left"/>
    </xf>
    <xf numFmtId="168" fontId="0" fillId="0" borderId="17" xfId="8" applyNumberFormat="1" applyFont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20" xfId="0" applyBorder="1" applyAlignment="1">
      <alignment horizontal="left"/>
    </xf>
    <xf numFmtId="170" fontId="11" fillId="0" borderId="1" xfId="7" quotePrefix="1" applyBorder="1" applyAlignment="1">
      <alignment horizontal="left" wrapText="1"/>
    </xf>
    <xf numFmtId="170" fontId="11" fillId="0" borderId="1" xfId="7" quotePrefix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7" fontId="0" fillId="0" borderId="1" xfId="0" applyNumberFormat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16" fontId="0" fillId="8" borderId="1" xfId="0" applyNumberFormat="1" applyFill="1" applyBorder="1" applyAlignment="1">
      <alignment wrapText="1"/>
    </xf>
    <xf numFmtId="169" fontId="7" fillId="5" borderId="1" xfId="5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/>
    <xf numFmtId="0" fontId="5" fillId="8" borderId="1" xfId="0" applyFont="1" applyFill="1" applyBorder="1"/>
    <xf numFmtId="169" fontId="5" fillId="8" borderId="6" xfId="0" applyNumberFormat="1" applyFont="1" applyFill="1" applyBorder="1"/>
    <xf numFmtId="169" fontId="5" fillId="8" borderId="1" xfId="0" applyNumberFormat="1" applyFont="1" applyFill="1" applyBorder="1"/>
    <xf numFmtId="169" fontId="7" fillId="8" borderId="1" xfId="6" applyNumberFormat="1" applyFont="1" applyFill="1" applyBorder="1" applyAlignment="1">
      <alignment horizontal="center" vertical="center" wrapText="1"/>
    </xf>
    <xf numFmtId="169" fontId="7" fillId="8" borderId="1" xfId="5" applyNumberFormat="1" applyFont="1" applyFill="1" applyBorder="1" applyAlignment="1">
      <alignment horizontal="center" vertical="center" wrapText="1"/>
    </xf>
    <xf numFmtId="169" fontId="7" fillId="8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1" xfId="0" applyFont="1" applyFill="1" applyBorder="1" applyAlignment="1">
      <alignment wrapText="1"/>
    </xf>
    <xf numFmtId="169" fontId="5" fillId="9" borderId="6" xfId="0" applyNumberFormat="1" applyFont="1" applyFill="1" applyBorder="1"/>
    <xf numFmtId="169" fontId="5" fillId="9" borderId="1" xfId="0" applyNumberFormat="1" applyFont="1" applyFill="1" applyBorder="1"/>
    <xf numFmtId="169" fontId="7" fillId="9" borderId="1" xfId="6" applyNumberFormat="1" applyFont="1" applyFill="1" applyBorder="1" applyAlignment="1">
      <alignment horizontal="center" vertical="center" wrapText="1"/>
    </xf>
    <xf numFmtId="169" fontId="7" fillId="9" borderId="1" xfId="5" applyNumberFormat="1" applyFont="1" applyFill="1" applyBorder="1" applyAlignment="1">
      <alignment horizontal="center" vertical="center" wrapText="1"/>
    </xf>
    <xf numFmtId="169" fontId="7" fillId="9" borderId="1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169" fontId="7" fillId="8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top"/>
    </xf>
    <xf numFmtId="0" fontId="3" fillId="9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6" borderId="1" xfId="0" applyFont="1" applyFill="1" applyBorder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wrapText="1"/>
    </xf>
    <xf numFmtId="169" fontId="5" fillId="6" borderId="6" xfId="0" applyNumberFormat="1" applyFont="1" applyFill="1" applyBorder="1"/>
    <xf numFmtId="169" fontId="5" fillId="6" borderId="1" xfId="0" applyNumberFormat="1" applyFont="1" applyFill="1" applyBorder="1"/>
    <xf numFmtId="169" fontId="7" fillId="6" borderId="1" xfId="6" applyNumberFormat="1" applyFont="1" applyFill="1" applyBorder="1" applyAlignment="1">
      <alignment horizontal="center" vertical="center" wrapText="1"/>
    </xf>
    <xf numFmtId="169" fontId="7" fillId="6" borderId="1" xfId="5" applyNumberFormat="1" applyFont="1" applyFill="1" applyBorder="1" applyAlignment="1">
      <alignment vertical="center" wrapText="1"/>
    </xf>
    <xf numFmtId="169" fontId="7" fillId="6" borderId="1" xfId="5" applyNumberFormat="1" applyFont="1" applyFill="1" applyBorder="1" applyAlignment="1">
      <alignment horizontal="center" vertical="center" wrapText="1"/>
    </xf>
    <xf numFmtId="169" fontId="7" fillId="6" borderId="1" xfId="0" applyNumberFormat="1" applyFont="1" applyFill="1" applyBorder="1" applyAlignment="1">
      <alignment vertical="center" wrapText="1"/>
    </xf>
    <xf numFmtId="0" fontId="5" fillId="8" borderId="3" xfId="0" applyFont="1" applyFill="1" applyBorder="1" applyAlignment="1">
      <alignment horizontal="left"/>
    </xf>
    <xf numFmtId="0" fontId="5" fillId="8" borderId="1" xfId="0" applyFont="1" applyFill="1" applyBorder="1" applyAlignment="1">
      <alignment wrapText="1"/>
    </xf>
    <xf numFmtId="166" fontId="9" fillId="5" borderId="1" xfId="5" applyFont="1" applyFill="1" applyBorder="1" applyAlignment="1">
      <alignment vertical="center" wrapText="1"/>
    </xf>
    <xf numFmtId="0" fontId="5" fillId="9" borderId="1" xfId="0" applyFont="1" applyFill="1" applyBorder="1" applyAlignment="1"/>
    <xf numFmtId="166" fontId="9" fillId="9" borderId="1" xfId="5" applyFont="1" applyFill="1" applyBorder="1" applyAlignment="1">
      <alignment vertical="center" wrapText="1"/>
    </xf>
    <xf numFmtId="169" fontId="7" fillId="6" borderId="1" xfId="0" applyNumberFormat="1" applyFont="1" applyFill="1" applyBorder="1" applyAlignment="1">
      <alignment horizontal="center" vertical="center" wrapText="1"/>
    </xf>
    <xf numFmtId="169" fontId="7" fillId="9" borderId="1" xfId="5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169" fontId="7" fillId="8" borderId="1" xfId="5" applyNumberFormat="1" applyFont="1" applyFill="1" applyBorder="1" applyAlignment="1">
      <alignment horizontal="center" vertical="center"/>
    </xf>
    <xf numFmtId="169" fontId="7" fillId="8" borderId="1" xfId="5" applyNumberFormat="1" applyFont="1" applyFill="1" applyBorder="1" applyAlignment="1">
      <alignment vertical="center" wrapText="1"/>
    </xf>
    <xf numFmtId="166" fontId="9" fillId="8" borderId="1" xfId="5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0" fillId="5" borderId="0" xfId="0" applyFill="1"/>
    <xf numFmtId="0" fontId="2" fillId="3" borderId="1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6" fontId="9" fillId="5" borderId="2" xfId="5" applyFont="1" applyFill="1" applyBorder="1" applyAlignment="1">
      <alignment horizontal="center" vertical="center" wrapText="1"/>
    </xf>
    <xf numFmtId="166" fontId="9" fillId="5" borderId="3" xfId="5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69" fontId="7" fillId="5" borderId="2" xfId="5" applyNumberFormat="1" applyFont="1" applyFill="1" applyBorder="1" applyAlignment="1">
      <alignment horizontal="center" vertical="center" wrapText="1"/>
    </xf>
    <xf numFmtId="169" fontId="7" fillId="5" borderId="3" xfId="5" applyNumberFormat="1" applyFont="1" applyFill="1" applyBorder="1" applyAlignment="1">
      <alignment horizontal="center" vertical="center" wrapText="1"/>
    </xf>
    <xf numFmtId="169" fontId="7" fillId="5" borderId="2" xfId="0" applyNumberFormat="1" applyFont="1" applyFill="1" applyBorder="1" applyAlignment="1">
      <alignment horizontal="center" vertical="center" wrapText="1"/>
    </xf>
    <xf numFmtId="169" fontId="7" fillId="5" borderId="3" xfId="0" applyNumberFormat="1" applyFont="1" applyFill="1" applyBorder="1" applyAlignment="1">
      <alignment horizontal="center" vertical="center" wrapText="1"/>
    </xf>
    <xf numFmtId="169" fontId="7" fillId="5" borderId="9" xfId="5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left" wrapText="1"/>
    </xf>
    <xf numFmtId="165" fontId="5" fillId="5" borderId="9" xfId="0" applyNumberFormat="1" applyFont="1" applyFill="1" applyBorder="1" applyAlignment="1">
      <alignment horizontal="left" wrapText="1"/>
    </xf>
    <xf numFmtId="165" fontId="5" fillId="5" borderId="3" xfId="0" applyNumberFormat="1" applyFont="1" applyFill="1" applyBorder="1" applyAlignment="1">
      <alignment horizontal="left" wrapText="1"/>
    </xf>
    <xf numFmtId="0" fontId="5" fillId="5" borderId="2" xfId="0" applyFont="1" applyFill="1" applyBorder="1" applyAlignment="1">
      <alignment horizontal="left" wrapText="1"/>
    </xf>
    <xf numFmtId="0" fontId="5" fillId="5" borderId="3" xfId="0" applyFont="1" applyFill="1" applyBorder="1" applyAlignment="1">
      <alignment horizontal="left" wrapText="1"/>
    </xf>
    <xf numFmtId="0" fontId="20" fillId="5" borderId="2" xfId="0" applyFont="1" applyFill="1" applyBorder="1" applyAlignment="1">
      <alignment horizontal="left"/>
    </xf>
    <xf numFmtId="0" fontId="20" fillId="5" borderId="3" xfId="0" applyFont="1" applyFill="1" applyBorder="1" applyAlignment="1">
      <alignment horizontal="left"/>
    </xf>
    <xf numFmtId="169" fontId="7" fillId="9" borderId="2" xfId="0" applyNumberFormat="1" applyFont="1" applyFill="1" applyBorder="1" applyAlignment="1">
      <alignment horizontal="center" vertical="center" wrapText="1"/>
    </xf>
    <xf numFmtId="169" fontId="7" fillId="9" borderId="3" xfId="0" applyNumberFormat="1" applyFont="1" applyFill="1" applyBorder="1" applyAlignment="1">
      <alignment horizontal="center" vertical="center" wrapText="1"/>
    </xf>
    <xf numFmtId="166" fontId="9" fillId="5" borderId="9" xfId="5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top"/>
    </xf>
    <xf numFmtId="0" fontId="5" fillId="5" borderId="9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169" fontId="7" fillId="9" borderId="2" xfId="5" applyNumberFormat="1" applyFont="1" applyFill="1" applyBorder="1" applyAlignment="1">
      <alignment horizontal="center" vertical="center" wrapText="1"/>
    </xf>
    <xf numFmtId="169" fontId="7" fillId="9" borderId="3" xfId="5" applyNumberFormat="1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0">
    <cellStyle name="Comma" xfId="8" builtinId="3"/>
    <cellStyle name="Hyperlink" xfId="9" builtinId="8"/>
    <cellStyle name="Hyperlink 5" xfId="1"/>
    <cellStyle name="Normal" xfId="0" builtinId="0"/>
    <cellStyle name="Normal 2 10 2" xfId="2"/>
    <cellStyle name="Normal 2 15" xfId="6"/>
    <cellStyle name="Normal 3 4" xfId="4"/>
    <cellStyle name="Normal 3 8" xfId="3"/>
    <cellStyle name="Normal 4 11" xfId="5"/>
    <cellStyle name="Normal 46" xfId="7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Prospek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'Optional DASHBOARD SALES1'!$B$9</c:f>
              <c:strCache>
                <c:ptCount val="1"/>
                <c:pt idx="0">
                  <c:v>Target
New Prospek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SALES1'!$B$10:$B$40</c:f>
              <c:numCache>
                <c:formatCode>_(* #,##0_);_(* \(#,##0\);_(* "-"??_);_(@_)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AA-4DF1-AB82-36C6F28BA30B}"/>
            </c:ext>
          </c:extLst>
        </c:ser>
        <c:ser>
          <c:idx val="2"/>
          <c:order val="2"/>
          <c:tx>
            <c:strRef>
              <c:f>'Optional DASHBOARD SALES1'!$C$9</c:f>
              <c:strCache>
                <c:ptCount val="1"/>
                <c:pt idx="0">
                  <c:v>Aktual 
New Prospek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SALES1'!$C$10:$C$40</c:f>
              <c:numCache>
                <c:formatCode>_(* #,##0_);_(* \(#,##0\);_(* "-"??_);_(@_)</c:formatCode>
                <c:ptCount val="31"/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20</c:v>
                </c:pt>
                <c:pt idx="13">
                  <c:v>15</c:v>
                </c:pt>
                <c:pt idx="14">
                  <c:v>19</c:v>
                </c:pt>
                <c:pt idx="17">
                  <c:v>14</c:v>
                </c:pt>
                <c:pt idx="18">
                  <c:v>16</c:v>
                </c:pt>
                <c:pt idx="19">
                  <c:v>15</c:v>
                </c:pt>
                <c:pt idx="20">
                  <c:v>12</c:v>
                </c:pt>
                <c:pt idx="21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AA-4DF1-AB82-36C6F28BA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87088"/>
        <c:axId val="4107792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SALES1'!$A$9</c15:sqref>
                        </c15:formulaRef>
                      </c:ext>
                    </c:extLst>
                    <c:strCache>
                      <c:ptCount val="1"/>
                      <c:pt idx="0">
                        <c:v>Tanggal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SALES1'!$A$10:$A$40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E2AA-4DF1-AB82-36C6F28BA30B}"/>
                  </c:ext>
                </c:extLst>
              </c15:ser>
            </c15:filteredLineSeries>
          </c:ext>
        </c:extLst>
      </c:lineChart>
      <c:catAx>
        <c:axId val="4166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79240"/>
        <c:crosses val="autoZero"/>
        <c:auto val="1"/>
        <c:lblAlgn val="ctr"/>
        <c:lblOffset val="100"/>
        <c:noMultiLvlLbl val="0"/>
      </c:catAx>
      <c:valAx>
        <c:axId val="4107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'Optional DASHBOARD SALES1'!$D$9</c:f>
              <c:strCache>
                <c:ptCount val="1"/>
                <c:pt idx="0">
                  <c:v>Target
New Client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SALES1'!$D$10:$D$40</c:f>
              <c:numCache>
                <c:formatCode>_(* #,##0_);_(* \(#,##0\);_(* "-"??_);_(@_)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CA-48CB-8002-5A483A64B1A6}"/>
            </c:ext>
          </c:extLst>
        </c:ser>
        <c:ser>
          <c:idx val="4"/>
          <c:order val="4"/>
          <c:tx>
            <c:strRef>
              <c:f>'Optional DASHBOARD SALES1'!$E$9</c:f>
              <c:strCache>
                <c:ptCount val="1"/>
                <c:pt idx="0">
                  <c:v>Aktual
New Client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SALES1'!$E$10:$E$40</c:f>
              <c:numCache>
                <c:formatCode>_(* #,##0_);_(* \(#,##0\);_(* "-"??_);_(@_)</c:formatCode>
                <c:ptCount val="31"/>
                <c:pt idx="5">
                  <c:v>1</c:v>
                </c:pt>
                <c:pt idx="12">
                  <c:v>1</c:v>
                </c:pt>
                <c:pt idx="1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CA-48CB-8002-5A483A64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780024"/>
        <c:axId val="4107804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SALES1'!$A$9</c15:sqref>
                        </c15:formulaRef>
                      </c:ext>
                    </c:extLst>
                    <c:strCache>
                      <c:ptCount val="1"/>
                      <c:pt idx="0">
                        <c:v>Tanggal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SALES1'!$A$10:$A$40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4CA-48CB-8002-5A483A64B1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SALES1'!$B$9</c15:sqref>
                        </c15:formulaRef>
                      </c:ext>
                    </c:extLst>
                    <c:strCache>
                      <c:ptCount val="1"/>
                      <c:pt idx="0">
                        <c:v>Target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SALES1'!$B$10:$B$40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84CA-48CB-8002-5A483A64B1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SALES1'!$C$9</c15:sqref>
                        </c15:formulaRef>
                      </c:ext>
                    </c:extLst>
                    <c:strCache>
                      <c:ptCount val="1"/>
                      <c:pt idx="0">
                        <c:v>Aktual 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SALES1'!$C$10:$C$40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3">
                        <c:v>10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16</c:v>
                      </c:pt>
                      <c:pt idx="10">
                        <c:v>16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7">
                        <c:v>14</c:v>
                      </c:pt>
                      <c:pt idx="18">
                        <c:v>16</c:v>
                      </c:pt>
                      <c:pt idx="19">
                        <c:v>15</c:v>
                      </c:pt>
                      <c:pt idx="20">
                        <c:v>12</c:v>
                      </c:pt>
                      <c:pt idx="2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84CA-48CB-8002-5A483A64B1A6}"/>
                  </c:ext>
                </c:extLst>
              </c15:ser>
            </c15:filteredLineSeries>
          </c:ext>
        </c:extLst>
      </c:lineChart>
      <c:catAx>
        <c:axId val="41078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0416"/>
        <c:crosses val="autoZero"/>
        <c:auto val="1"/>
        <c:lblAlgn val="ctr"/>
        <c:lblOffset val="100"/>
        <c:noMultiLvlLbl val="0"/>
      </c:catAx>
      <c:valAx>
        <c:axId val="4107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Potensial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'Optional DASHBOARD SALES1'!$F$9</c:f>
              <c:strCache>
                <c:ptCount val="1"/>
                <c:pt idx="0">
                  <c:v>Target
Potensial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SALES1'!$F$10:$F$40</c:f>
              <c:numCache>
                <c:formatCode>_(* #,##0_);_(* \(#,##0\);_(* "-"??_);_(@_)</c:formatCode>
                <c:ptCount val="3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C8-4167-A6A6-DFE33119D3AA}"/>
            </c:ext>
          </c:extLst>
        </c:ser>
        <c:ser>
          <c:idx val="6"/>
          <c:order val="6"/>
          <c:tx>
            <c:strRef>
              <c:f>'Optional DASHBOARD SALES1'!$G$9</c:f>
              <c:strCache>
                <c:ptCount val="1"/>
                <c:pt idx="0">
                  <c:v>Aktual
Potensial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SALES1'!$G$10:$G$40</c:f>
              <c:numCache>
                <c:formatCode>_(* #,##0_);_(* \(#,##0\);_(* "-"??_);_(@_)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C8-4167-A6A6-DFE33119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70120"/>
        <c:axId val="4964705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SALES1'!$A$9</c15:sqref>
                        </c15:formulaRef>
                      </c:ext>
                    </c:extLst>
                    <c:strCache>
                      <c:ptCount val="1"/>
                      <c:pt idx="0">
                        <c:v>Tanggal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SALES1'!$A$10:$A$40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C0C8-4167-A6A6-DFE33119D3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SALES1'!$B$9</c15:sqref>
                        </c15:formulaRef>
                      </c:ext>
                    </c:extLst>
                    <c:strCache>
                      <c:ptCount val="1"/>
                      <c:pt idx="0">
                        <c:v>Target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SALES1'!$B$10:$B$40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C0C8-4167-A6A6-DFE33119D3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SALES1'!$C$9</c15:sqref>
                        </c15:formulaRef>
                      </c:ext>
                    </c:extLst>
                    <c:strCache>
                      <c:ptCount val="1"/>
                      <c:pt idx="0">
                        <c:v>Aktual 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SALES1'!$C$10:$C$40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3">
                        <c:v>10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16</c:v>
                      </c:pt>
                      <c:pt idx="10">
                        <c:v>16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7">
                        <c:v>14</c:v>
                      </c:pt>
                      <c:pt idx="18">
                        <c:v>16</c:v>
                      </c:pt>
                      <c:pt idx="19">
                        <c:v>15</c:v>
                      </c:pt>
                      <c:pt idx="20">
                        <c:v>12</c:v>
                      </c:pt>
                      <c:pt idx="2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C0C8-4167-A6A6-DFE33119D3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SALES1'!$D$9</c15:sqref>
                        </c15:formulaRef>
                      </c:ext>
                    </c:extLst>
                    <c:strCache>
                      <c:ptCount val="1"/>
                      <c:pt idx="0">
                        <c:v>Target
New Client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SALES1'!$D$10:$D$40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C0C8-4167-A6A6-DFE33119D3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SALES1'!$E$9</c15:sqref>
                        </c15:formulaRef>
                      </c:ext>
                    </c:extLst>
                    <c:strCache>
                      <c:ptCount val="1"/>
                      <c:pt idx="0">
                        <c:v>Aktual
New Client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SALES1'!$E$10:$E$40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5">
                        <c:v>1</c:v>
                      </c:pt>
                      <c:pt idx="12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C0C8-4167-A6A6-DFE33119D3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SALES1'!$H$9</c15:sqref>
                        </c15:formulaRef>
                      </c:ext>
                    </c:extLst>
                    <c:strCache>
                      <c:ptCount val="1"/>
                      <c:pt idx="0">
                        <c:v>Target
Value Proposal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SALES1'!$H$10:$H$40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25000000</c:v>
                      </c:pt>
                      <c:pt idx="1">
                        <c:v>25000000</c:v>
                      </c:pt>
                      <c:pt idx="2">
                        <c:v>25000000</c:v>
                      </c:pt>
                      <c:pt idx="3">
                        <c:v>25000000</c:v>
                      </c:pt>
                      <c:pt idx="4">
                        <c:v>25000000</c:v>
                      </c:pt>
                      <c:pt idx="5">
                        <c:v>25000000</c:v>
                      </c:pt>
                      <c:pt idx="6">
                        <c:v>25000000</c:v>
                      </c:pt>
                      <c:pt idx="7">
                        <c:v>25000000</c:v>
                      </c:pt>
                      <c:pt idx="8">
                        <c:v>25000000</c:v>
                      </c:pt>
                      <c:pt idx="9">
                        <c:v>25000000</c:v>
                      </c:pt>
                      <c:pt idx="10">
                        <c:v>25000000</c:v>
                      </c:pt>
                      <c:pt idx="11">
                        <c:v>25000000</c:v>
                      </c:pt>
                      <c:pt idx="12">
                        <c:v>25000000</c:v>
                      </c:pt>
                      <c:pt idx="13">
                        <c:v>25000000</c:v>
                      </c:pt>
                      <c:pt idx="14">
                        <c:v>25000000</c:v>
                      </c:pt>
                      <c:pt idx="15">
                        <c:v>25000000</c:v>
                      </c:pt>
                      <c:pt idx="16">
                        <c:v>25000000</c:v>
                      </c:pt>
                      <c:pt idx="17">
                        <c:v>25000000</c:v>
                      </c:pt>
                      <c:pt idx="18">
                        <c:v>25000000</c:v>
                      </c:pt>
                      <c:pt idx="19">
                        <c:v>25000000</c:v>
                      </c:pt>
                      <c:pt idx="20">
                        <c:v>25000000</c:v>
                      </c:pt>
                      <c:pt idx="21">
                        <c:v>25000000</c:v>
                      </c:pt>
                      <c:pt idx="22">
                        <c:v>25000000</c:v>
                      </c:pt>
                      <c:pt idx="23">
                        <c:v>25000000</c:v>
                      </c:pt>
                      <c:pt idx="24">
                        <c:v>25000000</c:v>
                      </c:pt>
                      <c:pt idx="25">
                        <c:v>25000000</c:v>
                      </c:pt>
                      <c:pt idx="26">
                        <c:v>25000000</c:v>
                      </c:pt>
                      <c:pt idx="27">
                        <c:v>25000000</c:v>
                      </c:pt>
                      <c:pt idx="28">
                        <c:v>25000000</c:v>
                      </c:pt>
                      <c:pt idx="29">
                        <c:v>25000000</c:v>
                      </c:pt>
                      <c:pt idx="30">
                        <c:v>25000000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C0C8-4167-A6A6-DFE33119D3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SALES1'!$I$9</c15:sqref>
                        </c15:formulaRef>
                      </c:ext>
                    </c:extLst>
                    <c:strCache>
                      <c:ptCount val="1"/>
                      <c:pt idx="0">
                        <c:v>Aktual
Value Proposal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SALES1'!$I$10:$I$40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C0C8-4167-A6A6-DFE33119D3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SALES1'!$J$9</c15:sqref>
                        </c15:formulaRef>
                      </c:ext>
                    </c:extLst>
                    <c:strCache>
                      <c:ptCount val="1"/>
                      <c:pt idx="0">
                        <c:v>Target
Value Proposal Hot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SALES1'!$J$10:$J$40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27">
                        <c:v>500000000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C0C8-4167-A6A6-DFE33119D3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SALES1'!$K$9</c15:sqref>
                        </c15:formulaRef>
                      </c:ext>
                    </c:extLst>
                    <c:strCache>
                      <c:ptCount val="1"/>
                      <c:pt idx="0">
                        <c:v>Aktual
Value Proposal Hot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SALES1'!$K$10:$K$40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C0C8-4167-A6A6-DFE33119D3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SALES1'!$L$9</c15:sqref>
                        </c15:formulaRef>
                      </c:ext>
                    </c:extLst>
                    <c:strCache>
                      <c:ptCount val="1"/>
                      <c:pt idx="0">
                        <c:v>Target
Value Deal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SALES1'!$L$10:$L$40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100000000</c:v>
                      </c:pt>
                      <c:pt idx="1">
                        <c:v>100000000</c:v>
                      </c:pt>
                      <c:pt idx="2">
                        <c:v>100000000</c:v>
                      </c:pt>
                      <c:pt idx="3">
                        <c:v>100000000</c:v>
                      </c:pt>
                      <c:pt idx="4">
                        <c:v>100000000</c:v>
                      </c:pt>
                      <c:pt idx="5">
                        <c:v>100000000</c:v>
                      </c:pt>
                      <c:pt idx="6">
                        <c:v>100000000</c:v>
                      </c:pt>
                      <c:pt idx="7">
                        <c:v>100000000</c:v>
                      </c:pt>
                      <c:pt idx="8">
                        <c:v>100000000</c:v>
                      </c:pt>
                      <c:pt idx="9">
                        <c:v>100000000</c:v>
                      </c:pt>
                      <c:pt idx="10">
                        <c:v>100000000</c:v>
                      </c:pt>
                      <c:pt idx="11">
                        <c:v>100000000</c:v>
                      </c:pt>
                      <c:pt idx="12">
                        <c:v>100000000</c:v>
                      </c:pt>
                      <c:pt idx="13">
                        <c:v>100000000</c:v>
                      </c:pt>
                      <c:pt idx="14">
                        <c:v>100000000</c:v>
                      </c:pt>
                      <c:pt idx="15">
                        <c:v>100000000</c:v>
                      </c:pt>
                      <c:pt idx="16">
                        <c:v>100000000</c:v>
                      </c:pt>
                      <c:pt idx="17">
                        <c:v>100000000</c:v>
                      </c:pt>
                      <c:pt idx="18">
                        <c:v>100000000</c:v>
                      </c:pt>
                      <c:pt idx="19">
                        <c:v>100000000</c:v>
                      </c:pt>
                      <c:pt idx="20">
                        <c:v>100000000</c:v>
                      </c:pt>
                      <c:pt idx="21">
                        <c:v>100000000</c:v>
                      </c:pt>
                      <c:pt idx="22">
                        <c:v>100000000</c:v>
                      </c:pt>
                      <c:pt idx="23">
                        <c:v>100000000</c:v>
                      </c:pt>
                      <c:pt idx="24">
                        <c:v>100000000</c:v>
                      </c:pt>
                      <c:pt idx="25">
                        <c:v>100000000</c:v>
                      </c:pt>
                      <c:pt idx="26">
                        <c:v>100000000</c:v>
                      </c:pt>
                      <c:pt idx="27">
                        <c:v>100000000</c:v>
                      </c:pt>
                      <c:pt idx="28">
                        <c:v>100000000</c:v>
                      </c:pt>
                      <c:pt idx="29">
                        <c:v>100000000</c:v>
                      </c:pt>
                      <c:pt idx="30">
                        <c:v>100000000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C0C8-4167-A6A6-DFE33119D3A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SALES1'!$M$9</c15:sqref>
                        </c15:formulaRef>
                      </c:ext>
                    </c:extLst>
                    <c:strCache>
                      <c:ptCount val="1"/>
                      <c:pt idx="0">
                        <c:v>Aktual
Value Deal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SALES1'!$M$10:$M$40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27" formatCode="General">
                        <c:v>125500000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C0C8-4167-A6A6-DFE33119D3AA}"/>
                  </c:ext>
                </c:extLst>
              </c15:ser>
            </c15:filteredLineSeries>
          </c:ext>
        </c:extLst>
      </c:lineChart>
      <c:catAx>
        <c:axId val="49647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0512"/>
        <c:crosses val="autoZero"/>
        <c:auto val="1"/>
        <c:lblAlgn val="ctr"/>
        <c:lblOffset val="100"/>
        <c:noMultiLvlLbl val="0"/>
      </c:catAx>
      <c:valAx>
        <c:axId val="4964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4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Proposal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'Optional DASHBOARD SALES1'!$H$9</c:f>
              <c:strCache>
                <c:ptCount val="1"/>
                <c:pt idx="0">
                  <c:v>Target
Value Proposal 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SALES1'!$H$10:$H$40</c:f>
              <c:numCache>
                <c:formatCode>_(* #,##0_);_(* \(#,##0\);_(* "-"??_);_(@_)</c:formatCode>
                <c:ptCount val="31"/>
                <c:pt idx="0">
                  <c:v>25000000</c:v>
                </c:pt>
                <c:pt idx="1">
                  <c:v>25000000</c:v>
                </c:pt>
                <c:pt idx="2">
                  <c:v>25000000</c:v>
                </c:pt>
                <c:pt idx="3">
                  <c:v>25000000</c:v>
                </c:pt>
                <c:pt idx="4">
                  <c:v>25000000</c:v>
                </c:pt>
                <c:pt idx="5">
                  <c:v>25000000</c:v>
                </c:pt>
                <c:pt idx="6">
                  <c:v>25000000</c:v>
                </c:pt>
                <c:pt idx="7">
                  <c:v>25000000</c:v>
                </c:pt>
                <c:pt idx="8">
                  <c:v>25000000</c:v>
                </c:pt>
                <c:pt idx="9">
                  <c:v>25000000</c:v>
                </c:pt>
                <c:pt idx="10">
                  <c:v>25000000</c:v>
                </c:pt>
                <c:pt idx="11">
                  <c:v>25000000</c:v>
                </c:pt>
                <c:pt idx="12">
                  <c:v>25000000</c:v>
                </c:pt>
                <c:pt idx="13">
                  <c:v>25000000</c:v>
                </c:pt>
                <c:pt idx="14">
                  <c:v>25000000</c:v>
                </c:pt>
                <c:pt idx="15">
                  <c:v>25000000</c:v>
                </c:pt>
                <c:pt idx="16">
                  <c:v>25000000</c:v>
                </c:pt>
                <c:pt idx="17">
                  <c:v>25000000</c:v>
                </c:pt>
                <c:pt idx="18">
                  <c:v>25000000</c:v>
                </c:pt>
                <c:pt idx="19">
                  <c:v>25000000</c:v>
                </c:pt>
                <c:pt idx="20">
                  <c:v>25000000</c:v>
                </c:pt>
                <c:pt idx="21">
                  <c:v>25000000</c:v>
                </c:pt>
                <c:pt idx="22">
                  <c:v>25000000</c:v>
                </c:pt>
                <c:pt idx="23">
                  <c:v>25000000</c:v>
                </c:pt>
                <c:pt idx="24">
                  <c:v>25000000</c:v>
                </c:pt>
                <c:pt idx="25">
                  <c:v>25000000</c:v>
                </c:pt>
                <c:pt idx="26">
                  <c:v>25000000</c:v>
                </c:pt>
                <c:pt idx="27">
                  <c:v>25000000</c:v>
                </c:pt>
                <c:pt idx="28">
                  <c:v>25000000</c:v>
                </c:pt>
                <c:pt idx="29">
                  <c:v>25000000</c:v>
                </c:pt>
                <c:pt idx="30">
                  <c:v>25000000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90-479B-8B2A-7EFB344D176C}"/>
            </c:ext>
          </c:extLst>
        </c:ser>
        <c:ser>
          <c:idx val="8"/>
          <c:order val="8"/>
          <c:tx>
            <c:strRef>
              <c:f>'Optional DASHBOARD SALES1'!$I$9</c:f>
              <c:strCache>
                <c:ptCount val="1"/>
                <c:pt idx="0">
                  <c:v>Aktual
Value Proposal Total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SALES1'!$I$10:$I$40</c:f>
              <c:numCache>
                <c:formatCode>_(* #,##0_);_(* \(#,##0\);_(* "-"??_);_(@_)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90-479B-8B2A-7EFB344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609552"/>
        <c:axId val="25644627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SALES1'!$A$9</c15:sqref>
                        </c15:formulaRef>
                      </c:ext>
                    </c:extLst>
                    <c:strCache>
                      <c:ptCount val="1"/>
                      <c:pt idx="0">
                        <c:v>Tanggal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SALES1'!$A$10:$A$40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5890-479B-8B2A-7EFB344D17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SALES1'!$B$9</c15:sqref>
                        </c15:formulaRef>
                      </c:ext>
                    </c:extLst>
                    <c:strCache>
                      <c:ptCount val="1"/>
                      <c:pt idx="0">
                        <c:v>Target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SALES1'!$B$10:$B$40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5890-479B-8B2A-7EFB344D176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SALES1'!$C$9</c15:sqref>
                        </c15:formulaRef>
                      </c:ext>
                    </c:extLst>
                    <c:strCache>
                      <c:ptCount val="1"/>
                      <c:pt idx="0">
                        <c:v>Aktual 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SALES1'!$C$10:$C$40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3">
                        <c:v>10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16</c:v>
                      </c:pt>
                      <c:pt idx="10">
                        <c:v>16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7">
                        <c:v>14</c:v>
                      </c:pt>
                      <c:pt idx="18">
                        <c:v>16</c:v>
                      </c:pt>
                      <c:pt idx="19">
                        <c:v>15</c:v>
                      </c:pt>
                      <c:pt idx="20">
                        <c:v>12</c:v>
                      </c:pt>
                      <c:pt idx="2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5890-479B-8B2A-7EFB344D17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SALES1'!$D$9</c15:sqref>
                        </c15:formulaRef>
                      </c:ext>
                    </c:extLst>
                    <c:strCache>
                      <c:ptCount val="1"/>
                      <c:pt idx="0">
                        <c:v>Target
New Client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SALES1'!$D$10:$D$40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5890-479B-8B2A-7EFB344D176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SALES1'!$E$9</c15:sqref>
                        </c15:formulaRef>
                      </c:ext>
                    </c:extLst>
                    <c:strCache>
                      <c:ptCount val="1"/>
                      <c:pt idx="0">
                        <c:v>Aktual
New Client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SALES1'!$E$10:$E$40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5">
                        <c:v>1</c:v>
                      </c:pt>
                      <c:pt idx="12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5890-479B-8B2A-7EFB344D176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SALES1'!$F$9</c15:sqref>
                        </c15:formulaRef>
                      </c:ext>
                    </c:extLst>
                    <c:strCache>
                      <c:ptCount val="1"/>
                      <c:pt idx="0">
                        <c:v>Target
Potensial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SALES1'!$F$10:$F$40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5890-479B-8B2A-7EFB344D176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SALES1'!$G$9</c15:sqref>
                        </c15:formulaRef>
                      </c:ext>
                    </c:extLst>
                    <c:strCache>
                      <c:ptCount val="1"/>
                      <c:pt idx="0">
                        <c:v>Aktual
Potensial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SALES1'!$G$10:$G$40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5890-479B-8B2A-7EFB344D176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SALES1'!$J$9</c15:sqref>
                        </c15:formulaRef>
                      </c:ext>
                    </c:extLst>
                    <c:strCache>
                      <c:ptCount val="1"/>
                      <c:pt idx="0">
                        <c:v>Target
Value Proposal Hot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SALES1'!$J$10:$J$40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27">
                        <c:v>500000000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5890-479B-8B2A-7EFB344D176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SALES1'!$K$9</c15:sqref>
                        </c15:formulaRef>
                      </c:ext>
                    </c:extLst>
                    <c:strCache>
                      <c:ptCount val="1"/>
                      <c:pt idx="0">
                        <c:v>Aktual
Value Proposal Hot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SALES1'!$K$10:$K$40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5890-479B-8B2A-7EFB344D176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SALES1'!$L$9</c15:sqref>
                        </c15:formulaRef>
                      </c:ext>
                    </c:extLst>
                    <c:strCache>
                      <c:ptCount val="1"/>
                      <c:pt idx="0">
                        <c:v>Target
Value Deal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SALES1'!$L$10:$L$40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100000000</c:v>
                      </c:pt>
                      <c:pt idx="1">
                        <c:v>100000000</c:v>
                      </c:pt>
                      <c:pt idx="2">
                        <c:v>100000000</c:v>
                      </c:pt>
                      <c:pt idx="3">
                        <c:v>100000000</c:v>
                      </c:pt>
                      <c:pt idx="4">
                        <c:v>100000000</c:v>
                      </c:pt>
                      <c:pt idx="5">
                        <c:v>100000000</c:v>
                      </c:pt>
                      <c:pt idx="6">
                        <c:v>100000000</c:v>
                      </c:pt>
                      <c:pt idx="7">
                        <c:v>100000000</c:v>
                      </c:pt>
                      <c:pt idx="8">
                        <c:v>100000000</c:v>
                      </c:pt>
                      <c:pt idx="9">
                        <c:v>100000000</c:v>
                      </c:pt>
                      <c:pt idx="10">
                        <c:v>100000000</c:v>
                      </c:pt>
                      <c:pt idx="11">
                        <c:v>100000000</c:v>
                      </c:pt>
                      <c:pt idx="12">
                        <c:v>100000000</c:v>
                      </c:pt>
                      <c:pt idx="13">
                        <c:v>100000000</c:v>
                      </c:pt>
                      <c:pt idx="14">
                        <c:v>100000000</c:v>
                      </c:pt>
                      <c:pt idx="15">
                        <c:v>100000000</c:v>
                      </c:pt>
                      <c:pt idx="16">
                        <c:v>100000000</c:v>
                      </c:pt>
                      <c:pt idx="17">
                        <c:v>100000000</c:v>
                      </c:pt>
                      <c:pt idx="18">
                        <c:v>100000000</c:v>
                      </c:pt>
                      <c:pt idx="19">
                        <c:v>100000000</c:v>
                      </c:pt>
                      <c:pt idx="20">
                        <c:v>100000000</c:v>
                      </c:pt>
                      <c:pt idx="21">
                        <c:v>100000000</c:v>
                      </c:pt>
                      <c:pt idx="22">
                        <c:v>100000000</c:v>
                      </c:pt>
                      <c:pt idx="23">
                        <c:v>100000000</c:v>
                      </c:pt>
                      <c:pt idx="24">
                        <c:v>100000000</c:v>
                      </c:pt>
                      <c:pt idx="25">
                        <c:v>100000000</c:v>
                      </c:pt>
                      <c:pt idx="26">
                        <c:v>100000000</c:v>
                      </c:pt>
                      <c:pt idx="27">
                        <c:v>100000000</c:v>
                      </c:pt>
                      <c:pt idx="28">
                        <c:v>100000000</c:v>
                      </c:pt>
                      <c:pt idx="29">
                        <c:v>100000000</c:v>
                      </c:pt>
                      <c:pt idx="30">
                        <c:v>100000000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5890-479B-8B2A-7EFB344D176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SALES1'!$M$9</c15:sqref>
                        </c15:formulaRef>
                      </c:ext>
                    </c:extLst>
                    <c:strCache>
                      <c:ptCount val="1"/>
                      <c:pt idx="0">
                        <c:v>Aktual
Value Deal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SALES1'!$M$10:$M$40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27" formatCode="General">
                        <c:v>125500000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5890-479B-8B2A-7EFB344D176C}"/>
                  </c:ext>
                </c:extLst>
              </c15:ser>
            </c15:filteredLineSeries>
          </c:ext>
        </c:extLst>
      </c:lineChart>
      <c:catAx>
        <c:axId val="3336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46272"/>
        <c:crosses val="autoZero"/>
        <c:auto val="1"/>
        <c:lblAlgn val="ctr"/>
        <c:lblOffset val="100"/>
        <c:noMultiLvlLbl val="0"/>
      </c:catAx>
      <c:valAx>
        <c:axId val="2564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Proposal HOT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'Optional DASHBOARD SALES1'!$J$9</c:f>
              <c:strCache>
                <c:ptCount val="1"/>
                <c:pt idx="0">
                  <c:v>Target
Value Proposal Hot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SALES1'!$J$10:$J$40</c:f>
              <c:numCache>
                <c:formatCode>_(* #,##0_);_(* \(#,##0\);_(* "-"??_);_(@_)</c:formatCode>
                <c:ptCount val="31"/>
                <c:pt idx="27">
                  <c:v>500000000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DB-443F-A7C8-3A4527D870E4}"/>
            </c:ext>
          </c:extLst>
        </c:ser>
        <c:ser>
          <c:idx val="10"/>
          <c:order val="10"/>
          <c:tx>
            <c:strRef>
              <c:f>'Optional DASHBOARD SALES1'!$K$9</c:f>
              <c:strCache>
                <c:ptCount val="1"/>
                <c:pt idx="0">
                  <c:v>Aktual
Value Proposal Hot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SALES1'!$K$10:$K$40</c:f>
              <c:numCache>
                <c:formatCode>_(* #,##0_);_(* \(#,##0\);_(* "-"??_);_(@_)</c:formatCode>
                <c:ptCount val="3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6DB-443F-A7C8-3A4527D87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59304"/>
        <c:axId val="17645969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SALES1'!$A$9</c15:sqref>
                        </c15:formulaRef>
                      </c:ext>
                    </c:extLst>
                    <c:strCache>
                      <c:ptCount val="1"/>
                      <c:pt idx="0">
                        <c:v>Tanggal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SALES1'!$A$10:$A$40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16DB-443F-A7C8-3A4527D870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SALES1'!$B$9</c15:sqref>
                        </c15:formulaRef>
                      </c:ext>
                    </c:extLst>
                    <c:strCache>
                      <c:ptCount val="1"/>
                      <c:pt idx="0">
                        <c:v>Target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SALES1'!$B$10:$B$40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16DB-443F-A7C8-3A4527D870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SALES1'!$C$9</c15:sqref>
                        </c15:formulaRef>
                      </c:ext>
                    </c:extLst>
                    <c:strCache>
                      <c:ptCount val="1"/>
                      <c:pt idx="0">
                        <c:v>Aktual 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SALES1'!$C$10:$C$40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3">
                        <c:v>10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16</c:v>
                      </c:pt>
                      <c:pt idx="10">
                        <c:v>16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7">
                        <c:v>14</c:v>
                      </c:pt>
                      <c:pt idx="18">
                        <c:v>16</c:v>
                      </c:pt>
                      <c:pt idx="19">
                        <c:v>15</c:v>
                      </c:pt>
                      <c:pt idx="20">
                        <c:v>12</c:v>
                      </c:pt>
                      <c:pt idx="2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16DB-443F-A7C8-3A4527D870E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SALES1'!$D$9</c15:sqref>
                        </c15:formulaRef>
                      </c:ext>
                    </c:extLst>
                    <c:strCache>
                      <c:ptCount val="1"/>
                      <c:pt idx="0">
                        <c:v>Target
New Client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SALES1'!$D$10:$D$40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16DB-443F-A7C8-3A4527D870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SALES1'!$E$9</c15:sqref>
                        </c15:formulaRef>
                      </c:ext>
                    </c:extLst>
                    <c:strCache>
                      <c:ptCount val="1"/>
                      <c:pt idx="0">
                        <c:v>Aktual
New Client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SALES1'!$E$10:$E$40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5">
                        <c:v>1</c:v>
                      </c:pt>
                      <c:pt idx="12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16DB-443F-A7C8-3A4527D870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SALES1'!$F$9</c15:sqref>
                        </c15:formulaRef>
                      </c:ext>
                    </c:extLst>
                    <c:strCache>
                      <c:ptCount val="1"/>
                      <c:pt idx="0">
                        <c:v>Target
Potensial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SALES1'!$F$10:$F$40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16DB-443F-A7C8-3A4527D870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SALES1'!$G$9</c15:sqref>
                        </c15:formulaRef>
                      </c:ext>
                    </c:extLst>
                    <c:strCache>
                      <c:ptCount val="1"/>
                      <c:pt idx="0">
                        <c:v>Aktual
Potensial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SALES1'!$G$10:$G$40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16DB-443F-A7C8-3A4527D870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SALES1'!$H$9</c15:sqref>
                        </c15:formulaRef>
                      </c:ext>
                    </c:extLst>
                    <c:strCache>
                      <c:ptCount val="1"/>
                      <c:pt idx="0">
                        <c:v>Target
Value Proposal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SALES1'!$H$10:$H$40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25000000</c:v>
                      </c:pt>
                      <c:pt idx="1">
                        <c:v>25000000</c:v>
                      </c:pt>
                      <c:pt idx="2">
                        <c:v>25000000</c:v>
                      </c:pt>
                      <c:pt idx="3">
                        <c:v>25000000</c:v>
                      </c:pt>
                      <c:pt idx="4">
                        <c:v>25000000</c:v>
                      </c:pt>
                      <c:pt idx="5">
                        <c:v>25000000</c:v>
                      </c:pt>
                      <c:pt idx="6">
                        <c:v>25000000</c:v>
                      </c:pt>
                      <c:pt idx="7">
                        <c:v>25000000</c:v>
                      </c:pt>
                      <c:pt idx="8">
                        <c:v>25000000</c:v>
                      </c:pt>
                      <c:pt idx="9">
                        <c:v>25000000</c:v>
                      </c:pt>
                      <c:pt idx="10">
                        <c:v>25000000</c:v>
                      </c:pt>
                      <c:pt idx="11">
                        <c:v>25000000</c:v>
                      </c:pt>
                      <c:pt idx="12">
                        <c:v>25000000</c:v>
                      </c:pt>
                      <c:pt idx="13">
                        <c:v>25000000</c:v>
                      </c:pt>
                      <c:pt idx="14">
                        <c:v>25000000</c:v>
                      </c:pt>
                      <c:pt idx="15">
                        <c:v>25000000</c:v>
                      </c:pt>
                      <c:pt idx="16">
                        <c:v>25000000</c:v>
                      </c:pt>
                      <c:pt idx="17">
                        <c:v>25000000</c:v>
                      </c:pt>
                      <c:pt idx="18">
                        <c:v>25000000</c:v>
                      </c:pt>
                      <c:pt idx="19">
                        <c:v>25000000</c:v>
                      </c:pt>
                      <c:pt idx="20">
                        <c:v>25000000</c:v>
                      </c:pt>
                      <c:pt idx="21">
                        <c:v>25000000</c:v>
                      </c:pt>
                      <c:pt idx="22">
                        <c:v>25000000</c:v>
                      </c:pt>
                      <c:pt idx="23">
                        <c:v>25000000</c:v>
                      </c:pt>
                      <c:pt idx="24">
                        <c:v>25000000</c:v>
                      </c:pt>
                      <c:pt idx="25">
                        <c:v>25000000</c:v>
                      </c:pt>
                      <c:pt idx="26">
                        <c:v>25000000</c:v>
                      </c:pt>
                      <c:pt idx="27">
                        <c:v>25000000</c:v>
                      </c:pt>
                      <c:pt idx="28">
                        <c:v>25000000</c:v>
                      </c:pt>
                      <c:pt idx="29">
                        <c:v>25000000</c:v>
                      </c:pt>
                      <c:pt idx="30">
                        <c:v>25000000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16DB-443F-A7C8-3A4527D870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SALES1'!$I$9</c15:sqref>
                        </c15:formulaRef>
                      </c:ext>
                    </c:extLst>
                    <c:strCache>
                      <c:ptCount val="1"/>
                      <c:pt idx="0">
                        <c:v>Aktual
Value Proposal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SALES1'!$I$10:$I$40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16DB-443F-A7C8-3A4527D870E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SALES1'!$L$9</c15:sqref>
                        </c15:formulaRef>
                      </c:ext>
                    </c:extLst>
                    <c:strCache>
                      <c:ptCount val="1"/>
                      <c:pt idx="0">
                        <c:v>Target
Value Deal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SALES1'!$L$10:$L$40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100000000</c:v>
                      </c:pt>
                      <c:pt idx="1">
                        <c:v>100000000</c:v>
                      </c:pt>
                      <c:pt idx="2">
                        <c:v>100000000</c:v>
                      </c:pt>
                      <c:pt idx="3">
                        <c:v>100000000</c:v>
                      </c:pt>
                      <c:pt idx="4">
                        <c:v>100000000</c:v>
                      </c:pt>
                      <c:pt idx="5">
                        <c:v>100000000</c:v>
                      </c:pt>
                      <c:pt idx="6">
                        <c:v>100000000</c:v>
                      </c:pt>
                      <c:pt idx="7">
                        <c:v>100000000</c:v>
                      </c:pt>
                      <c:pt idx="8">
                        <c:v>100000000</c:v>
                      </c:pt>
                      <c:pt idx="9">
                        <c:v>100000000</c:v>
                      </c:pt>
                      <c:pt idx="10">
                        <c:v>100000000</c:v>
                      </c:pt>
                      <c:pt idx="11">
                        <c:v>100000000</c:v>
                      </c:pt>
                      <c:pt idx="12">
                        <c:v>100000000</c:v>
                      </c:pt>
                      <c:pt idx="13">
                        <c:v>100000000</c:v>
                      </c:pt>
                      <c:pt idx="14">
                        <c:v>100000000</c:v>
                      </c:pt>
                      <c:pt idx="15">
                        <c:v>100000000</c:v>
                      </c:pt>
                      <c:pt idx="16">
                        <c:v>100000000</c:v>
                      </c:pt>
                      <c:pt idx="17">
                        <c:v>100000000</c:v>
                      </c:pt>
                      <c:pt idx="18">
                        <c:v>100000000</c:v>
                      </c:pt>
                      <c:pt idx="19">
                        <c:v>100000000</c:v>
                      </c:pt>
                      <c:pt idx="20">
                        <c:v>100000000</c:v>
                      </c:pt>
                      <c:pt idx="21">
                        <c:v>100000000</c:v>
                      </c:pt>
                      <c:pt idx="22">
                        <c:v>100000000</c:v>
                      </c:pt>
                      <c:pt idx="23">
                        <c:v>100000000</c:v>
                      </c:pt>
                      <c:pt idx="24">
                        <c:v>100000000</c:v>
                      </c:pt>
                      <c:pt idx="25">
                        <c:v>100000000</c:v>
                      </c:pt>
                      <c:pt idx="26">
                        <c:v>100000000</c:v>
                      </c:pt>
                      <c:pt idx="27">
                        <c:v>100000000</c:v>
                      </c:pt>
                      <c:pt idx="28">
                        <c:v>100000000</c:v>
                      </c:pt>
                      <c:pt idx="29">
                        <c:v>100000000</c:v>
                      </c:pt>
                      <c:pt idx="30">
                        <c:v>100000000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16DB-443F-A7C8-3A4527D870E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SALES1'!$M$9</c15:sqref>
                        </c15:formulaRef>
                      </c:ext>
                    </c:extLst>
                    <c:strCache>
                      <c:ptCount val="1"/>
                      <c:pt idx="0">
                        <c:v>Aktual
Value Deal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SALES1'!$M$10:$M$40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27" formatCode="General">
                        <c:v>125500000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16DB-443F-A7C8-3A4527D870E4}"/>
                  </c:ext>
                </c:extLst>
              </c15:ser>
            </c15:filteredLineSeries>
          </c:ext>
        </c:extLst>
      </c:lineChart>
      <c:catAx>
        <c:axId val="17645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9696"/>
        <c:crosses val="autoZero"/>
        <c:auto val="1"/>
        <c:lblAlgn val="ctr"/>
        <c:lblOffset val="100"/>
        <c:noMultiLvlLbl val="0"/>
      </c:catAx>
      <c:valAx>
        <c:axId val="1764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Deal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'Optional DASHBOARD SALES1'!$L$9</c:f>
              <c:strCache>
                <c:ptCount val="1"/>
                <c:pt idx="0">
                  <c:v>Target
Value Deal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SALES1'!$L$10:$L$40</c:f>
              <c:numCache>
                <c:formatCode>_(* #,##0_);_(* \(#,##0\);_(* "-"??_);_(@_)</c:formatCode>
                <c:ptCount val="31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</c:v>
                </c:pt>
                <c:pt idx="17">
                  <c:v>100000000</c:v>
                </c:pt>
                <c:pt idx="18">
                  <c:v>100000000</c:v>
                </c:pt>
                <c:pt idx="19">
                  <c:v>100000000</c:v>
                </c:pt>
                <c:pt idx="20">
                  <c:v>100000000</c:v>
                </c:pt>
                <c:pt idx="21">
                  <c:v>100000000</c:v>
                </c:pt>
                <c:pt idx="22">
                  <c:v>100000000</c:v>
                </c:pt>
                <c:pt idx="23">
                  <c:v>100000000</c:v>
                </c:pt>
                <c:pt idx="24">
                  <c:v>100000000</c:v>
                </c:pt>
                <c:pt idx="25">
                  <c:v>100000000</c:v>
                </c:pt>
                <c:pt idx="26">
                  <c:v>100000000</c:v>
                </c:pt>
                <c:pt idx="27">
                  <c:v>100000000</c:v>
                </c:pt>
                <c:pt idx="28">
                  <c:v>100000000</c:v>
                </c:pt>
                <c:pt idx="29">
                  <c:v>100000000</c:v>
                </c:pt>
                <c:pt idx="30">
                  <c:v>100000000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2E-4FB1-B588-0B6DEA52869A}"/>
            </c:ext>
          </c:extLst>
        </c:ser>
        <c:ser>
          <c:idx val="12"/>
          <c:order val="12"/>
          <c:tx>
            <c:strRef>
              <c:f>'Optional DASHBOARD SALES1'!$M$9</c:f>
              <c:strCache>
                <c:ptCount val="1"/>
                <c:pt idx="0">
                  <c:v>Aktual
Value Deal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'Optional DASHBOARD SALES1'!$M$10:$M$40</c:f>
              <c:numCache>
                <c:formatCode>_(* #,##0_);_(* \(#,##0\);_(* "-"??_);_(@_)</c:formatCode>
                <c:ptCount val="31"/>
                <c:pt idx="27" formatCode="General">
                  <c:v>125500000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2E-4FB1-B588-0B6DEA52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60872"/>
        <c:axId val="32980790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SALES1'!$A$9</c15:sqref>
                        </c15:formulaRef>
                      </c:ext>
                    </c:extLst>
                    <c:strCache>
                      <c:ptCount val="1"/>
                      <c:pt idx="0">
                        <c:v>Tanggal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'Optional DASHBOARD SALES1'!$A$10:$A$40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9D2E-4FB1-B588-0B6DEA52869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SALES1'!$B$9</c15:sqref>
                        </c15:formulaRef>
                      </c:ext>
                    </c:extLst>
                    <c:strCache>
                      <c:ptCount val="1"/>
                      <c:pt idx="0">
                        <c:v>Target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SALES1'!$B$10:$B$40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9D2E-4FB1-B588-0B6DEA5286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SALES1'!$C$9</c15:sqref>
                        </c15:formulaRef>
                      </c:ext>
                    </c:extLst>
                    <c:strCache>
                      <c:ptCount val="1"/>
                      <c:pt idx="0">
                        <c:v>Aktual 
New Prospek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SALES1'!$C$10:$C$40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3">
                        <c:v>10</c:v>
                      </c:pt>
                      <c:pt idx="4">
                        <c:v>12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16</c:v>
                      </c:pt>
                      <c:pt idx="10">
                        <c:v>16</c:v>
                      </c:pt>
                      <c:pt idx="11">
                        <c:v>15</c:v>
                      </c:pt>
                      <c:pt idx="12">
                        <c:v>20</c:v>
                      </c:pt>
                      <c:pt idx="13">
                        <c:v>15</c:v>
                      </c:pt>
                      <c:pt idx="14">
                        <c:v>19</c:v>
                      </c:pt>
                      <c:pt idx="17">
                        <c:v>14</c:v>
                      </c:pt>
                      <c:pt idx="18">
                        <c:v>16</c:v>
                      </c:pt>
                      <c:pt idx="19">
                        <c:v>15</c:v>
                      </c:pt>
                      <c:pt idx="20">
                        <c:v>12</c:v>
                      </c:pt>
                      <c:pt idx="21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9D2E-4FB1-B588-0B6DEA5286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SALES1'!$D$9</c15:sqref>
                        </c15:formulaRef>
                      </c:ext>
                    </c:extLst>
                    <c:strCache>
                      <c:ptCount val="1"/>
                      <c:pt idx="0">
                        <c:v>Target
New Client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SALES1'!$D$10:$D$40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9D2E-4FB1-B588-0B6DEA52869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SALES1'!$E$9</c15:sqref>
                        </c15:formulaRef>
                      </c:ext>
                    </c:extLst>
                    <c:strCache>
                      <c:ptCount val="1"/>
                      <c:pt idx="0">
                        <c:v>Aktual
New Client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SALES1'!$E$10:$E$40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5">
                        <c:v>1</c:v>
                      </c:pt>
                      <c:pt idx="12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9D2E-4FB1-B588-0B6DEA52869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SALES1'!$F$9</c15:sqref>
                        </c15:formulaRef>
                      </c:ext>
                    </c:extLst>
                    <c:strCache>
                      <c:ptCount val="1"/>
                      <c:pt idx="0">
                        <c:v>Target
Potensial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SALES1'!$F$10:$F$40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9D2E-4FB1-B588-0B6DEA52869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SALES1'!$G$9</c15:sqref>
                        </c15:formulaRef>
                      </c:ext>
                    </c:extLst>
                    <c:strCache>
                      <c:ptCount val="1"/>
                      <c:pt idx="0">
                        <c:v>Aktual
Potensial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SALES1'!$G$10:$G$40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9D2E-4FB1-B588-0B6DEA52869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SALES1'!$H$9</c15:sqref>
                        </c15:formulaRef>
                      </c:ext>
                    </c:extLst>
                    <c:strCache>
                      <c:ptCount val="1"/>
                      <c:pt idx="0">
                        <c:v>Target
Value Proposal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SALES1'!$H$10:$H$40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0">
                        <c:v>25000000</c:v>
                      </c:pt>
                      <c:pt idx="1">
                        <c:v>25000000</c:v>
                      </c:pt>
                      <c:pt idx="2">
                        <c:v>25000000</c:v>
                      </c:pt>
                      <c:pt idx="3">
                        <c:v>25000000</c:v>
                      </c:pt>
                      <c:pt idx="4">
                        <c:v>25000000</c:v>
                      </c:pt>
                      <c:pt idx="5">
                        <c:v>25000000</c:v>
                      </c:pt>
                      <c:pt idx="6">
                        <c:v>25000000</c:v>
                      </c:pt>
                      <c:pt idx="7">
                        <c:v>25000000</c:v>
                      </c:pt>
                      <c:pt idx="8">
                        <c:v>25000000</c:v>
                      </c:pt>
                      <c:pt idx="9">
                        <c:v>25000000</c:v>
                      </c:pt>
                      <c:pt idx="10">
                        <c:v>25000000</c:v>
                      </c:pt>
                      <c:pt idx="11">
                        <c:v>25000000</c:v>
                      </c:pt>
                      <c:pt idx="12">
                        <c:v>25000000</c:v>
                      </c:pt>
                      <c:pt idx="13">
                        <c:v>25000000</c:v>
                      </c:pt>
                      <c:pt idx="14">
                        <c:v>25000000</c:v>
                      </c:pt>
                      <c:pt idx="15">
                        <c:v>25000000</c:v>
                      </c:pt>
                      <c:pt idx="16">
                        <c:v>25000000</c:v>
                      </c:pt>
                      <c:pt idx="17">
                        <c:v>25000000</c:v>
                      </c:pt>
                      <c:pt idx="18">
                        <c:v>25000000</c:v>
                      </c:pt>
                      <c:pt idx="19">
                        <c:v>25000000</c:v>
                      </c:pt>
                      <c:pt idx="20">
                        <c:v>25000000</c:v>
                      </c:pt>
                      <c:pt idx="21">
                        <c:v>25000000</c:v>
                      </c:pt>
                      <c:pt idx="22">
                        <c:v>25000000</c:v>
                      </c:pt>
                      <c:pt idx="23">
                        <c:v>25000000</c:v>
                      </c:pt>
                      <c:pt idx="24">
                        <c:v>25000000</c:v>
                      </c:pt>
                      <c:pt idx="25">
                        <c:v>25000000</c:v>
                      </c:pt>
                      <c:pt idx="26">
                        <c:v>25000000</c:v>
                      </c:pt>
                      <c:pt idx="27">
                        <c:v>25000000</c:v>
                      </c:pt>
                      <c:pt idx="28">
                        <c:v>25000000</c:v>
                      </c:pt>
                      <c:pt idx="29">
                        <c:v>25000000</c:v>
                      </c:pt>
                      <c:pt idx="30">
                        <c:v>25000000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9D2E-4FB1-B588-0B6DEA52869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SALES1'!$I$9</c15:sqref>
                        </c15:formulaRef>
                      </c:ext>
                    </c:extLst>
                    <c:strCache>
                      <c:ptCount val="1"/>
                      <c:pt idx="0">
                        <c:v>Aktual
Value Proposal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SALES1'!$I$10:$I$40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9D2E-4FB1-B588-0B6DEA52869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SALES1'!$J$9</c15:sqref>
                        </c15:formulaRef>
                      </c:ext>
                    </c:extLst>
                    <c:strCache>
                      <c:ptCount val="1"/>
                      <c:pt idx="0">
                        <c:v>Target
Value Proposal Hot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SALES1'!$J$10:$J$40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  <c:pt idx="27">
                        <c:v>500000000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9D2E-4FB1-B588-0B6DEA52869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SALES1'!$K$9</c15:sqref>
                        </c15:formulaRef>
                      </c:ext>
                    </c:extLst>
                    <c:strCache>
                      <c:ptCount val="1"/>
                      <c:pt idx="0">
                        <c:v>Aktual
Value Proposal Hot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'Optional DASHBOARD SALES1'!$K$10:$K$40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1"/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9D2E-4FB1-B588-0B6DEA52869A}"/>
                  </c:ext>
                </c:extLst>
              </c15:ser>
            </c15:filteredLineSeries>
          </c:ext>
        </c:extLst>
      </c:lineChart>
      <c:catAx>
        <c:axId val="17646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7904"/>
        <c:crosses val="autoZero"/>
        <c:auto val="1"/>
        <c:lblAlgn val="ctr"/>
        <c:lblOffset val="100"/>
        <c:noMultiLvlLbl val="0"/>
      </c:catAx>
      <c:valAx>
        <c:axId val="3298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95250</xdr:rowOff>
    </xdr:from>
    <xdr:to>
      <xdr:col>8</xdr:col>
      <xdr:colOff>19050</xdr:colOff>
      <xdr:row>3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4632960" y="695325"/>
          <a:ext cx="191706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3</xdr:row>
      <xdr:rowOff>133350</xdr:rowOff>
    </xdr:from>
    <xdr:to>
      <xdr:col>8</xdr:col>
      <xdr:colOff>19050</xdr:colOff>
      <xdr:row>4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4613910" y="733425"/>
          <a:ext cx="193611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0</xdr:row>
      <xdr:rowOff>0</xdr:rowOff>
    </xdr:from>
    <xdr:to>
      <xdr:col>19</xdr:col>
      <xdr:colOff>57156</xdr:colOff>
      <xdr:row>11</xdr:row>
      <xdr:rowOff>28581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11</xdr:row>
      <xdr:rowOff>104775</xdr:rowOff>
    </xdr:from>
    <xdr:to>
      <xdr:col>19</xdr:col>
      <xdr:colOff>47631</xdr:colOff>
      <xdr:row>24</xdr:row>
      <xdr:rowOff>152406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25</xdr:row>
      <xdr:rowOff>171450</xdr:rowOff>
    </xdr:from>
    <xdr:to>
      <xdr:col>19</xdr:col>
      <xdr:colOff>66681</xdr:colOff>
      <xdr:row>39</xdr:row>
      <xdr:rowOff>28581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212148</xdr:colOff>
      <xdr:row>0</xdr:row>
      <xdr:rowOff>0</xdr:rowOff>
    </xdr:from>
    <xdr:to>
      <xdr:col>23</xdr:col>
      <xdr:colOff>570639</xdr:colOff>
      <xdr:row>11</xdr:row>
      <xdr:rowOff>46765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206087</xdr:colOff>
      <xdr:row>11</xdr:row>
      <xdr:rowOff>187036</xdr:rowOff>
    </xdr:from>
    <xdr:to>
      <xdr:col>23</xdr:col>
      <xdr:colOff>564578</xdr:colOff>
      <xdr:row>25</xdr:row>
      <xdr:rowOff>44167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242455</xdr:colOff>
      <xdr:row>25</xdr:row>
      <xdr:rowOff>179244</xdr:rowOff>
    </xdr:from>
    <xdr:to>
      <xdr:col>23</xdr:col>
      <xdr:colOff>600946</xdr:colOff>
      <xdr:row>39</xdr:row>
      <xdr:rowOff>36375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95250</xdr:rowOff>
    </xdr:from>
    <xdr:to>
      <xdr:col>8</xdr:col>
      <xdr:colOff>19050</xdr:colOff>
      <xdr:row>3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088130" y="695325"/>
          <a:ext cx="6242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3</xdr:row>
      <xdr:rowOff>133350</xdr:rowOff>
    </xdr:from>
    <xdr:to>
      <xdr:col>8</xdr:col>
      <xdr:colOff>19050</xdr:colOff>
      <xdr:row>4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069080" y="733425"/>
          <a:ext cx="64325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esti_prasetya@atsumitec.co.id" TargetMode="External"/><Relationship Id="rId1" Type="http://schemas.openxmlformats.org/officeDocument/2006/relationships/hyperlink" Target="mailto:yosafat.sk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workbookViewId="0">
      <selection activeCell="A19" sqref="A19"/>
    </sheetView>
  </sheetViews>
  <sheetFormatPr defaultColWidth="9" defaultRowHeight="15"/>
  <cols>
    <col min="1" max="1" width="13.28515625" customWidth="1"/>
    <col min="3" max="3" width="9" hidden="1" customWidth="1"/>
    <col min="5" max="5" width="9" hidden="1" customWidth="1"/>
    <col min="7" max="7" width="9" hidden="1" customWidth="1"/>
    <col min="8" max="8" width="17.140625" customWidth="1"/>
    <col min="9" max="9" width="9" hidden="1" customWidth="1"/>
    <col min="10" max="10" width="18.7109375" customWidth="1"/>
    <col min="11" max="11" width="9" hidden="1" customWidth="1"/>
    <col min="12" max="12" width="16.85546875" customWidth="1"/>
    <col min="13" max="13" width="9" hidden="1" customWidth="1"/>
  </cols>
  <sheetData>
    <row r="3" spans="1:13">
      <c r="A3" s="192" t="s">
        <v>0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30"/>
    </row>
    <row r="4" spans="1:13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31"/>
    </row>
    <row r="5" spans="1:13" ht="44.25" customHeight="1">
      <c r="A5" s="190" t="s">
        <v>1</v>
      </c>
      <c r="B5" s="188" t="s">
        <v>2</v>
      </c>
      <c r="C5" s="188"/>
      <c r="D5" s="188" t="s">
        <v>3</v>
      </c>
      <c r="E5" s="188"/>
      <c r="F5" s="188" t="s">
        <v>4</v>
      </c>
      <c r="G5" s="188"/>
      <c r="H5" s="188" t="s">
        <v>5</v>
      </c>
      <c r="I5" s="188"/>
      <c r="J5" s="188" t="s">
        <v>6</v>
      </c>
      <c r="K5" s="188"/>
      <c r="L5" s="188" t="s">
        <v>7</v>
      </c>
      <c r="M5" s="189"/>
    </row>
    <row r="6" spans="1:13" ht="15" hidden="1" customHeight="1">
      <c r="A6" s="191"/>
      <c r="B6" s="115" t="s">
        <v>8</v>
      </c>
      <c r="C6" s="115" t="s">
        <v>9</v>
      </c>
      <c r="D6" s="115" t="s">
        <v>10</v>
      </c>
      <c r="E6" s="115" t="s">
        <v>11</v>
      </c>
      <c r="F6" s="115" t="s">
        <v>12</v>
      </c>
      <c r="G6" s="115" t="s">
        <v>13</v>
      </c>
      <c r="H6" s="115" t="s">
        <v>14</v>
      </c>
      <c r="I6" s="115" t="s">
        <v>15</v>
      </c>
      <c r="J6" s="115" t="s">
        <v>16</v>
      </c>
      <c r="K6" s="115" t="s">
        <v>17</v>
      </c>
      <c r="L6" s="115" t="s">
        <v>18</v>
      </c>
      <c r="M6" s="121" t="s">
        <v>19</v>
      </c>
    </row>
    <row r="7" spans="1:13">
      <c r="A7" s="116" t="s">
        <v>20</v>
      </c>
      <c r="B7" s="117">
        <v>20</v>
      </c>
      <c r="C7" s="118"/>
      <c r="D7" s="117">
        <v>10</v>
      </c>
      <c r="E7" s="118"/>
      <c r="F7" s="117">
        <v>6</v>
      </c>
      <c r="G7" s="118"/>
      <c r="H7" s="104">
        <v>500000000</v>
      </c>
      <c r="I7" s="103"/>
      <c r="J7" s="104">
        <v>500000000</v>
      </c>
      <c r="K7" s="103"/>
      <c r="L7" s="104">
        <v>100000000</v>
      </c>
      <c r="M7" s="123"/>
    </row>
    <row r="8" spans="1:13">
      <c r="A8" s="116" t="s">
        <v>21</v>
      </c>
      <c r="B8" s="117">
        <v>20</v>
      </c>
      <c r="C8" s="118"/>
      <c r="D8" s="117">
        <v>10</v>
      </c>
      <c r="E8" s="118"/>
      <c r="F8" s="117">
        <v>6</v>
      </c>
      <c r="G8" s="118"/>
      <c r="H8" s="104">
        <v>500000000</v>
      </c>
      <c r="I8" s="103"/>
      <c r="J8" s="104">
        <v>500000000</v>
      </c>
      <c r="K8" s="103"/>
      <c r="L8" s="104">
        <v>100000000</v>
      </c>
      <c r="M8" s="123"/>
    </row>
    <row r="9" spans="1:13">
      <c r="A9" s="116" t="s">
        <v>22</v>
      </c>
      <c r="B9" s="117">
        <v>20</v>
      </c>
      <c r="C9" s="118"/>
      <c r="D9" s="117">
        <v>10</v>
      </c>
      <c r="E9" s="118"/>
      <c r="F9" s="117">
        <v>6</v>
      </c>
      <c r="G9" s="118"/>
      <c r="H9" s="104">
        <v>500000000</v>
      </c>
      <c r="I9" s="103"/>
      <c r="J9" s="104">
        <v>500000000</v>
      </c>
      <c r="K9" s="103"/>
      <c r="L9" s="104">
        <v>100000000</v>
      </c>
      <c r="M9" s="123"/>
    </row>
    <row r="10" spans="1:13">
      <c r="A10" s="116" t="s">
        <v>23</v>
      </c>
      <c r="B10" s="117">
        <v>20</v>
      </c>
      <c r="C10" s="118"/>
      <c r="D10" s="117">
        <v>10</v>
      </c>
      <c r="E10" s="118"/>
      <c r="F10" s="117">
        <v>6</v>
      </c>
      <c r="G10" s="118"/>
      <c r="H10" s="104">
        <v>1000000000</v>
      </c>
      <c r="I10" s="103"/>
      <c r="J10" s="104">
        <v>1000000000</v>
      </c>
      <c r="K10" s="103"/>
      <c r="L10" s="104">
        <v>100000000</v>
      </c>
      <c r="M10" s="123"/>
    </row>
    <row r="11" spans="1:13">
      <c r="A11" s="116" t="s">
        <v>24</v>
      </c>
      <c r="B11" s="117">
        <v>20</v>
      </c>
      <c r="C11" s="118"/>
      <c r="D11" s="117">
        <v>10</v>
      </c>
      <c r="E11" s="118"/>
      <c r="F11" s="117">
        <v>6</v>
      </c>
      <c r="G11" s="118"/>
      <c r="H11" s="104">
        <v>500000000</v>
      </c>
      <c r="I11" s="103"/>
      <c r="J11" s="104">
        <v>500000000</v>
      </c>
      <c r="K11" s="103"/>
      <c r="L11" s="104">
        <v>100000000</v>
      </c>
      <c r="M11" s="123"/>
    </row>
    <row r="12" spans="1:13">
      <c r="A12" s="125" t="s">
        <v>25</v>
      </c>
      <c r="B12" s="126">
        <v>20</v>
      </c>
      <c r="C12" s="127"/>
      <c r="D12" s="126">
        <v>10</v>
      </c>
      <c r="E12" s="127"/>
      <c r="F12" s="126">
        <v>6</v>
      </c>
      <c r="G12" s="127"/>
      <c r="H12" s="128">
        <v>1375000000</v>
      </c>
      <c r="I12" s="129"/>
      <c r="J12" s="128">
        <v>1375000000</v>
      </c>
      <c r="K12" s="129"/>
      <c r="L12" s="128">
        <v>275000000</v>
      </c>
      <c r="M12" s="132"/>
    </row>
    <row r="19" spans="1:1">
      <c r="A19" t="s">
        <v>425</v>
      </c>
    </row>
  </sheetData>
  <autoFilter ref="A6:M12">
    <sortState ref="A8:M12">
      <sortCondition ref="A6"/>
    </sortState>
  </autoFilter>
  <mergeCells count="8">
    <mergeCell ref="L5:M5"/>
    <mergeCell ref="A5:A6"/>
    <mergeCell ref="A3:L4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6"/>
  <sheetViews>
    <sheetView zoomScale="80" zoomScaleNormal="80" workbookViewId="0">
      <pane xSplit="1" ySplit="9" topLeftCell="B31" activePane="bottomRight" state="frozen"/>
      <selection pane="topRight"/>
      <selection pane="bottomLeft"/>
      <selection pane="bottomRight" activeCell="A46" sqref="A46"/>
    </sheetView>
  </sheetViews>
  <sheetFormatPr defaultColWidth="9" defaultRowHeight="15"/>
  <cols>
    <col min="1" max="1" width="12.7109375" customWidth="1"/>
    <col min="2" max="2" width="6.85546875" style="99" customWidth="1"/>
    <col min="3" max="3" width="6.7109375" style="99" customWidth="1"/>
    <col min="4" max="4" width="6.5703125" style="99" customWidth="1"/>
    <col min="5" max="5" width="6.7109375" style="99" customWidth="1"/>
    <col min="6" max="6" width="6.5703125" style="99" customWidth="1"/>
    <col min="7" max="7" width="6.7109375" style="99" customWidth="1"/>
    <col min="8" max="8" width="15.7109375" customWidth="1"/>
    <col min="9" max="9" width="19" customWidth="1"/>
    <col min="10" max="11" width="13" customWidth="1"/>
    <col min="12" max="12" width="16.5703125" customWidth="1"/>
    <col min="13" max="13" width="15.42578125" customWidth="1"/>
    <col min="14" max="14" width="2.140625" customWidth="1"/>
  </cols>
  <sheetData>
    <row r="1" spans="1:13">
      <c r="A1" s="110" t="s">
        <v>26</v>
      </c>
      <c r="B1" s="111"/>
      <c r="C1" s="111"/>
      <c r="D1"/>
      <c r="E1"/>
      <c r="F1"/>
      <c r="G1"/>
    </row>
    <row r="2" spans="1:13">
      <c r="A2" s="112" t="s">
        <v>27</v>
      </c>
      <c r="B2" s="1" t="s">
        <v>3</v>
      </c>
      <c r="C2" s="1"/>
      <c r="D2" s="1"/>
      <c r="E2" s="1"/>
      <c r="F2" s="1"/>
      <c r="G2" s="1"/>
    </row>
    <row r="3" spans="1:13">
      <c r="A3" s="112" t="s">
        <v>28</v>
      </c>
      <c r="B3" s="1" t="s">
        <v>29</v>
      </c>
      <c r="C3" s="1"/>
      <c r="D3" s="1"/>
      <c r="E3" s="1"/>
      <c r="F3" s="1"/>
      <c r="G3" s="1"/>
    </row>
    <row r="4" spans="1:13">
      <c r="A4" s="112" t="s">
        <v>30</v>
      </c>
      <c r="B4" s="1" t="s">
        <v>31</v>
      </c>
      <c r="C4" s="1"/>
      <c r="D4" s="1"/>
      <c r="E4" s="1"/>
      <c r="F4"/>
      <c r="G4" s="1"/>
      <c r="I4" s="1" t="s">
        <v>32</v>
      </c>
    </row>
    <row r="5" spans="1:13">
      <c r="A5" s="1"/>
      <c r="B5" s="1"/>
      <c r="C5" s="1"/>
      <c r="D5" s="1"/>
      <c r="E5" s="1"/>
      <c r="F5"/>
      <c r="G5" s="1"/>
      <c r="I5" s="1" t="s">
        <v>33</v>
      </c>
    </row>
    <row r="7" spans="1:13" ht="29.25" customHeight="1">
      <c r="A7" s="196" t="s">
        <v>34</v>
      </c>
      <c r="B7" s="196"/>
      <c r="C7" s="196"/>
      <c r="D7" s="196"/>
      <c r="E7" s="196"/>
      <c r="F7" s="196"/>
      <c r="G7" s="196"/>
      <c r="H7" s="196"/>
      <c r="I7" s="196"/>
      <c r="J7" s="196"/>
      <c r="K7" s="196"/>
      <c r="L7" s="196"/>
      <c r="M7" s="196"/>
    </row>
    <row r="8" spans="1:13" ht="29.25" customHeight="1">
      <c r="A8" s="113" t="s">
        <v>35</v>
      </c>
      <c r="B8" s="197" t="s">
        <v>2</v>
      </c>
      <c r="C8" s="197"/>
      <c r="D8" s="197" t="s">
        <v>3</v>
      </c>
      <c r="E8" s="197"/>
      <c r="F8" s="197" t="s">
        <v>4</v>
      </c>
      <c r="G8" s="197"/>
      <c r="H8" s="197" t="s">
        <v>5</v>
      </c>
      <c r="I8" s="197"/>
      <c r="J8" s="197" t="s">
        <v>6</v>
      </c>
      <c r="K8" s="197"/>
      <c r="L8" s="197" t="s">
        <v>7</v>
      </c>
      <c r="M8" s="198"/>
    </row>
    <row r="9" spans="1:13" s="109" customFormat="1" ht="18" customHeight="1">
      <c r="A9" s="114" t="s">
        <v>35</v>
      </c>
      <c r="B9" s="115" t="s">
        <v>8</v>
      </c>
      <c r="C9" s="115" t="s">
        <v>9</v>
      </c>
      <c r="D9" s="115" t="s">
        <v>10</v>
      </c>
      <c r="E9" s="115" t="s">
        <v>11</v>
      </c>
      <c r="F9" s="115" t="s">
        <v>12</v>
      </c>
      <c r="G9" s="115" t="s">
        <v>13</v>
      </c>
      <c r="H9" s="115" t="s">
        <v>14</v>
      </c>
      <c r="I9" s="115" t="s">
        <v>15</v>
      </c>
      <c r="J9" s="115" t="s">
        <v>16</v>
      </c>
      <c r="K9" s="115" t="s">
        <v>17</v>
      </c>
      <c r="L9" s="115" t="s">
        <v>18</v>
      </c>
      <c r="M9" s="121" t="s">
        <v>19</v>
      </c>
    </row>
    <row r="10" spans="1:13">
      <c r="A10" s="116">
        <v>1</v>
      </c>
      <c r="B10" s="117">
        <v>20</v>
      </c>
      <c r="C10" s="118"/>
      <c r="D10" s="117">
        <v>10</v>
      </c>
      <c r="E10" s="118"/>
      <c r="F10" s="117">
        <v>6</v>
      </c>
      <c r="G10" s="118"/>
      <c r="H10" s="104">
        <f>500000000/20</f>
        <v>25000000</v>
      </c>
      <c r="I10" s="103"/>
      <c r="J10" s="104"/>
      <c r="K10" s="103"/>
      <c r="L10" s="104">
        <v>100000000</v>
      </c>
      <c r="M10" s="122"/>
    </row>
    <row r="11" spans="1:13">
      <c r="A11" s="116">
        <v>2</v>
      </c>
      <c r="B11" s="117">
        <v>20</v>
      </c>
      <c r="C11" s="118"/>
      <c r="D11" s="117">
        <v>10</v>
      </c>
      <c r="E11" s="118"/>
      <c r="F11" s="117">
        <v>6</v>
      </c>
      <c r="G11" s="118"/>
      <c r="H11" s="104">
        <f t="shared" ref="H11:H40" si="0">500000000/20</f>
        <v>25000000</v>
      </c>
      <c r="I11" s="103"/>
      <c r="J11" s="104"/>
      <c r="K11" s="103"/>
      <c r="L11" s="104">
        <v>100000000</v>
      </c>
      <c r="M11" s="123"/>
    </row>
    <row r="12" spans="1:13">
      <c r="A12" s="116">
        <v>3</v>
      </c>
      <c r="B12" s="117">
        <v>20</v>
      </c>
      <c r="C12" s="118"/>
      <c r="D12" s="117">
        <v>10</v>
      </c>
      <c r="E12" s="118"/>
      <c r="F12" s="117">
        <v>6</v>
      </c>
      <c r="G12" s="118"/>
      <c r="H12" s="104">
        <f t="shared" si="0"/>
        <v>25000000</v>
      </c>
      <c r="I12" s="103"/>
      <c r="J12" s="104"/>
      <c r="K12" s="103"/>
      <c r="L12" s="104">
        <v>100000000</v>
      </c>
      <c r="M12" s="123"/>
    </row>
    <row r="13" spans="1:13">
      <c r="A13" s="116">
        <v>4</v>
      </c>
      <c r="B13" s="117">
        <v>20</v>
      </c>
      <c r="C13" s="118">
        <v>10</v>
      </c>
      <c r="D13" s="117">
        <v>10</v>
      </c>
      <c r="E13" s="118"/>
      <c r="F13" s="117">
        <v>6</v>
      </c>
      <c r="G13" s="118"/>
      <c r="H13" s="104">
        <f t="shared" si="0"/>
        <v>25000000</v>
      </c>
      <c r="I13" s="103"/>
      <c r="J13" s="104"/>
      <c r="K13" s="103"/>
      <c r="L13" s="104">
        <v>100000000</v>
      </c>
      <c r="M13" s="123"/>
    </row>
    <row r="14" spans="1:13">
      <c r="A14" s="116">
        <v>5</v>
      </c>
      <c r="B14" s="117">
        <v>20</v>
      </c>
      <c r="C14" s="118">
        <v>12</v>
      </c>
      <c r="D14" s="117">
        <v>10</v>
      </c>
      <c r="E14" s="118"/>
      <c r="F14" s="117">
        <v>6</v>
      </c>
      <c r="G14" s="118"/>
      <c r="H14" s="104">
        <f t="shared" si="0"/>
        <v>25000000</v>
      </c>
      <c r="I14" s="103"/>
      <c r="J14" s="104"/>
      <c r="K14" s="103"/>
      <c r="L14" s="104">
        <v>100000000</v>
      </c>
      <c r="M14" s="123"/>
    </row>
    <row r="15" spans="1:13">
      <c r="A15" s="116">
        <v>6</v>
      </c>
      <c r="B15" s="117">
        <v>20</v>
      </c>
      <c r="C15" s="118">
        <v>15</v>
      </c>
      <c r="D15" s="117">
        <v>10</v>
      </c>
      <c r="E15" s="118">
        <v>1</v>
      </c>
      <c r="F15" s="117">
        <v>6</v>
      </c>
      <c r="G15" s="118"/>
      <c r="H15" s="104">
        <f t="shared" si="0"/>
        <v>25000000</v>
      </c>
      <c r="I15" s="103"/>
      <c r="J15" s="104"/>
      <c r="K15" s="103"/>
      <c r="L15" s="104">
        <v>100000000</v>
      </c>
      <c r="M15" s="123"/>
    </row>
    <row r="16" spans="1:13">
      <c r="A16" s="116">
        <v>7</v>
      </c>
      <c r="B16" s="117">
        <v>20</v>
      </c>
      <c r="C16" s="118">
        <v>17</v>
      </c>
      <c r="D16" s="117">
        <v>10</v>
      </c>
      <c r="E16" s="118"/>
      <c r="F16" s="117">
        <v>6</v>
      </c>
      <c r="G16" s="118"/>
      <c r="H16" s="104">
        <f t="shared" si="0"/>
        <v>25000000</v>
      </c>
      <c r="I16" s="103"/>
      <c r="J16" s="104"/>
      <c r="K16" s="103"/>
      <c r="L16" s="104">
        <v>100000000</v>
      </c>
      <c r="M16" s="122"/>
    </row>
    <row r="17" spans="1:13">
      <c r="A17" s="116">
        <v>8</v>
      </c>
      <c r="B17" s="117">
        <v>20</v>
      </c>
      <c r="C17" s="118">
        <v>16</v>
      </c>
      <c r="D17" s="117">
        <v>10</v>
      </c>
      <c r="E17" s="118"/>
      <c r="F17" s="117">
        <v>6</v>
      </c>
      <c r="G17" s="118"/>
      <c r="H17" s="104">
        <f t="shared" si="0"/>
        <v>25000000</v>
      </c>
      <c r="I17" s="103"/>
      <c r="J17" s="104"/>
      <c r="K17" s="103"/>
      <c r="L17" s="104">
        <v>100000000</v>
      </c>
      <c r="M17" s="122"/>
    </row>
    <row r="18" spans="1:13">
      <c r="A18" s="116">
        <v>9</v>
      </c>
      <c r="B18" s="117">
        <v>20</v>
      </c>
      <c r="C18" s="118"/>
      <c r="D18" s="117">
        <v>10</v>
      </c>
      <c r="E18" s="118"/>
      <c r="F18" s="117">
        <v>6</v>
      </c>
      <c r="G18" s="118"/>
      <c r="H18" s="104">
        <f t="shared" si="0"/>
        <v>25000000</v>
      </c>
      <c r="I18" s="103"/>
      <c r="J18" s="104"/>
      <c r="K18" s="103"/>
      <c r="L18" s="104">
        <v>100000000</v>
      </c>
      <c r="M18" s="122"/>
    </row>
    <row r="19" spans="1:13">
      <c r="A19" s="116">
        <v>10</v>
      </c>
      <c r="B19" s="117">
        <v>20</v>
      </c>
      <c r="C19" s="118"/>
      <c r="D19" s="117">
        <v>10</v>
      </c>
      <c r="E19" s="118"/>
      <c r="F19" s="117">
        <v>6</v>
      </c>
      <c r="G19" s="118"/>
      <c r="H19" s="104">
        <f t="shared" si="0"/>
        <v>25000000</v>
      </c>
      <c r="I19" s="103"/>
      <c r="J19" s="104"/>
      <c r="K19" s="103"/>
      <c r="L19" s="104">
        <v>100000000</v>
      </c>
      <c r="M19" s="122"/>
    </row>
    <row r="20" spans="1:13">
      <c r="A20" s="116">
        <v>11</v>
      </c>
      <c r="B20" s="117">
        <v>20</v>
      </c>
      <c r="C20" s="118">
        <v>16</v>
      </c>
      <c r="D20" s="117">
        <v>10</v>
      </c>
      <c r="E20" s="118"/>
      <c r="F20" s="117">
        <v>6</v>
      </c>
      <c r="G20" s="118"/>
      <c r="H20" s="104">
        <f t="shared" si="0"/>
        <v>25000000</v>
      </c>
      <c r="I20" s="103"/>
      <c r="J20" s="104"/>
      <c r="K20" s="103"/>
      <c r="L20" s="104">
        <v>100000000</v>
      </c>
      <c r="M20" s="122"/>
    </row>
    <row r="21" spans="1:13">
      <c r="A21" s="116">
        <v>12</v>
      </c>
      <c r="B21" s="117">
        <v>20</v>
      </c>
      <c r="C21" s="118">
        <v>15</v>
      </c>
      <c r="D21" s="117">
        <v>10</v>
      </c>
      <c r="E21" s="118"/>
      <c r="F21" s="117">
        <v>6</v>
      </c>
      <c r="G21" s="118"/>
      <c r="H21" s="104">
        <f t="shared" si="0"/>
        <v>25000000</v>
      </c>
      <c r="I21" s="103"/>
      <c r="J21" s="104"/>
      <c r="K21" s="103"/>
      <c r="L21" s="104">
        <v>100000000</v>
      </c>
      <c r="M21" s="122"/>
    </row>
    <row r="22" spans="1:13">
      <c r="A22" s="116">
        <v>13</v>
      </c>
      <c r="B22" s="117">
        <v>20</v>
      </c>
      <c r="C22" s="118">
        <v>20</v>
      </c>
      <c r="D22" s="117">
        <v>10</v>
      </c>
      <c r="E22" s="118">
        <v>1</v>
      </c>
      <c r="F22" s="117">
        <v>6</v>
      </c>
      <c r="G22" s="118"/>
      <c r="H22" s="104">
        <f t="shared" si="0"/>
        <v>25000000</v>
      </c>
      <c r="I22" s="103"/>
      <c r="J22" s="104"/>
      <c r="K22" s="103"/>
      <c r="L22" s="104">
        <v>100000000</v>
      </c>
      <c r="M22" s="122"/>
    </row>
    <row r="23" spans="1:13">
      <c r="A23" s="116">
        <v>14</v>
      </c>
      <c r="B23" s="117">
        <v>20</v>
      </c>
      <c r="C23" s="118">
        <v>15</v>
      </c>
      <c r="D23" s="117">
        <v>10</v>
      </c>
      <c r="E23" s="118"/>
      <c r="F23" s="117">
        <v>6</v>
      </c>
      <c r="G23" s="118"/>
      <c r="H23" s="104">
        <f t="shared" si="0"/>
        <v>25000000</v>
      </c>
      <c r="I23" s="103"/>
      <c r="J23" s="104"/>
      <c r="K23" s="103"/>
      <c r="L23" s="104">
        <v>100000000</v>
      </c>
      <c r="M23" s="122"/>
    </row>
    <row r="24" spans="1:13">
      <c r="A24" s="116">
        <v>15</v>
      </c>
      <c r="B24" s="117">
        <v>20</v>
      </c>
      <c r="C24" s="118">
        <v>19</v>
      </c>
      <c r="D24" s="117">
        <v>10</v>
      </c>
      <c r="E24" s="118"/>
      <c r="F24" s="117">
        <v>6</v>
      </c>
      <c r="G24" s="118"/>
      <c r="H24" s="104">
        <f t="shared" si="0"/>
        <v>25000000</v>
      </c>
      <c r="I24" s="103"/>
      <c r="J24" s="104"/>
      <c r="K24" s="103"/>
      <c r="L24" s="104">
        <v>100000000</v>
      </c>
      <c r="M24" s="122"/>
    </row>
    <row r="25" spans="1:13">
      <c r="A25" s="116">
        <v>16</v>
      </c>
      <c r="B25" s="117">
        <v>20</v>
      </c>
      <c r="C25" s="118"/>
      <c r="D25" s="117">
        <v>10</v>
      </c>
      <c r="E25" s="118"/>
      <c r="F25" s="117">
        <v>6</v>
      </c>
      <c r="G25" s="118"/>
      <c r="H25" s="104">
        <f t="shared" si="0"/>
        <v>25000000</v>
      </c>
      <c r="I25" s="103"/>
      <c r="J25" s="104"/>
      <c r="K25" s="103"/>
      <c r="L25" s="104">
        <v>100000000</v>
      </c>
      <c r="M25" s="122"/>
    </row>
    <row r="26" spans="1:13">
      <c r="A26" s="116">
        <v>17</v>
      </c>
      <c r="B26" s="117">
        <v>20</v>
      </c>
      <c r="C26" s="118"/>
      <c r="D26" s="117">
        <v>10</v>
      </c>
      <c r="E26" s="118"/>
      <c r="F26" s="117">
        <v>6</v>
      </c>
      <c r="G26" s="118"/>
      <c r="H26" s="104">
        <f t="shared" si="0"/>
        <v>25000000</v>
      </c>
      <c r="I26" s="103"/>
      <c r="J26" s="104"/>
      <c r="K26" s="103"/>
      <c r="L26" s="104">
        <v>100000000</v>
      </c>
      <c r="M26" s="122"/>
    </row>
    <row r="27" spans="1:13">
      <c r="A27" s="116">
        <v>18</v>
      </c>
      <c r="B27" s="117">
        <v>20</v>
      </c>
      <c r="C27" s="118">
        <v>14</v>
      </c>
      <c r="D27" s="117">
        <v>10</v>
      </c>
      <c r="E27" s="118"/>
      <c r="F27" s="117">
        <v>6</v>
      </c>
      <c r="G27" s="118"/>
      <c r="H27" s="104">
        <f t="shared" si="0"/>
        <v>25000000</v>
      </c>
      <c r="I27" s="103"/>
      <c r="J27" s="104"/>
      <c r="K27" s="103"/>
      <c r="L27" s="104">
        <v>100000000</v>
      </c>
      <c r="M27" s="122"/>
    </row>
    <row r="28" spans="1:13">
      <c r="A28" s="116">
        <v>19</v>
      </c>
      <c r="B28" s="117">
        <v>20</v>
      </c>
      <c r="C28" s="118">
        <v>16</v>
      </c>
      <c r="D28" s="117">
        <v>10</v>
      </c>
      <c r="E28" s="118"/>
      <c r="F28" s="117">
        <v>6</v>
      </c>
      <c r="G28" s="118"/>
      <c r="H28" s="104">
        <f t="shared" si="0"/>
        <v>25000000</v>
      </c>
      <c r="I28" s="103"/>
      <c r="J28" s="104"/>
      <c r="K28" s="103"/>
      <c r="L28" s="104">
        <v>100000000</v>
      </c>
      <c r="M28" s="122"/>
    </row>
    <row r="29" spans="1:13">
      <c r="A29" s="116">
        <v>20</v>
      </c>
      <c r="B29" s="117">
        <v>20</v>
      </c>
      <c r="C29" s="118">
        <v>15</v>
      </c>
      <c r="D29" s="117">
        <v>10</v>
      </c>
      <c r="E29" s="118">
        <v>1</v>
      </c>
      <c r="F29" s="117">
        <v>6</v>
      </c>
      <c r="G29" s="118"/>
      <c r="H29" s="104">
        <f t="shared" si="0"/>
        <v>25000000</v>
      </c>
      <c r="I29" s="103"/>
      <c r="J29" s="104"/>
      <c r="K29" s="103"/>
      <c r="L29" s="104">
        <v>100000000</v>
      </c>
      <c r="M29" s="122"/>
    </row>
    <row r="30" spans="1:13">
      <c r="A30" s="116">
        <v>21</v>
      </c>
      <c r="B30" s="117">
        <v>20</v>
      </c>
      <c r="C30" s="118">
        <v>12</v>
      </c>
      <c r="D30" s="117">
        <v>10</v>
      </c>
      <c r="E30" s="118"/>
      <c r="F30" s="117">
        <v>6</v>
      </c>
      <c r="G30" s="118"/>
      <c r="H30" s="104">
        <f t="shared" si="0"/>
        <v>25000000</v>
      </c>
      <c r="I30" s="103"/>
      <c r="J30" s="104"/>
      <c r="K30" s="103"/>
      <c r="L30" s="104">
        <v>100000000</v>
      </c>
      <c r="M30" s="122"/>
    </row>
    <row r="31" spans="1:13">
      <c r="A31" s="116">
        <v>22</v>
      </c>
      <c r="B31" s="117">
        <v>20</v>
      </c>
      <c r="C31" s="118">
        <v>10</v>
      </c>
      <c r="D31" s="117">
        <v>10</v>
      </c>
      <c r="E31" s="118"/>
      <c r="F31" s="117">
        <v>6</v>
      </c>
      <c r="G31" s="118"/>
      <c r="H31" s="104">
        <f t="shared" si="0"/>
        <v>25000000</v>
      </c>
      <c r="I31" s="103"/>
      <c r="J31" s="104"/>
      <c r="K31" s="103"/>
      <c r="L31" s="104">
        <v>100000000</v>
      </c>
      <c r="M31" s="122"/>
    </row>
    <row r="32" spans="1:13">
      <c r="A32" s="116">
        <v>23</v>
      </c>
      <c r="B32" s="117">
        <v>20</v>
      </c>
      <c r="C32" s="118"/>
      <c r="D32" s="117">
        <v>10</v>
      </c>
      <c r="E32" s="118"/>
      <c r="F32" s="117">
        <v>6</v>
      </c>
      <c r="G32" s="118"/>
      <c r="H32" s="104">
        <f t="shared" si="0"/>
        <v>25000000</v>
      </c>
      <c r="I32" s="103"/>
      <c r="J32" s="104"/>
      <c r="K32" s="103"/>
      <c r="L32" s="104">
        <v>100000000</v>
      </c>
      <c r="M32" s="122"/>
    </row>
    <row r="33" spans="1:13">
      <c r="A33" s="116">
        <v>24</v>
      </c>
      <c r="B33" s="117">
        <v>20</v>
      </c>
      <c r="C33" s="118"/>
      <c r="D33" s="117">
        <v>10</v>
      </c>
      <c r="E33" s="118"/>
      <c r="F33" s="117">
        <v>6</v>
      </c>
      <c r="G33" s="118"/>
      <c r="H33" s="104">
        <f t="shared" si="0"/>
        <v>25000000</v>
      </c>
      <c r="I33" s="103"/>
      <c r="J33" s="104"/>
      <c r="K33" s="103"/>
      <c r="L33" s="104">
        <v>100000000</v>
      </c>
      <c r="M33" s="122"/>
    </row>
    <row r="34" spans="1:13">
      <c r="A34" s="116">
        <v>25</v>
      </c>
      <c r="B34" s="117">
        <v>20</v>
      </c>
      <c r="C34" s="118"/>
      <c r="D34" s="117">
        <v>10</v>
      </c>
      <c r="E34" s="118"/>
      <c r="F34" s="117">
        <v>6</v>
      </c>
      <c r="G34" s="118"/>
      <c r="H34" s="104">
        <f t="shared" si="0"/>
        <v>25000000</v>
      </c>
      <c r="I34" s="103"/>
      <c r="J34" s="104"/>
      <c r="K34" s="103"/>
      <c r="L34" s="104">
        <v>100000000</v>
      </c>
      <c r="M34" s="122"/>
    </row>
    <row r="35" spans="1:13">
      <c r="A35" s="116">
        <v>26</v>
      </c>
      <c r="B35" s="117">
        <v>20</v>
      </c>
      <c r="C35" s="118"/>
      <c r="D35" s="117">
        <v>10</v>
      </c>
      <c r="E35" s="118"/>
      <c r="F35" s="117">
        <v>6</v>
      </c>
      <c r="G35" s="118"/>
      <c r="H35" s="104">
        <f t="shared" si="0"/>
        <v>25000000</v>
      </c>
      <c r="I35" s="103"/>
      <c r="J35" s="104"/>
      <c r="K35" s="103"/>
      <c r="L35" s="104">
        <v>100000000</v>
      </c>
      <c r="M35" s="122"/>
    </row>
    <row r="36" spans="1:13">
      <c r="A36" s="116">
        <v>27</v>
      </c>
      <c r="B36" s="117">
        <v>20</v>
      </c>
      <c r="C36" s="118"/>
      <c r="D36" s="117">
        <v>10</v>
      </c>
      <c r="E36" s="118"/>
      <c r="F36" s="117">
        <v>6</v>
      </c>
      <c r="G36" s="118"/>
      <c r="H36" s="104">
        <f t="shared" si="0"/>
        <v>25000000</v>
      </c>
      <c r="I36" s="103"/>
      <c r="J36" s="104"/>
      <c r="K36" s="103"/>
      <c r="L36" s="104">
        <v>100000000</v>
      </c>
      <c r="M36" s="122"/>
    </row>
    <row r="37" spans="1:13">
      <c r="A37" s="116">
        <v>28</v>
      </c>
      <c r="B37" s="117">
        <v>20</v>
      </c>
      <c r="C37" s="118"/>
      <c r="D37" s="117">
        <v>10</v>
      </c>
      <c r="E37" s="118"/>
      <c r="F37" s="117">
        <v>6</v>
      </c>
      <c r="G37" s="118"/>
      <c r="H37" s="104">
        <f t="shared" si="0"/>
        <v>25000000</v>
      </c>
      <c r="I37" s="103"/>
      <c r="J37" s="104">
        <v>500000000</v>
      </c>
      <c r="K37" s="103"/>
      <c r="L37" s="104">
        <v>100000000</v>
      </c>
      <c r="M37" s="122">
        <v>125500000</v>
      </c>
    </row>
    <row r="38" spans="1:13">
      <c r="A38" s="116">
        <v>29</v>
      </c>
      <c r="B38" s="117">
        <v>20</v>
      </c>
      <c r="C38" s="118"/>
      <c r="D38" s="117">
        <v>10</v>
      </c>
      <c r="E38" s="118"/>
      <c r="F38" s="117">
        <v>6</v>
      </c>
      <c r="G38" s="118"/>
      <c r="H38" s="104">
        <f t="shared" si="0"/>
        <v>25000000</v>
      </c>
      <c r="I38" s="103"/>
      <c r="J38" s="104"/>
      <c r="K38" s="103"/>
      <c r="L38" s="104">
        <v>100000000</v>
      </c>
      <c r="M38" s="122"/>
    </row>
    <row r="39" spans="1:13">
      <c r="A39" s="116">
        <v>30</v>
      </c>
      <c r="B39" s="117">
        <v>20</v>
      </c>
      <c r="C39" s="118"/>
      <c r="D39" s="117">
        <v>10</v>
      </c>
      <c r="E39" s="118"/>
      <c r="F39" s="117">
        <v>6</v>
      </c>
      <c r="G39" s="118"/>
      <c r="H39" s="104">
        <f t="shared" si="0"/>
        <v>25000000</v>
      </c>
      <c r="I39" s="103"/>
      <c r="J39" s="104"/>
      <c r="K39" s="103"/>
      <c r="L39" s="104">
        <v>100000000</v>
      </c>
      <c r="M39" s="122"/>
    </row>
    <row r="40" spans="1:13">
      <c r="A40" s="116">
        <v>31</v>
      </c>
      <c r="B40" s="117">
        <v>20</v>
      </c>
      <c r="C40" s="118"/>
      <c r="D40" s="117">
        <v>10</v>
      </c>
      <c r="E40" s="118"/>
      <c r="F40" s="117">
        <v>6</v>
      </c>
      <c r="G40" s="118"/>
      <c r="H40" s="104">
        <f t="shared" si="0"/>
        <v>25000000</v>
      </c>
      <c r="I40" s="103"/>
      <c r="J40" s="104"/>
      <c r="K40" s="103"/>
      <c r="L40" s="104">
        <v>100000000</v>
      </c>
      <c r="M40" s="122"/>
    </row>
    <row r="41" spans="1:13" s="8" customFormat="1" ht="53.25" customHeight="1">
      <c r="A41" s="119" t="s">
        <v>36</v>
      </c>
      <c r="B41" s="120">
        <f>SUM(B10:B40)</f>
        <v>620</v>
      </c>
      <c r="C41" s="120">
        <f t="shared" ref="C41:M41" si="1">SUM(C10:C40)</f>
        <v>222</v>
      </c>
      <c r="D41" s="120">
        <f t="shared" si="1"/>
        <v>310</v>
      </c>
      <c r="E41" s="120">
        <f t="shared" si="1"/>
        <v>3</v>
      </c>
      <c r="F41" s="120">
        <f t="shared" si="1"/>
        <v>186</v>
      </c>
      <c r="G41" s="120">
        <f t="shared" si="1"/>
        <v>0</v>
      </c>
      <c r="H41" s="120">
        <f t="shared" si="1"/>
        <v>775000000</v>
      </c>
      <c r="I41" s="120">
        <f t="shared" si="1"/>
        <v>0</v>
      </c>
      <c r="J41" s="120">
        <f t="shared" si="1"/>
        <v>500000000</v>
      </c>
      <c r="K41" s="120">
        <f t="shared" si="1"/>
        <v>0</v>
      </c>
      <c r="L41" s="120">
        <f t="shared" si="1"/>
        <v>3100000000</v>
      </c>
      <c r="M41" s="124">
        <f t="shared" si="1"/>
        <v>125500000</v>
      </c>
    </row>
    <row r="46" spans="1:13">
      <c r="A46" t="s">
        <v>425</v>
      </c>
    </row>
  </sheetData>
  <mergeCells count="7">
    <mergeCell ref="A7:M7"/>
    <mergeCell ref="B8:C8"/>
    <mergeCell ref="D8:E8"/>
    <mergeCell ref="F8:G8"/>
    <mergeCell ref="H8:I8"/>
    <mergeCell ref="J8:K8"/>
    <mergeCell ref="L8:M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workbookViewId="0">
      <pane xSplit="2" ySplit="8" topLeftCell="C9" activePane="bottomRight" state="frozen"/>
      <selection pane="topRight"/>
      <selection pane="bottomLeft"/>
      <selection pane="bottomRight" activeCell="Z4" sqref="Z4"/>
    </sheetView>
  </sheetViews>
  <sheetFormatPr defaultColWidth="9" defaultRowHeight="15"/>
  <cols>
    <col min="1" max="1" width="13.7109375" customWidth="1"/>
    <col min="3" max="33" width="4.42578125" customWidth="1"/>
  </cols>
  <sheetData>
    <row r="1" spans="1:34">
      <c r="A1" t="s">
        <v>37</v>
      </c>
    </row>
    <row r="2" spans="1:34">
      <c r="A2" s="100" t="s">
        <v>27</v>
      </c>
      <c r="B2" s="1" t="s">
        <v>3</v>
      </c>
      <c r="C2" s="1"/>
      <c r="D2" s="1"/>
      <c r="E2" s="1"/>
      <c r="F2" s="1"/>
      <c r="G2" s="1"/>
    </row>
    <row r="3" spans="1:34">
      <c r="A3" s="100" t="s">
        <v>28</v>
      </c>
      <c r="B3" s="1" t="s">
        <v>29</v>
      </c>
      <c r="C3" s="1"/>
      <c r="D3" s="1"/>
      <c r="E3" s="1"/>
      <c r="F3" s="1"/>
      <c r="G3" s="1"/>
    </row>
    <row r="4" spans="1:34">
      <c r="A4" s="100" t="s">
        <v>30</v>
      </c>
      <c r="B4" s="1" t="s">
        <v>31</v>
      </c>
      <c r="C4" s="1"/>
      <c r="D4" s="1"/>
      <c r="E4" s="1"/>
      <c r="G4" s="1"/>
      <c r="I4" s="1" t="s">
        <v>32</v>
      </c>
    </row>
    <row r="5" spans="1:34">
      <c r="A5" s="1"/>
      <c r="B5" s="1"/>
      <c r="C5" s="1"/>
      <c r="D5" s="1"/>
      <c r="E5" s="1"/>
      <c r="G5" s="1"/>
      <c r="I5" s="1" t="s">
        <v>33</v>
      </c>
    </row>
    <row r="6" spans="1:34" ht="6.75" customHeight="1">
      <c r="A6" s="1"/>
      <c r="B6" s="1"/>
      <c r="C6" s="1"/>
      <c r="D6" s="1"/>
      <c r="E6" s="1"/>
      <c r="G6" s="1"/>
      <c r="I6" s="1"/>
    </row>
    <row r="7" spans="1:34" ht="24" customHeight="1">
      <c r="A7" s="200" t="s">
        <v>38</v>
      </c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 t="s">
        <v>39</v>
      </c>
    </row>
    <row r="8" spans="1:34" s="99" customFormat="1">
      <c r="A8" s="101"/>
      <c r="B8" s="101"/>
      <c r="C8" s="101">
        <v>1</v>
      </c>
      <c r="D8" s="101">
        <v>2</v>
      </c>
      <c r="E8" s="101">
        <v>3</v>
      </c>
      <c r="F8" s="101">
        <v>4</v>
      </c>
      <c r="G8" s="101">
        <v>5</v>
      </c>
      <c r="H8" s="101">
        <v>6</v>
      </c>
      <c r="I8" s="101">
        <v>7</v>
      </c>
      <c r="J8" s="101">
        <v>8</v>
      </c>
      <c r="K8" s="101">
        <v>9</v>
      </c>
      <c r="L8" s="101">
        <v>10</v>
      </c>
      <c r="M8" s="101">
        <v>11</v>
      </c>
      <c r="N8" s="101">
        <v>12</v>
      </c>
      <c r="O8" s="101">
        <v>13</v>
      </c>
      <c r="P8" s="101">
        <v>14</v>
      </c>
      <c r="Q8" s="101">
        <v>15</v>
      </c>
      <c r="R8" s="101">
        <v>16</v>
      </c>
      <c r="S8" s="101">
        <v>17</v>
      </c>
      <c r="T8" s="101">
        <v>18</v>
      </c>
      <c r="U8" s="101">
        <v>19</v>
      </c>
      <c r="V8" s="101">
        <v>20</v>
      </c>
      <c r="W8" s="101">
        <v>21</v>
      </c>
      <c r="X8" s="101">
        <v>22</v>
      </c>
      <c r="Y8" s="101">
        <v>23</v>
      </c>
      <c r="Z8" s="101">
        <v>24</v>
      </c>
      <c r="AA8" s="101">
        <v>25</v>
      </c>
      <c r="AB8" s="101">
        <v>26</v>
      </c>
      <c r="AC8" s="101">
        <v>27</v>
      </c>
      <c r="AD8" s="101">
        <v>28</v>
      </c>
      <c r="AE8" s="101">
        <v>29</v>
      </c>
      <c r="AF8" s="101">
        <v>30</v>
      </c>
      <c r="AG8" s="101">
        <v>31</v>
      </c>
      <c r="AH8" s="200"/>
    </row>
    <row r="9" spans="1:34">
      <c r="A9" s="199" t="s">
        <v>2</v>
      </c>
      <c r="B9" s="102" t="s">
        <v>40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7">
        <f>SUM(C9:AG9)</f>
        <v>0</v>
      </c>
    </row>
    <row r="10" spans="1:34">
      <c r="A10" s="199"/>
      <c r="B10" s="102" t="s">
        <v>41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8">
        <f t="shared" ref="AH10:AH20" si="0">SUM(C10:AG10)</f>
        <v>0</v>
      </c>
    </row>
    <row r="11" spans="1:34">
      <c r="A11" s="199" t="s">
        <v>3</v>
      </c>
      <c r="B11" s="102" t="s">
        <v>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7">
        <f t="shared" si="0"/>
        <v>0</v>
      </c>
    </row>
    <row r="12" spans="1:34">
      <c r="A12" s="199"/>
      <c r="B12" s="102" t="s">
        <v>41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8">
        <f t="shared" si="0"/>
        <v>0</v>
      </c>
    </row>
    <row r="13" spans="1:34">
      <c r="A13" s="199" t="s">
        <v>4</v>
      </c>
      <c r="B13" s="102" t="s">
        <v>40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7">
        <f t="shared" si="0"/>
        <v>0</v>
      </c>
    </row>
    <row r="14" spans="1:34">
      <c r="A14" s="199"/>
      <c r="B14" s="102" t="s">
        <v>41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8">
        <f t="shared" si="0"/>
        <v>0</v>
      </c>
    </row>
    <row r="15" spans="1:34">
      <c r="A15" s="199" t="s">
        <v>42</v>
      </c>
      <c r="B15" s="102" t="s">
        <v>40</v>
      </c>
      <c r="C15" s="105"/>
      <c r="D15" s="105"/>
      <c r="E15" s="105"/>
      <c r="F15" s="103"/>
      <c r="G15" s="103"/>
      <c r="H15" s="103"/>
      <c r="I15" s="103"/>
      <c r="J15" s="103"/>
      <c r="K15" s="103"/>
      <c r="L15" s="103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7">
        <f t="shared" si="0"/>
        <v>0</v>
      </c>
    </row>
    <row r="16" spans="1:34">
      <c r="A16" s="199"/>
      <c r="B16" s="102" t="s">
        <v>41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8">
        <f t="shared" si="0"/>
        <v>0</v>
      </c>
    </row>
    <row r="17" spans="1:34">
      <c r="A17" s="199" t="s">
        <v>43</v>
      </c>
      <c r="B17" s="102" t="s">
        <v>40</v>
      </c>
      <c r="C17" s="105"/>
      <c r="D17" s="103"/>
      <c r="E17" s="103"/>
      <c r="F17" s="103"/>
      <c r="G17" s="103"/>
      <c r="H17" s="103"/>
      <c r="I17" s="103"/>
      <c r="J17" s="103"/>
      <c r="K17" s="103"/>
      <c r="L17" s="103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7">
        <f t="shared" si="0"/>
        <v>0</v>
      </c>
    </row>
    <row r="18" spans="1:34">
      <c r="A18" s="199"/>
      <c r="B18" s="102" t="s">
        <v>41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8">
        <f t="shared" si="0"/>
        <v>0</v>
      </c>
    </row>
    <row r="19" spans="1:34">
      <c r="A19" s="199" t="s">
        <v>44</v>
      </c>
      <c r="B19" s="102" t="s">
        <v>40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7">
        <f t="shared" si="0"/>
        <v>0</v>
      </c>
    </row>
    <row r="20" spans="1:34">
      <c r="A20" s="199"/>
      <c r="B20" s="102" t="s">
        <v>41</v>
      </c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8">
        <f t="shared" si="0"/>
        <v>0</v>
      </c>
    </row>
  </sheetData>
  <mergeCells count="8">
    <mergeCell ref="A17:A18"/>
    <mergeCell ref="A19:A20"/>
    <mergeCell ref="AH7:AH8"/>
    <mergeCell ref="A7:AG7"/>
    <mergeCell ref="A9:A10"/>
    <mergeCell ref="A11:A12"/>
    <mergeCell ref="A13:A14"/>
    <mergeCell ref="A15:A16"/>
  </mergeCells>
  <pageMargins left="0.7" right="0.7" top="0.75" bottom="0.75" header="0.3" footer="0.3"/>
  <pageSetup paperSize="9" scale="5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pane xSplit="3" ySplit="3" topLeftCell="D6" activePane="bottomRight" state="frozen"/>
      <selection pane="topRight"/>
      <selection pane="bottomLeft"/>
      <selection pane="bottomRight" activeCell="A22" sqref="A22"/>
    </sheetView>
  </sheetViews>
  <sheetFormatPr defaultColWidth="9" defaultRowHeight="15"/>
  <cols>
    <col min="1" max="1" width="10.28515625" style="9" customWidth="1"/>
    <col min="2" max="2" width="21" customWidth="1"/>
    <col min="3" max="3" width="32" customWidth="1"/>
    <col min="4" max="4" width="15.28515625" customWidth="1"/>
    <col min="5" max="5" width="38.42578125" customWidth="1"/>
    <col min="6" max="6" width="14" customWidth="1"/>
    <col min="7" max="7" width="14" style="93" customWidth="1"/>
    <col min="8" max="8" width="30.85546875" customWidth="1"/>
  </cols>
  <sheetData>
    <row r="1" spans="1:8">
      <c r="A1" s="201">
        <v>2020</v>
      </c>
      <c r="B1" s="202"/>
      <c r="C1" s="202"/>
      <c r="D1" s="202"/>
      <c r="E1" s="202"/>
      <c r="F1" s="202"/>
      <c r="G1" s="202"/>
      <c r="H1" s="202"/>
    </row>
    <row r="2" spans="1:8">
      <c r="A2" s="203"/>
      <c r="B2" s="204"/>
      <c r="C2" s="204"/>
      <c r="D2" s="204"/>
      <c r="E2" s="204"/>
      <c r="F2" s="204"/>
      <c r="G2" s="204"/>
      <c r="H2" s="204"/>
    </row>
    <row r="3" spans="1:8" ht="38.25" customHeight="1">
      <c r="A3" s="10" t="s">
        <v>45</v>
      </c>
      <c r="B3" s="76" t="s">
        <v>46</v>
      </c>
      <c r="C3" s="11" t="s">
        <v>47</v>
      </c>
      <c r="D3" s="11" t="s">
        <v>48</v>
      </c>
      <c r="E3" s="11" t="s">
        <v>49</v>
      </c>
      <c r="F3" s="11" t="s">
        <v>50</v>
      </c>
      <c r="G3" s="11" t="s">
        <v>51</v>
      </c>
      <c r="H3" s="12" t="s">
        <v>52</v>
      </c>
    </row>
    <row r="4" spans="1:8">
      <c r="A4" s="94"/>
      <c r="B4" s="6"/>
      <c r="C4" s="4" t="s">
        <v>180</v>
      </c>
      <c r="D4" s="4" t="s">
        <v>183</v>
      </c>
      <c r="E4" s="4" t="s">
        <v>186</v>
      </c>
      <c r="F4" s="4" t="s">
        <v>187</v>
      </c>
      <c r="G4" s="136">
        <v>44228</v>
      </c>
      <c r="H4" s="6" t="s">
        <v>191</v>
      </c>
    </row>
    <row r="5" spans="1:8" ht="30">
      <c r="A5" s="94"/>
      <c r="B5" s="4"/>
      <c r="C5" s="4" t="s">
        <v>121</v>
      </c>
      <c r="D5" s="6"/>
      <c r="E5" s="96" t="s">
        <v>185</v>
      </c>
      <c r="F5" s="4" t="s">
        <v>187</v>
      </c>
      <c r="G5" s="6" t="s">
        <v>189</v>
      </c>
      <c r="H5" s="6" t="s">
        <v>192</v>
      </c>
    </row>
    <row r="6" spans="1:8" ht="30">
      <c r="A6" s="94"/>
      <c r="B6" s="4"/>
      <c r="C6" s="137" t="s">
        <v>181</v>
      </c>
      <c r="D6" s="138" t="s">
        <v>182</v>
      </c>
      <c r="E6" s="138" t="s">
        <v>184</v>
      </c>
      <c r="F6" s="137" t="s">
        <v>188</v>
      </c>
      <c r="G6" s="139" t="s">
        <v>190</v>
      </c>
      <c r="H6" s="138" t="s">
        <v>193</v>
      </c>
    </row>
    <row r="7" spans="1:8">
      <c r="A7" s="94"/>
      <c r="B7" s="97"/>
      <c r="C7" s="6"/>
      <c r="D7" s="4"/>
      <c r="E7" s="4"/>
      <c r="F7" s="4"/>
      <c r="G7" s="6"/>
      <c r="H7" s="6"/>
    </row>
    <row r="8" spans="1:8">
      <c r="A8" s="94"/>
      <c r="B8" s="4"/>
      <c r="C8" s="4"/>
      <c r="D8" s="4"/>
      <c r="E8" s="96"/>
      <c r="F8" s="4"/>
      <c r="G8" s="6"/>
      <c r="H8" s="6"/>
    </row>
    <row r="9" spans="1:8">
      <c r="A9" s="94"/>
      <c r="B9" s="4"/>
      <c r="C9" s="4"/>
      <c r="D9" s="4"/>
      <c r="E9" s="97"/>
      <c r="F9" s="4"/>
      <c r="G9" s="6"/>
      <c r="H9" s="6"/>
    </row>
    <row r="10" spans="1:8">
      <c r="A10" s="94"/>
      <c r="C10" s="6"/>
      <c r="D10" s="6"/>
      <c r="E10" s="4"/>
      <c r="F10" s="4"/>
      <c r="G10" s="6"/>
      <c r="H10" s="6"/>
    </row>
    <row r="11" spans="1:8">
      <c r="A11" s="94"/>
      <c r="B11" s="4"/>
      <c r="C11" s="6"/>
      <c r="D11" s="4"/>
      <c r="E11" s="4"/>
      <c r="F11" s="4"/>
      <c r="G11" s="6"/>
      <c r="H11" s="4"/>
    </row>
    <row r="12" spans="1:8">
      <c r="A12" s="94"/>
      <c r="C12" s="4"/>
      <c r="D12" s="4"/>
      <c r="E12" s="96"/>
      <c r="F12" s="4"/>
      <c r="G12" s="6"/>
      <c r="H12" s="6"/>
    </row>
    <row r="13" spans="1:8">
      <c r="A13" s="94"/>
      <c r="B13" s="4"/>
      <c r="C13" s="4"/>
      <c r="D13" s="4"/>
      <c r="E13" s="4"/>
      <c r="F13" s="4"/>
      <c r="G13" s="6"/>
      <c r="H13" s="6"/>
    </row>
    <row r="14" spans="1:8">
      <c r="A14" s="94"/>
      <c r="C14" s="6"/>
      <c r="D14" s="4"/>
      <c r="E14" s="4"/>
      <c r="F14" s="4"/>
      <c r="G14" s="6"/>
      <c r="H14" s="6"/>
    </row>
    <row r="15" spans="1:8">
      <c r="A15" s="94"/>
      <c r="B15" s="4"/>
      <c r="C15" s="4"/>
      <c r="D15" s="4"/>
      <c r="E15" s="96"/>
      <c r="F15" s="4"/>
      <c r="G15" s="6"/>
      <c r="H15" s="6"/>
    </row>
    <row r="16" spans="1:8">
      <c r="A16" s="94"/>
      <c r="B16" s="4"/>
      <c r="C16" s="95"/>
      <c r="D16" s="4"/>
      <c r="E16" s="98"/>
      <c r="F16" s="4"/>
      <c r="G16" s="6"/>
      <c r="H16" s="6"/>
    </row>
    <row r="17" spans="1:8">
      <c r="A17" s="94"/>
      <c r="B17" s="4"/>
      <c r="C17" s="4"/>
      <c r="D17" s="4"/>
      <c r="E17" s="4"/>
      <c r="F17" s="4"/>
      <c r="G17" s="6"/>
      <c r="H17" s="4"/>
    </row>
    <row r="18" spans="1:8">
      <c r="A18" s="94"/>
      <c r="B18" s="4"/>
      <c r="C18" s="4"/>
      <c r="D18" s="4"/>
      <c r="E18" s="4"/>
      <c r="F18" s="4"/>
      <c r="G18" s="6"/>
      <c r="H18" s="4"/>
    </row>
    <row r="22" spans="1:8">
      <c r="A22" s="9" t="s">
        <v>425</v>
      </c>
    </row>
  </sheetData>
  <autoFilter ref="A3:H17"/>
  <mergeCells count="1">
    <mergeCell ref="A1:H2"/>
  </mergeCells>
  <conditionalFormatting sqref="C3">
    <cfRule type="duplicateValues" dxfId="5" priority="2"/>
  </conditionalFormatting>
  <conditionalFormatting sqref="E3">
    <cfRule type="duplicateValues" dxfId="4" priority="1"/>
  </conditionalFormatting>
  <pageMargins left="0.7" right="0.7" top="0.75" bottom="0.75" header="0.3" footer="0.3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xSplit="3" ySplit="3" topLeftCell="D5" activePane="bottomRight" state="frozen"/>
      <selection pane="topRight"/>
      <selection pane="bottomLeft"/>
      <selection pane="bottomRight" activeCell="A19" sqref="A19"/>
    </sheetView>
  </sheetViews>
  <sheetFormatPr defaultColWidth="9" defaultRowHeight="15"/>
  <cols>
    <col min="1" max="1" width="10.42578125" style="9" customWidth="1"/>
    <col min="2" max="2" width="4.42578125" customWidth="1"/>
    <col min="3" max="3" width="25" customWidth="1"/>
    <col min="4" max="4" width="18.85546875" customWidth="1"/>
    <col min="5" max="5" width="32.42578125" customWidth="1"/>
    <col min="6" max="6" width="21.85546875" customWidth="1"/>
    <col min="7" max="7" width="19.5703125" customWidth="1"/>
    <col min="8" max="8" width="15.140625" customWidth="1"/>
  </cols>
  <sheetData>
    <row r="1" spans="1:8">
      <c r="A1" s="201" t="s">
        <v>53</v>
      </c>
      <c r="B1" s="202"/>
      <c r="C1" s="202"/>
      <c r="D1" s="202"/>
      <c r="E1" s="202"/>
      <c r="F1" s="202"/>
      <c r="G1" s="202"/>
      <c r="H1" s="202"/>
    </row>
    <row r="2" spans="1:8">
      <c r="A2" s="203"/>
      <c r="B2" s="204"/>
      <c r="C2" s="204"/>
      <c r="D2" s="204"/>
      <c r="E2" s="204"/>
      <c r="F2" s="204"/>
      <c r="G2" s="204"/>
      <c r="H2" s="204"/>
    </row>
    <row r="3" spans="1:8" ht="39.75" customHeight="1">
      <c r="A3" s="10" t="s">
        <v>45</v>
      </c>
      <c r="B3" s="76" t="s">
        <v>46</v>
      </c>
      <c r="C3" s="11" t="s">
        <v>47</v>
      </c>
      <c r="D3" s="11" t="s">
        <v>48</v>
      </c>
      <c r="E3" s="11" t="s">
        <v>49</v>
      </c>
      <c r="F3" s="11" t="s">
        <v>50</v>
      </c>
      <c r="G3" s="12" t="s">
        <v>51</v>
      </c>
      <c r="H3" s="12" t="s">
        <v>52</v>
      </c>
    </row>
    <row r="4" spans="1:8" ht="30">
      <c r="A4" s="77"/>
      <c r="B4" s="78">
        <v>1</v>
      </c>
      <c r="C4" s="79" t="s">
        <v>54</v>
      </c>
      <c r="D4" s="80" t="s">
        <v>55</v>
      </c>
      <c r="E4" s="85" t="s">
        <v>56</v>
      </c>
      <c r="F4" s="133" t="s">
        <v>57</v>
      </c>
      <c r="G4" s="86" t="s">
        <v>58</v>
      </c>
      <c r="H4" s="16"/>
    </row>
    <row r="5" spans="1:8" ht="30">
      <c r="A5" s="77"/>
      <c r="B5" s="81">
        <v>2</v>
      </c>
      <c r="C5" s="133" t="s">
        <v>59</v>
      </c>
      <c r="D5" s="80" t="s">
        <v>60</v>
      </c>
      <c r="E5" s="87" t="s">
        <v>61</v>
      </c>
      <c r="F5" s="80" t="s">
        <v>62</v>
      </c>
      <c r="G5" s="16" t="s">
        <v>63</v>
      </c>
      <c r="H5" s="16"/>
    </row>
    <row r="6" spans="1:8">
      <c r="A6" s="77"/>
      <c r="B6" s="81">
        <v>3</v>
      </c>
      <c r="C6" s="82" t="s">
        <v>64</v>
      </c>
      <c r="D6" s="80" t="s">
        <v>65</v>
      </c>
      <c r="E6" s="88" t="s">
        <v>66</v>
      </c>
      <c r="F6" s="134" t="s">
        <v>67</v>
      </c>
      <c r="G6" s="16" t="s">
        <v>68</v>
      </c>
      <c r="H6" s="16"/>
    </row>
    <row r="7" spans="1:8">
      <c r="A7" s="77"/>
      <c r="B7" s="81">
        <v>4</v>
      </c>
      <c r="C7" s="134" t="s">
        <v>69</v>
      </c>
      <c r="D7" s="80" t="s">
        <v>70</v>
      </c>
      <c r="E7" s="87"/>
      <c r="F7" s="134" t="s">
        <v>71</v>
      </c>
      <c r="G7" s="16" t="s">
        <v>63</v>
      </c>
      <c r="H7" s="16"/>
    </row>
    <row r="8" spans="1:8" ht="30">
      <c r="A8" s="77"/>
      <c r="B8" s="81">
        <v>5</v>
      </c>
      <c r="C8" s="84" t="s">
        <v>72</v>
      </c>
      <c r="D8" s="84" t="s">
        <v>73</v>
      </c>
      <c r="E8" s="89"/>
      <c r="F8" s="133" t="s">
        <v>74</v>
      </c>
      <c r="G8" s="16" t="s">
        <v>58</v>
      </c>
      <c r="H8" s="16"/>
    </row>
    <row r="9" spans="1:8">
      <c r="A9" s="77"/>
      <c r="B9" s="81">
        <v>6</v>
      </c>
      <c r="C9" s="84" t="s">
        <v>75</v>
      </c>
      <c r="D9" s="84" t="s">
        <v>76</v>
      </c>
      <c r="E9" s="88"/>
      <c r="F9" s="134" t="s">
        <v>77</v>
      </c>
      <c r="G9" s="16"/>
      <c r="H9" s="16"/>
    </row>
    <row r="10" spans="1:8" ht="30">
      <c r="A10" s="77"/>
      <c r="B10" s="81">
        <v>7</v>
      </c>
      <c r="C10" s="84" t="s">
        <v>78</v>
      </c>
      <c r="D10" s="84" t="s">
        <v>79</v>
      </c>
      <c r="E10" s="90" t="s">
        <v>80</v>
      </c>
      <c r="F10" s="133" t="s">
        <v>81</v>
      </c>
      <c r="G10" s="16"/>
      <c r="H10" s="16"/>
    </row>
    <row r="11" spans="1:8">
      <c r="A11" s="77"/>
      <c r="B11" s="81">
        <v>8</v>
      </c>
      <c r="C11" s="84"/>
      <c r="D11" s="84" t="s">
        <v>82</v>
      </c>
      <c r="E11" s="88"/>
      <c r="F11" s="134" t="s">
        <v>83</v>
      </c>
      <c r="G11" s="16"/>
      <c r="H11" s="16"/>
    </row>
    <row r="12" spans="1:8">
      <c r="A12" s="77"/>
      <c r="B12" s="81"/>
      <c r="C12" s="84"/>
      <c r="D12" s="84"/>
      <c r="E12" s="88"/>
      <c r="F12" s="83"/>
      <c r="G12" s="16"/>
      <c r="H12" s="16"/>
    </row>
    <row r="13" spans="1:8">
      <c r="A13" s="77"/>
      <c r="B13" s="81"/>
      <c r="C13" s="80"/>
      <c r="D13" s="80"/>
      <c r="E13" s="91"/>
      <c r="F13" s="92"/>
      <c r="G13" s="16"/>
      <c r="H13" s="16"/>
    </row>
    <row r="19" spans="1:1">
      <c r="A19" s="9" t="s">
        <v>425</v>
      </c>
    </row>
  </sheetData>
  <autoFilter ref="A3:H11"/>
  <mergeCells count="1">
    <mergeCell ref="A1:H2"/>
  </mergeCells>
  <conditionalFormatting sqref="E3">
    <cfRule type="duplicateValues" dxfId="3" priority="2"/>
  </conditionalFormatting>
  <conditionalFormatting sqref="E13">
    <cfRule type="duplicateValues" dxfId="2" priority="1"/>
  </conditionalFormatting>
  <conditionalFormatting sqref="C3:C12">
    <cfRule type="duplicateValues" dxfId="1" priority="3"/>
  </conditionalFormatting>
  <conditionalFormatting sqref="D4:E12">
    <cfRule type="duplicateValues" dxfId="0" priority="4"/>
  </conditionalFormatting>
  <hyperlinks>
    <hyperlink ref="E6" r:id="rId1"/>
    <hyperlink ref="E10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tabSelected="1" view="pageLayout" topLeftCell="A24" zoomScaleNormal="80" workbookViewId="0">
      <selection activeCell="E33" sqref="E33"/>
    </sheetView>
  </sheetViews>
  <sheetFormatPr defaultRowHeight="15"/>
  <cols>
    <col min="1" max="1" width="5.5703125" customWidth="1"/>
    <col min="2" max="2" width="20.42578125" customWidth="1"/>
    <col min="3" max="3" width="11.42578125" customWidth="1"/>
    <col min="5" max="5" width="43.7109375" customWidth="1"/>
    <col min="6" max="6" width="31.85546875" customWidth="1"/>
    <col min="8" max="8" width="20.7109375" customWidth="1"/>
    <col min="10" max="10" width="15" bestFit="1" customWidth="1"/>
    <col min="11" max="11" width="17.140625" customWidth="1"/>
    <col min="16" max="16" width="14.7109375" customWidth="1"/>
    <col min="17" max="17" width="15.85546875" customWidth="1"/>
    <col min="20" max="20" width="29.7109375" customWidth="1"/>
    <col min="21" max="21" width="16.140625" customWidth="1"/>
    <col min="22" max="22" width="23.28515625" customWidth="1"/>
  </cols>
  <sheetData>
    <row r="1" spans="1:22" ht="38.25">
      <c r="A1" s="49" t="s">
        <v>84</v>
      </c>
      <c r="B1" s="49" t="s">
        <v>85</v>
      </c>
      <c r="C1" s="59" t="s">
        <v>86</v>
      </c>
      <c r="D1" s="49" t="s">
        <v>87</v>
      </c>
      <c r="E1" s="49" t="s">
        <v>88</v>
      </c>
      <c r="F1" s="49" t="s">
        <v>89</v>
      </c>
      <c r="G1" s="49" t="s">
        <v>90</v>
      </c>
      <c r="H1" s="71" t="s">
        <v>91</v>
      </c>
      <c r="I1" s="49" t="s">
        <v>92</v>
      </c>
      <c r="J1" s="49" t="s">
        <v>25</v>
      </c>
      <c r="K1" s="49" t="s">
        <v>22</v>
      </c>
      <c r="L1" s="49" t="s">
        <v>20</v>
      </c>
      <c r="M1" s="49" t="s">
        <v>21</v>
      </c>
      <c r="N1" s="49" t="s">
        <v>23</v>
      </c>
      <c r="O1" s="49" t="s">
        <v>24</v>
      </c>
      <c r="P1" s="49" t="s">
        <v>93</v>
      </c>
      <c r="Q1" s="49" t="s">
        <v>94</v>
      </c>
      <c r="R1" s="49" t="s">
        <v>95</v>
      </c>
      <c r="S1" s="49" t="s">
        <v>96</v>
      </c>
      <c r="T1" s="49" t="s">
        <v>97</v>
      </c>
      <c r="U1" s="49" t="s">
        <v>98</v>
      </c>
      <c r="V1" s="49" t="s">
        <v>99</v>
      </c>
    </row>
    <row r="2" spans="1:22" ht="48">
      <c r="A2" s="60">
        <v>1</v>
      </c>
      <c r="B2" s="61" t="s">
        <v>100</v>
      </c>
      <c r="C2" s="62" t="s">
        <v>101</v>
      </c>
      <c r="D2" s="63"/>
      <c r="E2" s="61" t="s">
        <v>102</v>
      </c>
      <c r="F2" s="61" t="s">
        <v>103</v>
      </c>
      <c r="G2" s="63" t="s">
        <v>104</v>
      </c>
      <c r="H2" s="44">
        <v>85040000</v>
      </c>
      <c r="I2" s="46"/>
      <c r="J2" s="46"/>
      <c r="K2" s="46">
        <f>100%*H2</f>
        <v>85040000</v>
      </c>
      <c r="L2" s="46"/>
      <c r="M2" s="46"/>
      <c r="N2" s="46"/>
      <c r="O2" s="46"/>
      <c r="P2" s="46"/>
      <c r="Q2" s="46"/>
      <c r="R2" s="46"/>
      <c r="S2" s="52"/>
      <c r="T2" s="53" t="s">
        <v>194</v>
      </c>
      <c r="U2" s="53" t="s">
        <v>195</v>
      </c>
      <c r="V2" s="57" t="s">
        <v>196</v>
      </c>
    </row>
    <row r="3" spans="1:22" ht="24">
      <c r="A3" s="60">
        <v>2</v>
      </c>
      <c r="B3" s="63" t="s">
        <v>105</v>
      </c>
      <c r="C3" s="64"/>
      <c r="D3" s="63"/>
      <c r="E3" s="61" t="s">
        <v>106</v>
      </c>
      <c r="F3" s="61" t="s">
        <v>107</v>
      </c>
      <c r="G3" s="63" t="s">
        <v>104</v>
      </c>
      <c r="H3" s="44">
        <v>7000000</v>
      </c>
      <c r="I3" s="46"/>
      <c r="J3" s="46"/>
      <c r="K3" s="46">
        <f>100%*H3</f>
        <v>7000000</v>
      </c>
      <c r="L3" s="46"/>
      <c r="M3" s="46"/>
      <c r="N3" s="46"/>
      <c r="O3" s="46"/>
      <c r="P3" s="46"/>
      <c r="Q3" s="46"/>
      <c r="R3" s="46"/>
      <c r="S3" s="52"/>
      <c r="T3" s="53" t="s">
        <v>197</v>
      </c>
      <c r="U3" s="53" t="s">
        <v>195</v>
      </c>
      <c r="V3" s="57" t="s">
        <v>198</v>
      </c>
    </row>
    <row r="4" spans="1:22">
      <c r="A4" s="60">
        <v>3</v>
      </c>
      <c r="B4" s="63" t="s">
        <v>108</v>
      </c>
      <c r="C4" s="64"/>
      <c r="D4" s="142"/>
      <c r="E4" s="141" t="s">
        <v>109</v>
      </c>
      <c r="F4" s="142" t="s">
        <v>110</v>
      </c>
      <c r="G4" s="142" t="s">
        <v>104</v>
      </c>
      <c r="H4" s="143">
        <v>89000000</v>
      </c>
      <c r="I4" s="144"/>
      <c r="J4" s="144"/>
      <c r="K4" s="144">
        <f>100%*H4</f>
        <v>89000000</v>
      </c>
      <c r="L4" s="144"/>
      <c r="M4" s="144"/>
      <c r="N4" s="144"/>
      <c r="O4" s="144"/>
      <c r="P4" s="144"/>
      <c r="Q4" s="144"/>
      <c r="R4" s="144"/>
      <c r="S4" s="145"/>
      <c r="T4" s="146" t="s">
        <v>233</v>
      </c>
      <c r="U4" s="146" t="s">
        <v>214</v>
      </c>
      <c r="V4" s="159" t="s">
        <v>233</v>
      </c>
    </row>
    <row r="5" spans="1:22" ht="24.75">
      <c r="A5" s="60">
        <v>4</v>
      </c>
      <c r="B5" s="63" t="s">
        <v>111</v>
      </c>
      <c r="C5" s="64"/>
      <c r="D5" s="63"/>
      <c r="E5" s="63" t="s">
        <v>112</v>
      </c>
      <c r="F5" s="61" t="s">
        <v>113</v>
      </c>
      <c r="G5" s="63" t="s">
        <v>104</v>
      </c>
      <c r="H5" s="44">
        <v>16000000</v>
      </c>
      <c r="I5" s="46"/>
      <c r="J5" s="46"/>
      <c r="K5" s="46">
        <f t="shared" ref="K5:K8" si="0">50%*H5</f>
        <v>8000000</v>
      </c>
      <c r="L5" s="46"/>
      <c r="M5" s="46"/>
      <c r="N5" s="46"/>
      <c r="O5" s="46"/>
      <c r="P5" s="46"/>
      <c r="Q5" s="46">
        <f>50%*H5</f>
        <v>8000000</v>
      </c>
      <c r="R5" s="46"/>
      <c r="S5" s="52"/>
      <c r="T5" s="53" t="s">
        <v>199</v>
      </c>
      <c r="U5" s="140" t="s">
        <v>200</v>
      </c>
      <c r="V5" s="57" t="s">
        <v>201</v>
      </c>
    </row>
    <row r="6" spans="1:22" ht="60.75">
      <c r="A6" s="60">
        <v>5</v>
      </c>
      <c r="B6" s="63" t="s">
        <v>114</v>
      </c>
      <c r="C6" s="64"/>
      <c r="D6" s="148"/>
      <c r="E6" s="148" t="s">
        <v>115</v>
      </c>
      <c r="F6" s="149" t="s">
        <v>116</v>
      </c>
      <c r="G6" s="148" t="s">
        <v>104</v>
      </c>
      <c r="H6" s="150">
        <v>27000000</v>
      </c>
      <c r="I6" s="151"/>
      <c r="J6" s="151"/>
      <c r="K6" s="151">
        <f t="shared" si="0"/>
        <v>13500000</v>
      </c>
      <c r="L6" s="151"/>
      <c r="M6" s="151"/>
      <c r="N6" s="151"/>
      <c r="O6" s="151"/>
      <c r="P6" s="151"/>
      <c r="Q6" s="151"/>
      <c r="R6" s="151"/>
      <c r="S6" s="152"/>
      <c r="T6" s="153" t="s">
        <v>202</v>
      </c>
      <c r="U6" s="153" t="s">
        <v>195</v>
      </c>
      <c r="V6" s="154" t="s">
        <v>203</v>
      </c>
    </row>
    <row r="7" spans="1:22" ht="24">
      <c r="A7" s="60">
        <v>6</v>
      </c>
      <c r="B7" s="65" t="s">
        <v>117</v>
      </c>
      <c r="C7" s="64"/>
      <c r="D7" s="63"/>
      <c r="E7" s="61" t="s">
        <v>118</v>
      </c>
      <c r="F7" s="61" t="s">
        <v>119</v>
      </c>
      <c r="G7" s="63" t="s">
        <v>104</v>
      </c>
      <c r="H7" s="44">
        <v>269700000</v>
      </c>
      <c r="I7" s="46"/>
      <c r="J7" s="46"/>
      <c r="K7" s="46">
        <f t="shared" si="0"/>
        <v>134850000</v>
      </c>
      <c r="L7" s="46"/>
      <c r="M7" s="46"/>
      <c r="N7" s="46"/>
      <c r="O7" s="46"/>
      <c r="P7" s="46"/>
      <c r="Q7" s="46">
        <f>50%*H7</f>
        <v>134850000</v>
      </c>
      <c r="R7" s="46"/>
      <c r="S7" s="52"/>
      <c r="T7" s="53" t="s">
        <v>205</v>
      </c>
      <c r="U7" s="53" t="s">
        <v>195</v>
      </c>
      <c r="V7" s="57" t="s">
        <v>204</v>
      </c>
    </row>
    <row r="8" spans="1:22">
      <c r="A8" s="60">
        <v>7</v>
      </c>
      <c r="B8" s="61" t="s">
        <v>120</v>
      </c>
      <c r="C8" s="64"/>
      <c r="D8" s="63"/>
      <c r="E8" s="61" t="s">
        <v>121</v>
      </c>
      <c r="F8" s="61" t="s">
        <v>110</v>
      </c>
      <c r="G8" s="63" t="s">
        <v>104</v>
      </c>
      <c r="H8" s="44">
        <v>89000000</v>
      </c>
      <c r="I8" s="46"/>
      <c r="J8" s="46"/>
      <c r="K8" s="46">
        <f t="shared" si="0"/>
        <v>44500000</v>
      </c>
      <c r="L8" s="46"/>
      <c r="M8" s="46"/>
      <c r="N8" s="46"/>
      <c r="O8" s="46"/>
      <c r="P8" s="46">
        <f>50%*H8</f>
        <v>44500000</v>
      </c>
      <c r="Q8" s="46"/>
      <c r="R8" s="46"/>
      <c r="S8" s="52"/>
      <c r="T8" s="53" t="s">
        <v>206</v>
      </c>
      <c r="U8" s="53" t="s">
        <v>207</v>
      </c>
      <c r="V8" s="57" t="s">
        <v>208</v>
      </c>
    </row>
    <row r="9" spans="1:22" ht="36">
      <c r="A9" s="60">
        <v>8</v>
      </c>
      <c r="B9" s="61" t="s">
        <v>122</v>
      </c>
      <c r="C9" s="64"/>
      <c r="D9" s="63"/>
      <c r="E9" s="65" t="s">
        <v>123</v>
      </c>
      <c r="F9" s="61" t="s">
        <v>124</v>
      </c>
      <c r="G9" s="63" t="s">
        <v>104</v>
      </c>
      <c r="H9" s="44">
        <v>21000000</v>
      </c>
      <c r="I9" s="46"/>
      <c r="J9" s="46"/>
      <c r="K9" s="46">
        <f t="shared" ref="K9:K18" si="1">100%*H9</f>
        <v>21000000</v>
      </c>
      <c r="L9" s="46"/>
      <c r="M9" s="46"/>
      <c r="N9" s="46"/>
      <c r="O9" s="46"/>
      <c r="P9" s="46"/>
      <c r="Q9" s="46"/>
      <c r="R9" s="46"/>
      <c r="S9" s="52"/>
      <c r="T9" s="74" t="s">
        <v>209</v>
      </c>
      <c r="U9" s="53" t="s">
        <v>211</v>
      </c>
      <c r="V9" s="75" t="s">
        <v>210</v>
      </c>
    </row>
    <row r="10" spans="1:22" ht="38.25">
      <c r="A10" s="60">
        <v>9</v>
      </c>
      <c r="B10" s="61" t="s">
        <v>125</v>
      </c>
      <c r="C10" s="64"/>
      <c r="D10" s="63"/>
      <c r="E10" s="65" t="s">
        <v>126</v>
      </c>
      <c r="F10" s="61" t="s">
        <v>127</v>
      </c>
      <c r="G10" s="63" t="s">
        <v>104</v>
      </c>
      <c r="H10" s="44">
        <v>16000000</v>
      </c>
      <c r="I10" s="46"/>
      <c r="J10" s="46"/>
      <c r="K10" s="46">
        <f t="shared" si="1"/>
        <v>16000000</v>
      </c>
      <c r="L10" s="46"/>
      <c r="M10" s="46"/>
      <c r="N10" s="46"/>
      <c r="O10" s="46"/>
      <c r="P10" s="46"/>
      <c r="Q10" s="46"/>
      <c r="R10" s="46"/>
      <c r="S10" s="52"/>
      <c r="T10" s="49" t="s">
        <v>212</v>
      </c>
      <c r="U10" s="53" t="s">
        <v>200</v>
      </c>
      <c r="V10" s="49" t="s">
        <v>213</v>
      </c>
    </row>
    <row r="11" spans="1:22">
      <c r="A11" s="60">
        <v>10</v>
      </c>
      <c r="B11" s="61" t="s">
        <v>128</v>
      </c>
      <c r="C11" s="64"/>
      <c r="D11" s="148"/>
      <c r="E11" s="156" t="s">
        <v>129</v>
      </c>
      <c r="F11" s="148" t="s">
        <v>130</v>
      </c>
      <c r="G11" s="148" t="s">
        <v>104</v>
      </c>
      <c r="H11" s="150">
        <v>12000000</v>
      </c>
      <c r="I11" s="151"/>
      <c r="J11" s="151"/>
      <c r="K11" s="151">
        <v>12000000</v>
      </c>
      <c r="L11" s="151"/>
      <c r="M11" s="151"/>
      <c r="N11" s="151"/>
      <c r="O11" s="151"/>
      <c r="P11" s="151"/>
      <c r="Q11" s="151"/>
      <c r="R11" s="151"/>
      <c r="S11" s="152"/>
      <c r="T11" s="161" t="s">
        <v>249</v>
      </c>
      <c r="U11" s="153" t="s">
        <v>214</v>
      </c>
      <c r="V11" s="161" t="s">
        <v>249</v>
      </c>
    </row>
    <row r="12" spans="1:22" ht="24" customHeight="1">
      <c r="A12" s="66">
        <v>11</v>
      </c>
      <c r="B12" s="61" t="s">
        <v>131</v>
      </c>
      <c r="C12" s="64"/>
      <c r="D12" s="148"/>
      <c r="E12" s="155" t="s">
        <v>132</v>
      </c>
      <c r="F12" s="148" t="s">
        <v>133</v>
      </c>
      <c r="G12" s="148" t="s">
        <v>104</v>
      </c>
      <c r="H12" s="150">
        <v>25000000</v>
      </c>
      <c r="I12" s="151"/>
      <c r="J12" s="151"/>
      <c r="K12" s="151">
        <f t="shared" si="1"/>
        <v>25000000</v>
      </c>
      <c r="L12" s="151"/>
      <c r="M12" s="151"/>
      <c r="N12" s="151"/>
      <c r="O12" s="151"/>
      <c r="P12" s="151"/>
      <c r="Q12" s="151"/>
      <c r="R12" s="151"/>
      <c r="S12" s="152"/>
      <c r="T12" s="233" t="s">
        <v>228</v>
      </c>
      <c r="U12" s="233" t="s">
        <v>200</v>
      </c>
      <c r="V12" s="227" t="s">
        <v>215</v>
      </c>
    </row>
    <row r="13" spans="1:22">
      <c r="A13" s="67"/>
      <c r="B13" s="61" t="s">
        <v>134</v>
      </c>
      <c r="C13" s="64"/>
      <c r="D13" s="148"/>
      <c r="E13" s="156"/>
      <c r="F13" s="148" t="s">
        <v>135</v>
      </c>
      <c r="G13" s="148" t="s">
        <v>104</v>
      </c>
      <c r="H13" s="150">
        <v>20000000</v>
      </c>
      <c r="I13" s="151"/>
      <c r="J13" s="151"/>
      <c r="K13" s="151">
        <f t="shared" si="1"/>
        <v>20000000</v>
      </c>
      <c r="L13" s="151"/>
      <c r="M13" s="151"/>
      <c r="N13" s="151"/>
      <c r="O13" s="151"/>
      <c r="P13" s="151"/>
      <c r="Q13" s="151"/>
      <c r="R13" s="151"/>
      <c r="S13" s="152"/>
      <c r="T13" s="234"/>
      <c r="U13" s="234"/>
      <c r="V13" s="228"/>
    </row>
    <row r="14" spans="1:22" ht="30" customHeight="1">
      <c r="A14" s="217">
        <v>12</v>
      </c>
      <c r="B14" s="230" t="s">
        <v>136</v>
      </c>
      <c r="C14" s="64"/>
      <c r="D14" s="63"/>
      <c r="E14" s="68" t="s">
        <v>137</v>
      </c>
      <c r="F14" s="63" t="s">
        <v>138</v>
      </c>
      <c r="G14" s="63" t="s">
        <v>104</v>
      </c>
      <c r="H14" s="44">
        <v>16000000</v>
      </c>
      <c r="I14" s="46"/>
      <c r="J14" s="46"/>
      <c r="K14" s="46">
        <f t="shared" si="1"/>
        <v>16000000</v>
      </c>
      <c r="L14" s="46"/>
      <c r="M14" s="46"/>
      <c r="N14" s="46"/>
      <c r="O14" s="46"/>
      <c r="P14" s="46"/>
      <c r="Q14" s="46"/>
      <c r="R14" s="46"/>
      <c r="S14" s="52"/>
      <c r="T14" s="205" t="s">
        <v>216</v>
      </c>
      <c r="U14" s="209" t="s">
        <v>195</v>
      </c>
      <c r="V14" s="214" t="s">
        <v>217</v>
      </c>
    </row>
    <row r="15" spans="1:22">
      <c r="A15" s="219"/>
      <c r="B15" s="231"/>
      <c r="C15" s="64"/>
      <c r="D15" s="63"/>
      <c r="E15" s="72"/>
      <c r="F15" s="61" t="s">
        <v>139</v>
      </c>
      <c r="G15" s="63" t="s">
        <v>104</v>
      </c>
      <c r="H15" s="44">
        <v>18000000</v>
      </c>
      <c r="I15" s="46"/>
      <c r="J15" s="46"/>
      <c r="K15" s="46">
        <f t="shared" si="1"/>
        <v>18000000</v>
      </c>
      <c r="L15" s="46"/>
      <c r="M15" s="46"/>
      <c r="N15" s="46"/>
      <c r="O15" s="46"/>
      <c r="P15" s="46"/>
      <c r="Q15" s="46"/>
      <c r="R15" s="46"/>
      <c r="S15" s="52"/>
      <c r="T15" s="229"/>
      <c r="U15" s="213"/>
      <c r="V15" s="215"/>
    </row>
    <row r="16" spans="1:22">
      <c r="A16" s="219"/>
      <c r="B16" s="231"/>
      <c r="C16" s="64"/>
      <c r="D16" s="63"/>
      <c r="E16" s="219"/>
      <c r="F16" s="63" t="s">
        <v>140</v>
      </c>
      <c r="G16" s="63" t="s">
        <v>104</v>
      </c>
      <c r="H16" s="44">
        <v>8000000</v>
      </c>
      <c r="I16" s="46"/>
      <c r="J16" s="46"/>
      <c r="K16" s="46">
        <f t="shared" si="1"/>
        <v>8000000</v>
      </c>
      <c r="L16" s="46"/>
      <c r="M16" s="46"/>
      <c r="N16" s="46"/>
      <c r="O16" s="46"/>
      <c r="P16" s="46"/>
      <c r="Q16" s="46"/>
      <c r="R16" s="46"/>
      <c r="S16" s="52"/>
      <c r="T16" s="229"/>
      <c r="U16" s="213"/>
      <c r="V16" s="215"/>
    </row>
    <row r="17" spans="1:22">
      <c r="A17" s="219"/>
      <c r="B17" s="231"/>
      <c r="C17" s="64"/>
      <c r="D17" s="63"/>
      <c r="E17" s="219"/>
      <c r="F17" s="61" t="s">
        <v>141</v>
      </c>
      <c r="G17" s="63" t="s">
        <v>104</v>
      </c>
      <c r="H17" s="44">
        <v>16000000</v>
      </c>
      <c r="I17" s="46"/>
      <c r="J17" s="46"/>
      <c r="K17" s="46">
        <f t="shared" si="1"/>
        <v>16000000</v>
      </c>
      <c r="L17" s="46"/>
      <c r="M17" s="46"/>
      <c r="N17" s="46"/>
      <c r="O17" s="46"/>
      <c r="P17" s="46"/>
      <c r="Q17" s="46"/>
      <c r="R17" s="46"/>
      <c r="S17" s="52"/>
      <c r="T17" s="229"/>
      <c r="U17" s="213"/>
      <c r="V17" s="215"/>
    </row>
    <row r="18" spans="1:22">
      <c r="A18" s="218"/>
      <c r="B18" s="232"/>
      <c r="C18" s="64"/>
      <c r="D18" s="63"/>
      <c r="E18" s="218"/>
      <c r="F18" s="63" t="s">
        <v>142</v>
      </c>
      <c r="G18" s="63" t="s">
        <v>104</v>
      </c>
      <c r="H18" s="44">
        <v>24000000</v>
      </c>
      <c r="I18" s="46"/>
      <c r="J18" s="46"/>
      <c r="K18" s="46">
        <f t="shared" si="1"/>
        <v>24000000</v>
      </c>
      <c r="L18" s="46"/>
      <c r="M18" s="46"/>
      <c r="N18" s="46"/>
      <c r="O18" s="46"/>
      <c r="P18" s="46"/>
      <c r="Q18" s="46"/>
      <c r="R18" s="46"/>
      <c r="S18" s="52"/>
      <c r="T18" s="206"/>
      <c r="U18" s="210"/>
      <c r="V18" s="216"/>
    </row>
    <row r="19" spans="1:22">
      <c r="A19" s="60">
        <v>13</v>
      </c>
      <c r="B19" s="63" t="s">
        <v>161</v>
      </c>
      <c r="C19" s="64"/>
      <c r="D19" s="63"/>
      <c r="E19" s="63" t="s">
        <v>162</v>
      </c>
      <c r="F19" s="61" t="s">
        <v>145</v>
      </c>
      <c r="G19" s="63" t="s">
        <v>104</v>
      </c>
      <c r="H19" s="44">
        <v>25000000</v>
      </c>
      <c r="I19" s="46"/>
      <c r="J19" s="46"/>
      <c r="K19" s="46">
        <f>100%*H19</f>
        <v>25000000</v>
      </c>
      <c r="L19" s="46"/>
      <c r="M19" s="46"/>
      <c r="N19" s="46"/>
      <c r="O19" s="46"/>
      <c r="P19" s="46"/>
      <c r="Q19" s="46"/>
      <c r="R19" s="46"/>
      <c r="S19" s="52"/>
      <c r="T19" s="53" t="s">
        <v>218</v>
      </c>
      <c r="U19" s="53" t="s">
        <v>214</v>
      </c>
      <c r="V19" s="56"/>
    </row>
    <row r="20" spans="1:22" ht="24">
      <c r="A20" s="60">
        <v>14</v>
      </c>
      <c r="B20" s="135" t="s">
        <v>163</v>
      </c>
      <c r="C20" s="64"/>
      <c r="D20" s="63"/>
      <c r="E20" s="141" t="s">
        <v>164</v>
      </c>
      <c r="F20" s="174" t="s">
        <v>165</v>
      </c>
      <c r="G20" s="142" t="s">
        <v>104</v>
      </c>
      <c r="H20" s="143">
        <v>40000000</v>
      </c>
      <c r="I20" s="144"/>
      <c r="J20" s="144"/>
      <c r="K20" s="144">
        <f>100%*H20</f>
        <v>40000000</v>
      </c>
      <c r="L20" s="144"/>
      <c r="M20" s="144"/>
      <c r="N20" s="144"/>
      <c r="O20" s="144"/>
      <c r="P20" s="144"/>
      <c r="Q20" s="144"/>
      <c r="R20" s="144"/>
      <c r="S20" s="145"/>
      <c r="T20" s="146" t="s">
        <v>219</v>
      </c>
      <c r="U20" s="146" t="s">
        <v>211</v>
      </c>
      <c r="V20" s="159" t="s">
        <v>220</v>
      </c>
    </row>
    <row r="21" spans="1:22" ht="24">
      <c r="A21" s="60">
        <v>15</v>
      </c>
      <c r="B21" s="135" t="s">
        <v>166</v>
      </c>
      <c r="C21" s="64"/>
      <c r="D21" s="63"/>
      <c r="E21" s="65" t="s">
        <v>162</v>
      </c>
      <c r="F21" s="63" t="s">
        <v>171</v>
      </c>
      <c r="G21" s="63" t="s">
        <v>104</v>
      </c>
      <c r="H21" s="44">
        <v>79200000</v>
      </c>
      <c r="I21" s="46"/>
      <c r="J21" s="46"/>
      <c r="K21" s="46">
        <f>100%*H21</f>
        <v>79200000</v>
      </c>
      <c r="L21" s="46"/>
      <c r="M21" s="46"/>
      <c r="N21" s="46"/>
      <c r="O21" s="46"/>
      <c r="P21" s="46"/>
      <c r="Q21" s="46"/>
      <c r="R21" s="46"/>
      <c r="S21" s="52"/>
      <c r="T21" s="53" t="s">
        <v>221</v>
      </c>
      <c r="U21" s="53" t="s">
        <v>223</v>
      </c>
      <c r="V21" s="56" t="s">
        <v>222</v>
      </c>
    </row>
    <row r="22" spans="1:22" ht="24">
      <c r="A22" s="60">
        <v>16</v>
      </c>
      <c r="B22" s="63" t="s">
        <v>167</v>
      </c>
      <c r="C22" s="64"/>
      <c r="D22" s="63"/>
      <c r="E22" s="142" t="s">
        <v>169</v>
      </c>
      <c r="F22" s="142" t="s">
        <v>175</v>
      </c>
      <c r="G22" s="142" t="s">
        <v>104</v>
      </c>
      <c r="H22" s="143">
        <v>88800000</v>
      </c>
      <c r="I22" s="144"/>
      <c r="J22" s="144"/>
      <c r="K22" s="144">
        <f>100%*H22</f>
        <v>88800000</v>
      </c>
      <c r="L22" s="144"/>
      <c r="M22" s="144"/>
      <c r="N22" s="144"/>
      <c r="O22" s="144"/>
      <c r="P22" s="144"/>
      <c r="Q22" s="144"/>
      <c r="R22" s="144"/>
      <c r="S22" s="145"/>
      <c r="T22" s="146" t="s">
        <v>224</v>
      </c>
      <c r="U22" s="146" t="s">
        <v>211</v>
      </c>
      <c r="V22" s="147" t="s">
        <v>225</v>
      </c>
    </row>
    <row r="23" spans="1:22">
      <c r="A23" s="60">
        <v>17</v>
      </c>
      <c r="B23" s="63" t="s">
        <v>168</v>
      </c>
      <c r="C23" s="64"/>
      <c r="D23" s="63"/>
      <c r="E23" s="63" t="s">
        <v>170</v>
      </c>
      <c r="F23" s="63" t="s">
        <v>174</v>
      </c>
      <c r="G23" s="63" t="s">
        <v>104</v>
      </c>
      <c r="H23" s="44">
        <v>55000000</v>
      </c>
      <c r="I23" s="46"/>
      <c r="J23" s="46"/>
      <c r="K23" s="46">
        <f>100%*H23</f>
        <v>55000000</v>
      </c>
      <c r="L23" s="46"/>
      <c r="M23" s="46"/>
      <c r="N23" s="46"/>
      <c r="O23" s="46"/>
      <c r="P23" s="46"/>
      <c r="Q23" s="46"/>
      <c r="R23" s="46"/>
      <c r="S23" s="52"/>
      <c r="T23" s="53" t="s">
        <v>226</v>
      </c>
      <c r="U23" s="53"/>
      <c r="V23" s="56" t="s">
        <v>227</v>
      </c>
    </row>
    <row r="24" spans="1:22">
      <c r="A24" s="60">
        <v>18</v>
      </c>
      <c r="B24" s="65" t="s">
        <v>172</v>
      </c>
      <c r="C24" s="64"/>
      <c r="D24" s="63"/>
      <c r="E24" s="141" t="s">
        <v>173</v>
      </c>
      <c r="F24" s="142" t="s">
        <v>176</v>
      </c>
      <c r="G24" s="141" t="s">
        <v>104</v>
      </c>
      <c r="H24" s="143">
        <v>16000000</v>
      </c>
      <c r="I24" s="144"/>
      <c r="J24" s="144"/>
      <c r="K24" s="144">
        <f>50%*H24</f>
        <v>8000000</v>
      </c>
      <c r="L24" s="144"/>
      <c r="M24" s="144"/>
      <c r="N24" s="144"/>
      <c r="O24" s="144"/>
      <c r="P24" s="144"/>
      <c r="Q24" s="144">
        <v>8000000</v>
      </c>
      <c r="R24" s="144"/>
      <c r="S24" s="145"/>
      <c r="T24" s="146"/>
      <c r="U24" s="146"/>
      <c r="V24" s="147"/>
    </row>
    <row r="25" spans="1:22">
      <c r="A25" s="60">
        <v>19</v>
      </c>
      <c r="B25" s="65" t="s">
        <v>179</v>
      </c>
      <c r="C25" s="64"/>
      <c r="D25" s="63"/>
      <c r="E25" s="141" t="s">
        <v>177</v>
      </c>
      <c r="F25" s="142" t="s">
        <v>178</v>
      </c>
      <c r="G25" s="141" t="s">
        <v>104</v>
      </c>
      <c r="H25" s="143">
        <v>140000000</v>
      </c>
      <c r="I25" s="144"/>
      <c r="J25" s="144"/>
      <c r="K25" s="144">
        <f>50%*H25</f>
        <v>70000000</v>
      </c>
      <c r="L25" s="144"/>
      <c r="M25" s="144"/>
      <c r="N25" s="144"/>
      <c r="O25" s="144"/>
      <c r="P25" s="144"/>
      <c r="Q25" s="144">
        <v>70000000</v>
      </c>
      <c r="R25" s="144"/>
      <c r="S25" s="145"/>
      <c r="T25" s="146" t="s">
        <v>233</v>
      </c>
      <c r="U25" s="146" t="s">
        <v>195</v>
      </c>
      <c r="V25" s="147" t="s">
        <v>233</v>
      </c>
    </row>
    <row r="26" spans="1:22">
      <c r="A26" s="60">
        <v>20</v>
      </c>
      <c r="B26" s="238" t="s">
        <v>229</v>
      </c>
      <c r="C26" s="64"/>
      <c r="D26" s="63"/>
      <c r="E26" s="236" t="s">
        <v>230</v>
      </c>
      <c r="F26" s="142" t="s">
        <v>231</v>
      </c>
      <c r="G26" s="173" t="s">
        <v>104</v>
      </c>
      <c r="H26" s="143">
        <v>28000000</v>
      </c>
      <c r="I26" s="144"/>
      <c r="J26" s="144"/>
      <c r="K26" s="144">
        <f>100%*H26</f>
        <v>28000000</v>
      </c>
      <c r="L26" s="144"/>
      <c r="M26" s="144"/>
      <c r="N26" s="144"/>
      <c r="O26" s="144"/>
      <c r="P26" s="144"/>
      <c r="Q26" s="144"/>
      <c r="R26" s="144"/>
      <c r="S26" s="145"/>
      <c r="T26" s="146"/>
      <c r="U26" s="146"/>
      <c r="V26" s="159"/>
    </row>
    <row r="27" spans="1:22">
      <c r="A27" s="60"/>
      <c r="B27" s="239"/>
      <c r="C27" s="64"/>
      <c r="D27" s="63"/>
      <c r="E27" s="237"/>
      <c r="F27" s="142" t="s">
        <v>232</v>
      </c>
      <c r="G27" s="173" t="s">
        <v>104</v>
      </c>
      <c r="H27" s="143">
        <v>9000000</v>
      </c>
      <c r="I27" s="144"/>
      <c r="J27" s="144"/>
      <c r="K27" s="144">
        <f>100%*H27</f>
        <v>9000000</v>
      </c>
      <c r="L27" s="144"/>
      <c r="M27" s="144"/>
      <c r="N27" s="144"/>
      <c r="O27" s="144"/>
      <c r="P27" s="144"/>
      <c r="Q27" s="144"/>
      <c r="R27" s="144"/>
      <c r="S27" s="145"/>
      <c r="T27" s="146"/>
      <c r="U27" s="146"/>
      <c r="V27" s="147"/>
    </row>
    <row r="28" spans="1:22">
      <c r="A28" s="60"/>
      <c r="B28" s="67"/>
      <c r="C28" s="64"/>
      <c r="D28" s="63"/>
      <c r="E28" s="69"/>
      <c r="F28" s="63"/>
      <c r="G28" s="69" t="s">
        <v>104</v>
      </c>
      <c r="H28" s="44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52"/>
      <c r="T28" s="53"/>
      <c r="U28" s="53"/>
      <c r="V28" s="56"/>
    </row>
    <row r="29" spans="1:22">
      <c r="A29" s="63"/>
      <c r="B29" s="67"/>
      <c r="C29" s="70"/>
      <c r="D29" s="63"/>
      <c r="E29" s="69"/>
      <c r="F29" s="63"/>
      <c r="G29" s="69"/>
      <c r="H29" s="44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52"/>
      <c r="T29" s="53"/>
      <c r="U29" s="53"/>
      <c r="V29" s="56"/>
    </row>
    <row r="30" spans="1:22" ht="30" customHeight="1">
      <c r="A30" s="63"/>
      <c r="B30" s="49" t="s">
        <v>143</v>
      </c>
      <c r="C30" s="49"/>
      <c r="D30" s="49"/>
      <c r="E30" s="49"/>
      <c r="F30" s="49"/>
      <c r="G30" s="49"/>
      <c r="H30" s="73">
        <f>SUM(H2:H29)</f>
        <v>1239740000</v>
      </c>
      <c r="I30" s="73">
        <f t="shared" ref="I30:P30" si="2">SUM(I2:I28)</f>
        <v>0</v>
      </c>
      <c r="J30" s="73">
        <f t="shared" si="2"/>
        <v>0</v>
      </c>
      <c r="K30" s="73">
        <f>SUM(K2:K29)</f>
        <v>960890000</v>
      </c>
      <c r="L30" s="73">
        <f t="shared" si="2"/>
        <v>0</v>
      </c>
      <c r="M30" s="73">
        <f t="shared" si="2"/>
        <v>0</v>
      </c>
      <c r="N30" s="73">
        <f t="shared" si="2"/>
        <v>0</v>
      </c>
      <c r="O30" s="73">
        <f t="shared" si="2"/>
        <v>0</v>
      </c>
      <c r="P30" s="73">
        <f t="shared" si="2"/>
        <v>44500000</v>
      </c>
      <c r="Q30" s="73"/>
      <c r="R30" s="73"/>
      <c r="S30" s="52"/>
      <c r="T30" s="53"/>
      <c r="U30" s="53"/>
      <c r="V30" s="56"/>
    </row>
    <row r="36" spans="1:22" ht="38.25">
      <c r="A36" s="49" t="s">
        <v>266</v>
      </c>
      <c r="B36" s="49" t="s">
        <v>85</v>
      </c>
      <c r="C36" s="59" t="s">
        <v>86</v>
      </c>
      <c r="D36" s="49" t="s">
        <v>87</v>
      </c>
      <c r="E36" s="49" t="s">
        <v>88</v>
      </c>
      <c r="F36" s="49" t="s">
        <v>89</v>
      </c>
      <c r="G36" s="49" t="s">
        <v>90</v>
      </c>
      <c r="H36" s="71" t="s">
        <v>91</v>
      </c>
      <c r="I36" s="49" t="s">
        <v>92</v>
      </c>
      <c r="J36" s="49" t="s">
        <v>25</v>
      </c>
      <c r="K36" s="49" t="s">
        <v>22</v>
      </c>
      <c r="L36" s="49" t="s">
        <v>20</v>
      </c>
      <c r="M36" s="49" t="s">
        <v>21</v>
      </c>
      <c r="N36" s="49" t="s">
        <v>23</v>
      </c>
      <c r="O36" s="49" t="s">
        <v>24</v>
      </c>
      <c r="P36" s="49" t="s">
        <v>93</v>
      </c>
      <c r="Q36" s="49" t="s">
        <v>94</v>
      </c>
      <c r="R36" s="49" t="s">
        <v>95</v>
      </c>
      <c r="S36" s="49" t="s">
        <v>96</v>
      </c>
      <c r="T36" s="49" t="s">
        <v>97</v>
      </c>
      <c r="U36" s="49" t="s">
        <v>98</v>
      </c>
      <c r="V36" s="49" t="s">
        <v>99</v>
      </c>
    </row>
    <row r="37" spans="1:22">
      <c r="A37" s="60">
        <v>1</v>
      </c>
      <c r="B37" s="61" t="s">
        <v>238</v>
      </c>
      <c r="C37" s="220" t="s">
        <v>235</v>
      </c>
      <c r="D37" s="148"/>
      <c r="E37" s="149" t="s">
        <v>236</v>
      </c>
      <c r="F37" s="149" t="s">
        <v>110</v>
      </c>
      <c r="G37" s="148" t="s">
        <v>104</v>
      </c>
      <c r="H37" s="150">
        <v>147500000</v>
      </c>
      <c r="I37" s="151"/>
      <c r="J37" s="151"/>
      <c r="K37" s="151">
        <f>100%*H37</f>
        <v>147500000</v>
      </c>
      <c r="L37" s="151"/>
      <c r="M37" s="151"/>
      <c r="N37" s="151"/>
      <c r="O37" s="151"/>
      <c r="P37" s="151"/>
      <c r="Q37" s="151"/>
      <c r="R37" s="151"/>
      <c r="S37" s="152"/>
      <c r="T37" s="153"/>
      <c r="U37" s="153"/>
      <c r="V37" s="154"/>
    </row>
    <row r="38" spans="1:22" ht="24.75">
      <c r="A38" s="60">
        <v>2</v>
      </c>
      <c r="B38" s="63" t="s">
        <v>237</v>
      </c>
      <c r="C38" s="221"/>
      <c r="D38" s="148"/>
      <c r="E38" s="149" t="s">
        <v>239</v>
      </c>
      <c r="F38" s="149" t="s">
        <v>240</v>
      </c>
      <c r="G38" s="148" t="s">
        <v>104</v>
      </c>
      <c r="H38" s="150">
        <v>18000000</v>
      </c>
      <c r="I38" s="151"/>
      <c r="J38" s="151"/>
      <c r="K38" s="151">
        <f>50%*H38</f>
        <v>9000000</v>
      </c>
      <c r="L38" s="151"/>
      <c r="M38" s="151"/>
      <c r="N38" s="151"/>
      <c r="O38" s="151"/>
      <c r="P38" s="151"/>
      <c r="Q38" s="151">
        <f>50%*H38</f>
        <v>9000000</v>
      </c>
      <c r="R38" s="151"/>
      <c r="S38" s="152"/>
      <c r="T38" s="153" t="s">
        <v>275</v>
      </c>
      <c r="U38" s="153"/>
      <c r="V38" s="154"/>
    </row>
    <row r="39" spans="1:22">
      <c r="A39" s="60">
        <v>3</v>
      </c>
      <c r="B39" s="63" t="s">
        <v>241</v>
      </c>
      <c r="C39" s="221"/>
      <c r="D39" s="63"/>
      <c r="E39" s="65" t="s">
        <v>242</v>
      </c>
      <c r="F39" s="63" t="s">
        <v>175</v>
      </c>
      <c r="G39" s="63" t="s">
        <v>104</v>
      </c>
      <c r="H39" s="44">
        <v>68000000</v>
      </c>
      <c r="I39" s="46"/>
      <c r="J39" s="46"/>
      <c r="K39" s="46">
        <f>100%*H39</f>
        <v>68000000</v>
      </c>
      <c r="L39" s="46"/>
      <c r="M39" s="46"/>
      <c r="N39" s="46"/>
      <c r="O39" s="46"/>
      <c r="P39" s="46"/>
      <c r="Q39" s="46"/>
      <c r="R39" s="46"/>
      <c r="S39" s="52"/>
      <c r="T39" s="53" t="s">
        <v>298</v>
      </c>
      <c r="U39" s="53"/>
      <c r="V39" s="57"/>
    </row>
    <row r="40" spans="1:22" ht="24">
      <c r="A40" s="60">
        <v>4</v>
      </c>
      <c r="B40" s="63" t="s">
        <v>243</v>
      </c>
      <c r="C40" s="221"/>
      <c r="D40" s="142"/>
      <c r="E40" s="142" t="s">
        <v>244</v>
      </c>
      <c r="F40" s="174" t="s">
        <v>245</v>
      </c>
      <c r="G40" s="142" t="s">
        <v>104</v>
      </c>
      <c r="H40" s="143">
        <v>7000000</v>
      </c>
      <c r="I40" s="144"/>
      <c r="J40" s="144"/>
      <c r="K40" s="144">
        <f t="shared" ref="K40" si="3">50%*H40</f>
        <v>3500000</v>
      </c>
      <c r="L40" s="144"/>
      <c r="M40" s="144"/>
      <c r="N40" s="144"/>
      <c r="O40" s="144"/>
      <c r="P40" s="144">
        <f>50%*H40</f>
        <v>3500000</v>
      </c>
      <c r="Q40" s="144"/>
      <c r="R40" s="144"/>
      <c r="S40" s="145"/>
      <c r="T40" s="146" t="s">
        <v>292</v>
      </c>
      <c r="U40" s="182"/>
      <c r="V40" s="159"/>
    </row>
    <row r="41" spans="1:22">
      <c r="A41" s="60">
        <v>5</v>
      </c>
      <c r="B41" s="63" t="s">
        <v>246</v>
      </c>
      <c r="C41" s="221"/>
      <c r="D41" s="63"/>
      <c r="E41" s="63" t="s">
        <v>247</v>
      </c>
      <c r="F41" s="61" t="s">
        <v>248</v>
      </c>
      <c r="G41" s="63" t="s">
        <v>104</v>
      </c>
      <c r="H41" s="44">
        <v>10000000</v>
      </c>
      <c r="I41" s="46"/>
      <c r="J41" s="46"/>
      <c r="K41" s="46">
        <f>100%*H41</f>
        <v>10000000</v>
      </c>
      <c r="L41" s="46"/>
      <c r="M41" s="46"/>
      <c r="N41" s="46"/>
      <c r="O41" s="46"/>
      <c r="P41" s="46"/>
      <c r="Q41" s="46"/>
      <c r="R41" s="46"/>
      <c r="S41" s="52"/>
      <c r="T41" s="53" t="s">
        <v>293</v>
      </c>
      <c r="U41" s="53"/>
      <c r="V41" s="57"/>
    </row>
    <row r="42" spans="1:22" ht="36" customHeight="1">
      <c r="A42" s="60">
        <v>6</v>
      </c>
      <c r="B42" s="65" t="s">
        <v>250</v>
      </c>
      <c r="C42" s="221"/>
      <c r="D42" s="63"/>
      <c r="E42" s="223" t="s">
        <v>251</v>
      </c>
      <c r="F42" s="61" t="s">
        <v>145</v>
      </c>
      <c r="G42" s="63" t="s">
        <v>104</v>
      </c>
      <c r="H42" s="44">
        <v>20000000</v>
      </c>
      <c r="I42" s="46"/>
      <c r="J42" s="46"/>
      <c r="K42" s="46">
        <f>100%*H42</f>
        <v>20000000</v>
      </c>
      <c r="L42" s="46"/>
      <c r="M42" s="46"/>
      <c r="N42" s="46"/>
      <c r="O42" s="46"/>
      <c r="P42" s="46"/>
      <c r="Q42" s="46"/>
      <c r="R42" s="46"/>
      <c r="S42" s="52"/>
      <c r="T42" s="209" t="s">
        <v>294</v>
      </c>
      <c r="U42" s="53"/>
      <c r="V42" s="57"/>
    </row>
    <row r="43" spans="1:22">
      <c r="A43" s="60">
        <v>7</v>
      </c>
      <c r="B43" s="61"/>
      <c r="C43" s="221"/>
      <c r="D43" s="63"/>
      <c r="E43" s="224"/>
      <c r="F43" s="61" t="s">
        <v>252</v>
      </c>
      <c r="G43" s="63" t="s">
        <v>104</v>
      </c>
      <c r="H43" s="44">
        <v>18000000</v>
      </c>
      <c r="I43" s="46"/>
      <c r="J43" s="46"/>
      <c r="K43" s="46">
        <f>100%*H43</f>
        <v>18000000</v>
      </c>
      <c r="L43" s="46"/>
      <c r="M43" s="46"/>
      <c r="N43" s="46"/>
      <c r="O43" s="46"/>
      <c r="P43" s="46"/>
      <c r="Q43" s="46"/>
      <c r="R43" s="46"/>
      <c r="S43" s="52"/>
      <c r="T43" s="210"/>
      <c r="U43" s="53"/>
      <c r="V43" s="57"/>
    </row>
    <row r="44" spans="1:22" ht="24">
      <c r="A44" s="60">
        <v>8</v>
      </c>
      <c r="B44" s="61" t="s">
        <v>253</v>
      </c>
      <c r="C44" s="221"/>
      <c r="D44" s="164"/>
      <c r="E44" s="165" t="s">
        <v>254</v>
      </c>
      <c r="F44" s="166" t="s">
        <v>255</v>
      </c>
      <c r="G44" s="164" t="s">
        <v>104</v>
      </c>
      <c r="H44" s="167">
        <v>47000000</v>
      </c>
      <c r="I44" s="168"/>
      <c r="J44" s="168">
        <f>25%*H44</f>
        <v>11750000</v>
      </c>
      <c r="K44" s="168">
        <f>25%*H44</f>
        <v>11750000</v>
      </c>
      <c r="L44" s="168"/>
      <c r="M44" s="168"/>
      <c r="N44" s="168"/>
      <c r="O44" s="168"/>
      <c r="P44" s="168"/>
      <c r="Q44" s="168">
        <f>50%*H44</f>
        <v>23500000</v>
      </c>
      <c r="R44" s="168"/>
      <c r="S44" s="169"/>
      <c r="T44" s="170" t="s">
        <v>276</v>
      </c>
      <c r="U44" s="171"/>
      <c r="V44" s="172"/>
    </row>
    <row r="45" spans="1:22" ht="25.5">
      <c r="A45" s="60">
        <v>9</v>
      </c>
      <c r="B45" s="61" t="s">
        <v>262</v>
      </c>
      <c r="C45" s="221"/>
      <c r="D45" s="63"/>
      <c r="E45" s="65" t="s">
        <v>256</v>
      </c>
      <c r="F45" s="61" t="s">
        <v>110</v>
      </c>
      <c r="G45" s="63" t="s">
        <v>104</v>
      </c>
      <c r="H45" s="44">
        <v>53000000</v>
      </c>
      <c r="I45" s="46"/>
      <c r="J45" s="46">
        <f>25%*H45</f>
        <v>13250000</v>
      </c>
      <c r="K45" s="46">
        <f>25%*H45</f>
        <v>13250000</v>
      </c>
      <c r="L45" s="46"/>
      <c r="M45" s="46"/>
      <c r="N45" s="46"/>
      <c r="O45" s="46"/>
      <c r="P45" s="46"/>
      <c r="Q45" s="46">
        <f>50%*H45</f>
        <v>26500000</v>
      </c>
      <c r="R45" s="46"/>
      <c r="S45" s="52"/>
      <c r="T45" s="49" t="s">
        <v>295</v>
      </c>
      <c r="U45" s="53"/>
      <c r="V45" s="49"/>
    </row>
    <row r="46" spans="1:22" ht="38.25" customHeight="1">
      <c r="A46" s="217">
        <v>10</v>
      </c>
      <c r="B46" s="223" t="s">
        <v>263</v>
      </c>
      <c r="C46" s="221"/>
      <c r="D46" s="63"/>
      <c r="E46" s="225" t="s">
        <v>424</v>
      </c>
      <c r="F46" s="63" t="s">
        <v>145</v>
      </c>
      <c r="G46" s="63" t="s">
        <v>104</v>
      </c>
      <c r="H46" s="44">
        <v>28000000</v>
      </c>
      <c r="I46" s="46"/>
      <c r="J46" s="46"/>
      <c r="K46" s="46">
        <f>50%*H46</f>
        <v>14000000</v>
      </c>
      <c r="L46" s="46"/>
      <c r="M46" s="46"/>
      <c r="N46" s="46"/>
      <c r="O46" s="46"/>
      <c r="P46" s="46"/>
      <c r="Q46" s="46">
        <v>14000000</v>
      </c>
      <c r="R46" s="46"/>
      <c r="S46" s="52"/>
      <c r="T46" s="207" t="s">
        <v>296</v>
      </c>
      <c r="U46" s="53"/>
      <c r="V46" s="49"/>
    </row>
    <row r="47" spans="1:22" ht="24.75">
      <c r="A47" s="218"/>
      <c r="B47" s="224"/>
      <c r="C47" s="221"/>
      <c r="D47" s="63"/>
      <c r="E47" s="226"/>
      <c r="F47" s="61" t="s">
        <v>240</v>
      </c>
      <c r="G47" s="63" t="s">
        <v>104</v>
      </c>
      <c r="H47" s="44">
        <v>21000000</v>
      </c>
      <c r="I47" s="46"/>
      <c r="J47" s="46"/>
      <c r="K47" s="46">
        <f>50%*H47</f>
        <v>10500000</v>
      </c>
      <c r="L47" s="46"/>
      <c r="M47" s="46"/>
      <c r="N47" s="46"/>
      <c r="O47" s="46"/>
      <c r="P47" s="46"/>
      <c r="Q47" s="46">
        <v>10500000</v>
      </c>
      <c r="R47" s="46"/>
      <c r="S47" s="52"/>
      <c r="T47" s="235"/>
      <c r="U47" s="209"/>
      <c r="V47" s="211"/>
    </row>
    <row r="48" spans="1:22">
      <c r="A48" s="60">
        <v>11</v>
      </c>
      <c r="B48" s="61" t="s">
        <v>264</v>
      </c>
      <c r="C48" s="221"/>
      <c r="D48" s="63"/>
      <c r="E48" s="135" t="s">
        <v>258</v>
      </c>
      <c r="F48" s="63" t="s">
        <v>259</v>
      </c>
      <c r="G48" s="63" t="s">
        <v>104</v>
      </c>
      <c r="H48" s="44">
        <v>18000000</v>
      </c>
      <c r="I48" s="46"/>
      <c r="J48" s="46"/>
      <c r="K48" s="46">
        <f>50%*H48</f>
        <v>9000000</v>
      </c>
      <c r="L48" s="46"/>
      <c r="M48" s="46"/>
      <c r="N48" s="46"/>
      <c r="O48" s="46"/>
      <c r="P48" s="46"/>
      <c r="Q48" s="46">
        <v>9000000</v>
      </c>
      <c r="R48" s="46"/>
      <c r="S48" s="52"/>
      <c r="T48" s="208"/>
      <c r="U48" s="210"/>
      <c r="V48" s="212"/>
    </row>
    <row r="49" spans="1:22">
      <c r="A49" s="60">
        <v>12</v>
      </c>
      <c r="B49" s="160" t="s">
        <v>265</v>
      </c>
      <c r="C49" s="221"/>
      <c r="D49" s="148"/>
      <c r="E49" s="176" t="s">
        <v>260</v>
      </c>
      <c r="F49" s="148" t="s">
        <v>261</v>
      </c>
      <c r="G49" s="148" t="s">
        <v>104</v>
      </c>
      <c r="H49" s="150">
        <v>21000000</v>
      </c>
      <c r="I49" s="151"/>
      <c r="J49" s="151"/>
      <c r="K49" s="151">
        <f>50%*H49</f>
        <v>10500000</v>
      </c>
      <c r="L49" s="151"/>
      <c r="M49" s="151"/>
      <c r="N49" s="151"/>
      <c r="O49" s="151"/>
      <c r="P49" s="151"/>
      <c r="Q49" s="151">
        <v>10500000</v>
      </c>
      <c r="R49" s="151"/>
      <c r="S49" s="152"/>
      <c r="T49" s="177" t="s">
        <v>297</v>
      </c>
      <c r="U49" s="209"/>
      <c r="V49" s="214"/>
    </row>
    <row r="50" spans="1:22">
      <c r="A50" s="65"/>
      <c r="B50" s="160"/>
      <c r="C50" s="221"/>
      <c r="D50" s="63"/>
      <c r="E50" s="65"/>
      <c r="F50" s="61"/>
      <c r="G50" s="63" t="s">
        <v>104</v>
      </c>
      <c r="H50" s="44"/>
      <c r="I50" s="46"/>
      <c r="J50" s="46"/>
      <c r="K50" s="46">
        <f t="shared" ref="K50:K53" si="4">100%*H50</f>
        <v>0</v>
      </c>
      <c r="L50" s="46"/>
      <c r="M50" s="46"/>
      <c r="N50" s="46"/>
      <c r="O50" s="46"/>
      <c r="P50" s="46"/>
      <c r="Q50" s="46"/>
      <c r="R50" s="46"/>
      <c r="S50" s="52"/>
      <c r="T50" s="175"/>
      <c r="U50" s="213"/>
      <c r="V50" s="215"/>
    </row>
    <row r="51" spans="1:22">
      <c r="A51" s="65"/>
      <c r="B51" s="160"/>
      <c r="C51" s="221"/>
      <c r="D51" s="63"/>
      <c r="E51" s="65"/>
      <c r="F51" s="63"/>
      <c r="G51" s="63" t="s">
        <v>104</v>
      </c>
      <c r="H51" s="44"/>
      <c r="I51" s="46"/>
      <c r="J51" s="46"/>
      <c r="K51" s="46">
        <f t="shared" si="4"/>
        <v>0</v>
      </c>
      <c r="L51" s="46"/>
      <c r="M51" s="46"/>
      <c r="N51" s="46"/>
      <c r="O51" s="46"/>
      <c r="P51" s="46"/>
      <c r="Q51" s="46"/>
      <c r="R51" s="46"/>
      <c r="S51" s="52"/>
      <c r="T51" s="175"/>
      <c r="U51" s="213"/>
      <c r="V51" s="215"/>
    </row>
    <row r="52" spans="1:22">
      <c r="A52" s="65"/>
      <c r="B52" s="160"/>
      <c r="C52" s="221"/>
      <c r="D52" s="63"/>
      <c r="E52" s="65"/>
      <c r="F52" s="61"/>
      <c r="G52" s="63" t="s">
        <v>104</v>
      </c>
      <c r="H52" s="44"/>
      <c r="I52" s="46"/>
      <c r="J52" s="46"/>
      <c r="K52" s="46">
        <f t="shared" si="4"/>
        <v>0</v>
      </c>
      <c r="L52" s="46"/>
      <c r="M52" s="46"/>
      <c r="N52" s="46"/>
      <c r="O52" s="46"/>
      <c r="P52" s="46"/>
      <c r="Q52" s="46"/>
      <c r="R52" s="46"/>
      <c r="S52" s="52"/>
      <c r="T52" s="175"/>
      <c r="U52" s="213"/>
      <c r="V52" s="215"/>
    </row>
    <row r="53" spans="1:22">
      <c r="A53" s="65"/>
      <c r="B53" s="160"/>
      <c r="C53" s="221"/>
      <c r="D53" s="63"/>
      <c r="E53" s="65"/>
      <c r="F53" s="63"/>
      <c r="G53" s="63" t="s">
        <v>104</v>
      </c>
      <c r="H53" s="44"/>
      <c r="I53" s="46"/>
      <c r="J53" s="46"/>
      <c r="K53" s="46">
        <f t="shared" si="4"/>
        <v>0</v>
      </c>
      <c r="L53" s="46"/>
      <c r="M53" s="46"/>
      <c r="N53" s="46"/>
      <c r="O53" s="46"/>
      <c r="P53" s="46"/>
      <c r="Q53" s="46"/>
      <c r="R53" s="46"/>
      <c r="S53" s="52"/>
      <c r="T53" s="175"/>
      <c r="U53" s="210"/>
      <c r="V53" s="216"/>
    </row>
    <row r="54" spans="1:22">
      <c r="A54" s="60"/>
      <c r="B54" s="63"/>
      <c r="C54" s="221"/>
      <c r="D54" s="63"/>
      <c r="E54" s="63"/>
      <c r="F54" s="61"/>
      <c r="G54" s="63" t="s">
        <v>104</v>
      </c>
      <c r="H54" s="44"/>
      <c r="I54" s="46"/>
      <c r="J54" s="46"/>
      <c r="K54" s="46">
        <f>100%*H54</f>
        <v>0</v>
      </c>
      <c r="L54" s="46"/>
      <c r="M54" s="46"/>
      <c r="N54" s="46"/>
      <c r="O54" s="46"/>
      <c r="P54" s="46"/>
      <c r="Q54" s="46"/>
      <c r="R54" s="46"/>
      <c r="S54" s="52"/>
      <c r="T54" s="53"/>
      <c r="U54" s="53"/>
      <c r="V54" s="56"/>
    </row>
    <row r="55" spans="1:22">
      <c r="A55" s="60"/>
      <c r="B55" s="135"/>
      <c r="C55" s="221"/>
      <c r="D55" s="63"/>
      <c r="E55" s="65"/>
      <c r="F55" s="61"/>
      <c r="G55" s="63" t="s">
        <v>104</v>
      </c>
      <c r="H55" s="44"/>
      <c r="I55" s="46"/>
      <c r="J55" s="46"/>
      <c r="K55" s="46">
        <f>100%*H55</f>
        <v>0</v>
      </c>
      <c r="L55" s="46"/>
      <c r="M55" s="46"/>
      <c r="N55" s="46"/>
      <c r="O55" s="46"/>
      <c r="P55" s="46"/>
      <c r="Q55" s="46"/>
      <c r="R55" s="46"/>
      <c r="S55" s="52"/>
      <c r="T55" s="53"/>
      <c r="U55" s="53"/>
      <c r="V55" s="57"/>
    </row>
    <row r="56" spans="1:22">
      <c r="A56" s="60"/>
      <c r="B56" s="135"/>
      <c r="C56" s="221"/>
      <c r="D56" s="63"/>
      <c r="E56" s="65"/>
      <c r="F56" s="63"/>
      <c r="G56" s="63" t="s">
        <v>104</v>
      </c>
      <c r="H56" s="44"/>
      <c r="I56" s="46"/>
      <c r="J56" s="46"/>
      <c r="K56" s="46">
        <f>100%*H56</f>
        <v>0</v>
      </c>
      <c r="L56" s="46"/>
      <c r="M56" s="46"/>
      <c r="N56" s="46"/>
      <c r="O56" s="46"/>
      <c r="P56" s="46"/>
      <c r="Q56" s="46"/>
      <c r="R56" s="46"/>
      <c r="S56" s="52"/>
      <c r="T56" s="53"/>
      <c r="U56" s="53"/>
      <c r="V56" s="56"/>
    </row>
    <row r="57" spans="1:22">
      <c r="A57" s="60"/>
      <c r="B57" s="63"/>
      <c r="C57" s="221"/>
      <c r="D57" s="63"/>
      <c r="E57" s="63"/>
      <c r="F57" s="63"/>
      <c r="G57" s="63" t="s">
        <v>104</v>
      </c>
      <c r="H57" s="44"/>
      <c r="I57" s="46"/>
      <c r="J57" s="46"/>
      <c r="K57" s="46">
        <f>100%*H57</f>
        <v>0</v>
      </c>
      <c r="L57" s="46"/>
      <c r="M57" s="46"/>
      <c r="N57" s="46"/>
      <c r="O57" s="46"/>
      <c r="P57" s="46"/>
      <c r="Q57" s="46"/>
      <c r="R57" s="46"/>
      <c r="S57" s="52"/>
      <c r="T57" s="53"/>
      <c r="U57" s="53"/>
      <c r="V57" s="56"/>
    </row>
    <row r="58" spans="1:22">
      <c r="A58" s="60"/>
      <c r="B58" s="63"/>
      <c r="C58" s="221"/>
      <c r="D58" s="63"/>
      <c r="E58" s="63"/>
      <c r="F58" s="63"/>
      <c r="G58" s="63" t="s">
        <v>104</v>
      </c>
      <c r="H58" s="44"/>
      <c r="I58" s="46"/>
      <c r="J58" s="46"/>
      <c r="K58" s="46">
        <f>100%*H58</f>
        <v>0</v>
      </c>
      <c r="L58" s="46"/>
      <c r="M58" s="46"/>
      <c r="N58" s="46"/>
      <c r="O58" s="46"/>
      <c r="P58" s="46"/>
      <c r="Q58" s="46"/>
      <c r="R58" s="46"/>
      <c r="S58" s="52"/>
      <c r="T58" s="53"/>
      <c r="U58" s="53"/>
      <c r="V58" s="56"/>
    </row>
    <row r="59" spans="1:22">
      <c r="A59" s="60"/>
      <c r="B59" s="65"/>
      <c r="C59" s="221"/>
      <c r="D59" s="63"/>
      <c r="E59" s="65"/>
      <c r="F59" s="63"/>
      <c r="G59" s="65" t="s">
        <v>104</v>
      </c>
      <c r="H59" s="44"/>
      <c r="I59" s="46"/>
      <c r="J59" s="46"/>
      <c r="K59" s="46">
        <f>50%*H59</f>
        <v>0</v>
      </c>
      <c r="L59" s="46"/>
      <c r="M59" s="46"/>
      <c r="N59" s="46"/>
      <c r="O59" s="46"/>
      <c r="P59" s="46"/>
      <c r="Q59" s="46"/>
      <c r="R59" s="46"/>
      <c r="S59" s="52"/>
      <c r="T59" s="53"/>
      <c r="U59" s="53"/>
      <c r="V59" s="56"/>
    </row>
    <row r="60" spans="1:22">
      <c r="A60" s="60"/>
      <c r="B60" s="65"/>
      <c r="C60" s="221"/>
      <c r="D60" s="63"/>
      <c r="E60" s="65"/>
      <c r="F60" s="63"/>
      <c r="G60" s="65" t="s">
        <v>104</v>
      </c>
      <c r="H60" s="44"/>
      <c r="I60" s="46"/>
      <c r="J60" s="46"/>
      <c r="K60" s="46">
        <f>50%*H60</f>
        <v>0</v>
      </c>
      <c r="L60" s="46"/>
      <c r="M60" s="46"/>
      <c r="N60" s="46"/>
      <c r="O60" s="46"/>
      <c r="P60" s="46"/>
      <c r="Q60" s="46"/>
      <c r="R60" s="46"/>
      <c r="S60" s="52"/>
      <c r="T60" s="53"/>
      <c r="U60" s="53"/>
      <c r="V60" s="56"/>
    </row>
    <row r="61" spans="1:22">
      <c r="A61" s="60"/>
      <c r="B61" s="238"/>
      <c r="C61" s="221"/>
      <c r="D61" s="63"/>
      <c r="E61" s="217"/>
      <c r="F61" s="63"/>
      <c r="G61" s="158" t="s">
        <v>104</v>
      </c>
      <c r="H61" s="44"/>
      <c r="I61" s="46"/>
      <c r="J61" s="46"/>
      <c r="K61" s="46">
        <f>100%*H61</f>
        <v>0</v>
      </c>
      <c r="L61" s="46"/>
      <c r="M61" s="46"/>
      <c r="N61" s="46"/>
      <c r="O61" s="46"/>
      <c r="P61" s="46"/>
      <c r="Q61" s="46"/>
      <c r="R61" s="46"/>
      <c r="S61" s="52"/>
      <c r="T61" s="53"/>
      <c r="U61" s="53"/>
      <c r="V61" s="57"/>
    </row>
    <row r="62" spans="1:22">
      <c r="A62" s="60"/>
      <c r="B62" s="239"/>
      <c r="C62" s="221"/>
      <c r="D62" s="63"/>
      <c r="E62" s="218"/>
      <c r="F62" s="63"/>
      <c r="G62" s="158" t="s">
        <v>104</v>
      </c>
      <c r="H62" s="44"/>
      <c r="I62" s="46"/>
      <c r="J62" s="46"/>
      <c r="K62" s="46">
        <f>100%*H62</f>
        <v>0</v>
      </c>
      <c r="L62" s="46"/>
      <c r="M62" s="46"/>
      <c r="N62" s="46"/>
      <c r="O62" s="46"/>
      <c r="P62" s="46"/>
      <c r="Q62" s="46"/>
      <c r="R62" s="46"/>
      <c r="S62" s="52"/>
      <c r="T62" s="53"/>
      <c r="U62" s="53"/>
      <c r="V62" s="56"/>
    </row>
    <row r="63" spans="1:22">
      <c r="A63" s="60"/>
      <c r="B63" s="157"/>
      <c r="C63" s="221"/>
      <c r="D63" s="63"/>
      <c r="E63" s="158"/>
      <c r="F63" s="63"/>
      <c r="G63" s="158" t="s">
        <v>104</v>
      </c>
      <c r="H63" s="44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52"/>
      <c r="T63" s="53"/>
      <c r="U63" s="53"/>
      <c r="V63" s="56"/>
    </row>
    <row r="64" spans="1:22">
      <c r="A64" s="63"/>
      <c r="B64" s="157"/>
      <c r="C64" s="221"/>
      <c r="D64" s="63"/>
      <c r="E64" s="158"/>
      <c r="F64" s="63"/>
      <c r="G64" s="158"/>
      <c r="H64" s="44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52"/>
      <c r="T64" s="53"/>
      <c r="U64" s="53"/>
      <c r="V64" s="56"/>
    </row>
    <row r="65" spans="1:22">
      <c r="A65" s="63"/>
      <c r="B65" s="49" t="s">
        <v>234</v>
      </c>
      <c r="C65" s="222"/>
      <c r="D65" s="49"/>
      <c r="E65" s="49"/>
      <c r="F65" s="49"/>
      <c r="G65" s="49"/>
      <c r="H65" s="73"/>
      <c r="I65" s="73">
        <f t="shared" ref="I65:J65" si="5">SUM(I37:I63)</f>
        <v>0</v>
      </c>
      <c r="J65" s="73">
        <f t="shared" si="5"/>
        <v>25000000</v>
      </c>
      <c r="K65" s="73">
        <f>SUM(K37:K64)</f>
        <v>345000000</v>
      </c>
      <c r="L65" s="73">
        <f t="shared" ref="L65:P65" si="6">SUM(L37:L63)</f>
        <v>0</v>
      </c>
      <c r="M65" s="73">
        <f t="shared" si="6"/>
        <v>0</v>
      </c>
      <c r="N65" s="73">
        <f t="shared" si="6"/>
        <v>0</v>
      </c>
      <c r="O65" s="73">
        <f t="shared" si="6"/>
        <v>0</v>
      </c>
      <c r="P65" s="73">
        <f t="shared" si="6"/>
        <v>3500000</v>
      </c>
      <c r="Q65" s="73"/>
      <c r="R65" s="73"/>
      <c r="S65" s="52"/>
      <c r="T65" s="53"/>
      <c r="U65" s="53"/>
      <c r="V65" s="56"/>
    </row>
    <row r="70" spans="1:22" ht="38.25">
      <c r="A70" s="49" t="s">
        <v>266</v>
      </c>
      <c r="B70" s="49" t="s">
        <v>85</v>
      </c>
      <c r="C70" s="59" t="s">
        <v>86</v>
      </c>
      <c r="D70" s="49" t="s">
        <v>87</v>
      </c>
      <c r="E70" s="49" t="s">
        <v>88</v>
      </c>
      <c r="F70" s="49" t="s">
        <v>89</v>
      </c>
      <c r="G70" s="49" t="s">
        <v>90</v>
      </c>
      <c r="H70" s="71" t="s">
        <v>91</v>
      </c>
      <c r="I70" s="49" t="s">
        <v>92</v>
      </c>
      <c r="J70" s="49" t="s">
        <v>25</v>
      </c>
      <c r="K70" s="49" t="s">
        <v>22</v>
      </c>
      <c r="L70" s="49" t="s">
        <v>20</v>
      </c>
      <c r="M70" s="49" t="s">
        <v>21</v>
      </c>
      <c r="N70" s="49" t="s">
        <v>23</v>
      </c>
      <c r="O70" s="49" t="s">
        <v>24</v>
      </c>
      <c r="P70" s="49" t="s">
        <v>93</v>
      </c>
      <c r="Q70" s="49" t="s">
        <v>94</v>
      </c>
      <c r="R70" s="49" t="s">
        <v>95</v>
      </c>
      <c r="S70" s="49" t="s">
        <v>96</v>
      </c>
      <c r="T70" s="49" t="s">
        <v>97</v>
      </c>
      <c r="U70" s="49" t="s">
        <v>98</v>
      </c>
      <c r="V70" s="49" t="s">
        <v>99</v>
      </c>
    </row>
    <row r="71" spans="1:22">
      <c r="A71" s="60">
        <v>1</v>
      </c>
      <c r="B71" s="61" t="s">
        <v>269</v>
      </c>
      <c r="C71" s="220" t="s">
        <v>268</v>
      </c>
      <c r="D71" s="142"/>
      <c r="E71" s="174" t="s">
        <v>270</v>
      </c>
      <c r="F71" s="174" t="s">
        <v>271</v>
      </c>
      <c r="G71" s="142" t="s">
        <v>104</v>
      </c>
      <c r="H71" s="143">
        <v>14000000</v>
      </c>
      <c r="I71" s="144"/>
      <c r="J71" s="144"/>
      <c r="K71" s="144">
        <f>100%*H71</f>
        <v>14000000</v>
      </c>
      <c r="L71" s="144"/>
      <c r="M71" s="144"/>
      <c r="N71" s="144"/>
      <c r="O71" s="144"/>
      <c r="P71" s="144"/>
      <c r="Q71" s="144"/>
      <c r="R71" s="144"/>
      <c r="S71" s="145"/>
      <c r="T71" s="146" t="s">
        <v>299</v>
      </c>
      <c r="U71" s="146"/>
      <c r="V71" s="159"/>
    </row>
    <row r="72" spans="1:22" ht="36">
      <c r="A72" s="60">
        <v>2</v>
      </c>
      <c r="B72" s="63" t="s">
        <v>274</v>
      </c>
      <c r="C72" s="221"/>
      <c r="D72" s="164"/>
      <c r="E72" s="166" t="s">
        <v>272</v>
      </c>
      <c r="F72" s="166" t="s">
        <v>273</v>
      </c>
      <c r="G72" s="164" t="s">
        <v>104</v>
      </c>
      <c r="H72" s="167">
        <v>90345000</v>
      </c>
      <c r="I72" s="168"/>
      <c r="J72" s="168"/>
      <c r="K72" s="168">
        <f>50%*H72</f>
        <v>45172500</v>
      </c>
      <c r="L72" s="168"/>
      <c r="M72" s="168"/>
      <c r="N72" s="168"/>
      <c r="O72" s="168"/>
      <c r="P72" s="168"/>
      <c r="Q72" s="168">
        <f>50%*H72</f>
        <v>45172500</v>
      </c>
      <c r="R72" s="168"/>
      <c r="S72" s="169"/>
      <c r="T72" s="171" t="s">
        <v>300</v>
      </c>
      <c r="U72" s="171"/>
      <c r="V72" s="178"/>
    </row>
    <row r="73" spans="1:22" ht="48">
      <c r="A73" s="60">
        <v>3</v>
      </c>
      <c r="B73" s="63" t="s">
        <v>277</v>
      </c>
      <c r="C73" s="221"/>
      <c r="D73" s="63"/>
      <c r="E73" s="65" t="s">
        <v>278</v>
      </c>
      <c r="F73" s="63" t="s">
        <v>279</v>
      </c>
      <c r="G73" s="63" t="s">
        <v>104</v>
      </c>
      <c r="H73" s="44">
        <v>14000000</v>
      </c>
      <c r="I73" s="46"/>
      <c r="J73" s="46"/>
      <c r="K73" s="46">
        <f>100%*H73</f>
        <v>14000000</v>
      </c>
      <c r="L73" s="46"/>
      <c r="M73" s="46"/>
      <c r="N73" s="46"/>
      <c r="O73" s="46"/>
      <c r="P73" s="46"/>
      <c r="Q73" s="46"/>
      <c r="R73" s="46"/>
      <c r="S73" s="52"/>
      <c r="T73" s="53" t="s">
        <v>301</v>
      </c>
      <c r="U73" s="53"/>
      <c r="V73" s="57"/>
    </row>
    <row r="74" spans="1:22" ht="24">
      <c r="A74" s="60">
        <v>4</v>
      </c>
      <c r="B74" s="63" t="s">
        <v>280</v>
      </c>
      <c r="C74" s="221"/>
      <c r="D74" s="148"/>
      <c r="E74" s="148" t="s">
        <v>281</v>
      </c>
      <c r="F74" s="149" t="s">
        <v>271</v>
      </c>
      <c r="G74" s="148" t="s">
        <v>104</v>
      </c>
      <c r="H74" s="150">
        <v>14000000</v>
      </c>
      <c r="I74" s="151"/>
      <c r="J74" s="151"/>
      <c r="K74" s="151">
        <f t="shared" ref="K74" si="7">50%*H74</f>
        <v>7000000</v>
      </c>
      <c r="L74" s="151"/>
      <c r="M74" s="151"/>
      <c r="N74" s="151"/>
      <c r="O74" s="151"/>
      <c r="P74" s="151">
        <f>50%*H74</f>
        <v>7000000</v>
      </c>
      <c r="Q74" s="151"/>
      <c r="R74" s="151"/>
      <c r="S74" s="152"/>
      <c r="T74" s="153" t="s">
        <v>302</v>
      </c>
      <c r="U74" s="179"/>
      <c r="V74" s="154"/>
    </row>
    <row r="75" spans="1:22">
      <c r="A75" s="60">
        <v>5</v>
      </c>
      <c r="B75" s="63" t="s">
        <v>282</v>
      </c>
      <c r="C75" s="221"/>
      <c r="D75" s="142"/>
      <c r="E75" s="142" t="s">
        <v>283</v>
      </c>
      <c r="F75" s="174" t="s">
        <v>110</v>
      </c>
      <c r="G75" s="142" t="s">
        <v>104</v>
      </c>
      <c r="H75" s="143">
        <v>67500000</v>
      </c>
      <c r="I75" s="144"/>
      <c r="J75" s="144"/>
      <c r="K75" s="144">
        <f>50%*H75</f>
        <v>33750000</v>
      </c>
      <c r="L75" s="144"/>
      <c r="M75" s="144"/>
      <c r="N75" s="144"/>
      <c r="O75" s="144"/>
      <c r="P75" s="144">
        <f>50%*H75</f>
        <v>33750000</v>
      </c>
      <c r="Q75" s="144"/>
      <c r="R75" s="144"/>
      <c r="S75" s="145"/>
      <c r="T75" s="146" t="s">
        <v>397</v>
      </c>
      <c r="U75" s="146"/>
      <c r="V75" s="159"/>
    </row>
    <row r="76" spans="1:22" ht="24">
      <c r="A76" s="60">
        <v>6</v>
      </c>
      <c r="B76" s="65" t="s">
        <v>284</v>
      </c>
      <c r="C76" s="221"/>
      <c r="D76" s="148"/>
      <c r="E76" s="149" t="s">
        <v>285</v>
      </c>
      <c r="F76" s="149" t="s">
        <v>286</v>
      </c>
      <c r="G76" s="148" t="s">
        <v>104</v>
      </c>
      <c r="H76" s="150">
        <v>14000000</v>
      </c>
      <c r="I76" s="151"/>
      <c r="J76" s="151"/>
      <c r="K76" s="151">
        <f>100%*H76</f>
        <v>14000000</v>
      </c>
      <c r="L76" s="151"/>
      <c r="M76" s="151"/>
      <c r="N76" s="151"/>
      <c r="O76" s="151"/>
      <c r="P76" s="151"/>
      <c r="Q76" s="151"/>
      <c r="R76" s="151"/>
      <c r="S76" s="152"/>
      <c r="T76" s="153" t="s">
        <v>309</v>
      </c>
      <c r="U76" s="153"/>
      <c r="V76" s="154"/>
    </row>
    <row r="77" spans="1:22">
      <c r="A77" s="60">
        <v>7</v>
      </c>
      <c r="B77" s="61" t="s">
        <v>287</v>
      </c>
      <c r="C77" s="221"/>
      <c r="D77" s="142"/>
      <c r="E77" s="174" t="s">
        <v>289</v>
      </c>
      <c r="F77" s="174" t="s">
        <v>119</v>
      </c>
      <c r="G77" s="142" t="s">
        <v>104</v>
      </c>
      <c r="H77" s="143">
        <v>142470000</v>
      </c>
      <c r="I77" s="144"/>
      <c r="J77" s="144"/>
      <c r="K77" s="144">
        <f>100%*H77</f>
        <v>142470000</v>
      </c>
      <c r="L77" s="144"/>
      <c r="M77" s="144"/>
      <c r="N77" s="144"/>
      <c r="O77" s="144"/>
      <c r="P77" s="144"/>
      <c r="Q77" s="144"/>
      <c r="R77" s="144"/>
      <c r="S77" s="145"/>
      <c r="T77" s="146" t="s">
        <v>398</v>
      </c>
      <c r="U77" s="146"/>
      <c r="V77" s="159"/>
    </row>
    <row r="78" spans="1:22" ht="24">
      <c r="A78" s="60">
        <v>8</v>
      </c>
      <c r="B78" s="61" t="s">
        <v>288</v>
      </c>
      <c r="C78" s="221"/>
      <c r="D78" s="63"/>
      <c r="E78" s="65" t="s">
        <v>290</v>
      </c>
      <c r="F78" s="61" t="s">
        <v>291</v>
      </c>
      <c r="G78" s="63" t="s">
        <v>104</v>
      </c>
      <c r="H78" s="44">
        <v>14000000</v>
      </c>
      <c r="I78" s="46"/>
      <c r="J78" s="46"/>
      <c r="K78" s="46">
        <f>100%*H78</f>
        <v>14000000</v>
      </c>
      <c r="L78" s="46"/>
      <c r="M78" s="46"/>
      <c r="N78" s="46"/>
      <c r="O78" s="46"/>
      <c r="P78" s="46"/>
      <c r="Q78" s="46"/>
      <c r="R78" s="46"/>
      <c r="S78" s="52"/>
      <c r="T78" s="74" t="s">
        <v>355</v>
      </c>
      <c r="U78" s="53"/>
      <c r="V78" s="75"/>
    </row>
    <row r="79" spans="1:22">
      <c r="A79" s="60">
        <v>9</v>
      </c>
      <c r="B79" s="61" t="s">
        <v>303</v>
      </c>
      <c r="C79" s="221"/>
      <c r="D79" s="142"/>
      <c r="E79" s="141" t="s">
        <v>257</v>
      </c>
      <c r="F79" s="174" t="s">
        <v>271</v>
      </c>
      <c r="G79" s="142" t="s">
        <v>104</v>
      </c>
      <c r="H79" s="143">
        <v>14000000</v>
      </c>
      <c r="I79" s="144"/>
      <c r="J79" s="144"/>
      <c r="K79" s="144">
        <v>14000000</v>
      </c>
      <c r="L79" s="144"/>
      <c r="M79" s="144"/>
      <c r="N79" s="144"/>
      <c r="O79" s="144"/>
      <c r="P79" s="144"/>
      <c r="Q79" s="144">
        <f>50%*H79</f>
        <v>7000000</v>
      </c>
      <c r="R79" s="144"/>
      <c r="S79" s="145"/>
      <c r="T79" s="207" t="s">
        <v>233</v>
      </c>
      <c r="U79" s="53"/>
      <c r="V79" s="49"/>
    </row>
    <row r="80" spans="1:22">
      <c r="A80" s="217">
        <v>10</v>
      </c>
      <c r="B80" s="61" t="s">
        <v>307</v>
      </c>
      <c r="C80" s="221"/>
      <c r="D80" s="142"/>
      <c r="E80" s="141" t="s">
        <v>123</v>
      </c>
      <c r="F80" s="142" t="s">
        <v>305</v>
      </c>
      <c r="G80" s="142" t="s">
        <v>104</v>
      </c>
      <c r="H80" s="143">
        <v>48000000</v>
      </c>
      <c r="I80" s="144"/>
      <c r="J80" s="144"/>
      <c r="K80" s="144">
        <v>48000000</v>
      </c>
      <c r="L80" s="144"/>
      <c r="M80" s="144"/>
      <c r="N80" s="144"/>
      <c r="O80" s="144"/>
      <c r="P80" s="144"/>
      <c r="Q80" s="144"/>
      <c r="R80" s="144"/>
      <c r="S80" s="145"/>
      <c r="T80" s="208"/>
      <c r="U80" s="53"/>
      <c r="V80" s="49"/>
    </row>
    <row r="81" spans="1:22" ht="24">
      <c r="A81" s="218"/>
      <c r="B81" s="61" t="s">
        <v>308</v>
      </c>
      <c r="C81" s="221"/>
      <c r="D81" s="63"/>
      <c r="E81" s="65" t="s">
        <v>304</v>
      </c>
      <c r="F81" s="63" t="s">
        <v>306</v>
      </c>
      <c r="G81" s="63" t="s">
        <v>104</v>
      </c>
      <c r="H81" s="44">
        <v>15000000</v>
      </c>
      <c r="I81" s="46"/>
      <c r="J81" s="46"/>
      <c r="K81" s="46">
        <v>15000000</v>
      </c>
      <c r="L81" s="46"/>
      <c r="M81" s="46"/>
      <c r="N81" s="46"/>
      <c r="O81" s="46"/>
      <c r="P81" s="46"/>
      <c r="Q81" s="46"/>
      <c r="R81" s="46"/>
      <c r="S81" s="52"/>
      <c r="T81" s="74" t="s">
        <v>354</v>
      </c>
      <c r="U81" s="209"/>
      <c r="V81" s="211"/>
    </row>
    <row r="82" spans="1:22" ht="24">
      <c r="A82" s="60">
        <v>11</v>
      </c>
      <c r="B82" s="61" t="s">
        <v>310</v>
      </c>
      <c r="C82" s="221"/>
      <c r="D82" s="63"/>
      <c r="E82" s="135" t="s">
        <v>311</v>
      </c>
      <c r="F82" s="63" t="s">
        <v>312</v>
      </c>
      <c r="G82" s="63" t="s">
        <v>104</v>
      </c>
      <c r="H82" s="44">
        <v>14000000</v>
      </c>
      <c r="I82" s="46"/>
      <c r="J82" s="46"/>
      <c r="K82" s="46">
        <v>14000000</v>
      </c>
      <c r="L82" s="46"/>
      <c r="M82" s="46"/>
      <c r="N82" s="46"/>
      <c r="O82" s="46"/>
      <c r="P82" s="46"/>
      <c r="Q82" s="46"/>
      <c r="R82" s="46"/>
      <c r="S82" s="52"/>
      <c r="T82" s="74" t="s">
        <v>353</v>
      </c>
      <c r="U82" s="210"/>
      <c r="V82" s="212"/>
    </row>
    <row r="83" spans="1:22" ht="45">
      <c r="A83" s="60">
        <v>12</v>
      </c>
      <c r="B83" s="160" t="s">
        <v>313</v>
      </c>
      <c r="C83" s="221"/>
      <c r="D83" s="148"/>
      <c r="E83" s="176" t="s">
        <v>314</v>
      </c>
      <c r="F83" s="148" t="s">
        <v>110</v>
      </c>
      <c r="G83" s="148" t="s">
        <v>104</v>
      </c>
      <c r="H83" s="150">
        <v>67500000</v>
      </c>
      <c r="I83" s="151"/>
      <c r="J83" s="151">
        <f>25%*H83</f>
        <v>16875000</v>
      </c>
      <c r="K83" s="151">
        <f>75%*H83</f>
        <v>50625000</v>
      </c>
      <c r="L83" s="151"/>
      <c r="M83" s="151"/>
      <c r="N83" s="151"/>
      <c r="O83" s="151"/>
      <c r="P83" s="151"/>
      <c r="Q83" s="151"/>
      <c r="R83" s="151"/>
      <c r="S83" s="152"/>
      <c r="T83" s="177" t="s">
        <v>396</v>
      </c>
      <c r="U83" s="209"/>
      <c r="V83" s="214"/>
    </row>
    <row r="84" spans="1:22">
      <c r="A84" s="60">
        <v>13</v>
      </c>
      <c r="B84" s="160" t="s">
        <v>315</v>
      </c>
      <c r="C84" s="221"/>
      <c r="D84" s="142"/>
      <c r="E84" s="141" t="s">
        <v>316</v>
      </c>
      <c r="F84" s="174" t="s">
        <v>317</v>
      </c>
      <c r="G84" s="142" t="s">
        <v>104</v>
      </c>
      <c r="H84" s="143">
        <v>1500000</v>
      </c>
      <c r="I84" s="144"/>
      <c r="J84" s="144"/>
      <c r="K84" s="144">
        <f t="shared" ref="K84:K85" si="8">100%*H84</f>
        <v>1500000</v>
      </c>
      <c r="L84" s="144"/>
      <c r="M84" s="144"/>
      <c r="N84" s="144"/>
      <c r="O84" s="144"/>
      <c r="P84" s="144"/>
      <c r="Q84" s="144"/>
      <c r="R84" s="46"/>
      <c r="S84" s="52"/>
      <c r="T84" s="175" t="s">
        <v>233</v>
      </c>
      <c r="U84" s="213"/>
      <c r="V84" s="215"/>
    </row>
    <row r="85" spans="1:22" ht="30">
      <c r="A85" s="60">
        <v>14</v>
      </c>
      <c r="B85" s="160" t="s">
        <v>320</v>
      </c>
      <c r="C85" s="221"/>
      <c r="D85" s="63"/>
      <c r="E85" s="65" t="s">
        <v>318</v>
      </c>
      <c r="F85" s="63" t="s">
        <v>319</v>
      </c>
      <c r="G85" s="63" t="s">
        <v>104</v>
      </c>
      <c r="H85" s="44">
        <v>12000000</v>
      </c>
      <c r="I85" s="46"/>
      <c r="J85" s="46"/>
      <c r="K85" s="46">
        <f t="shared" si="8"/>
        <v>12000000</v>
      </c>
      <c r="L85" s="46"/>
      <c r="M85" s="46"/>
      <c r="N85" s="46"/>
      <c r="O85" s="46"/>
      <c r="P85" s="46"/>
      <c r="Q85" s="46"/>
      <c r="R85" s="46"/>
      <c r="S85" s="52"/>
      <c r="T85" s="175" t="s">
        <v>352</v>
      </c>
      <c r="U85" s="213"/>
      <c r="V85" s="215"/>
    </row>
    <row r="86" spans="1:22">
      <c r="A86" s="217">
        <v>15</v>
      </c>
      <c r="B86" s="230" t="s">
        <v>325</v>
      </c>
      <c r="C86" s="221"/>
      <c r="D86" s="63"/>
      <c r="E86" s="238" t="s">
        <v>321</v>
      </c>
      <c r="F86" s="61" t="s">
        <v>322</v>
      </c>
      <c r="G86" s="63" t="s">
        <v>104</v>
      </c>
      <c r="H86" s="44">
        <v>7000000</v>
      </c>
      <c r="I86" s="46"/>
      <c r="J86" s="46"/>
      <c r="K86" s="46">
        <f>50%*H86</f>
        <v>3500000</v>
      </c>
      <c r="L86" s="46"/>
      <c r="M86" s="46"/>
      <c r="N86" s="46"/>
      <c r="O86" s="46"/>
      <c r="P86" s="46"/>
      <c r="Q86" s="46">
        <v>3500000</v>
      </c>
      <c r="R86" s="46"/>
      <c r="S86" s="52"/>
      <c r="T86" s="205" t="s">
        <v>351</v>
      </c>
      <c r="U86" s="213"/>
      <c r="V86" s="215"/>
    </row>
    <row r="87" spans="1:22" ht="30" customHeight="1">
      <c r="A87" s="218"/>
      <c r="B87" s="232"/>
      <c r="C87" s="221"/>
      <c r="D87" s="63"/>
      <c r="E87" s="239"/>
      <c r="F87" s="63" t="s">
        <v>323</v>
      </c>
      <c r="G87" s="63" t="s">
        <v>104</v>
      </c>
      <c r="H87" s="44">
        <v>14000000</v>
      </c>
      <c r="I87" s="46"/>
      <c r="J87" s="46"/>
      <c r="K87" s="46">
        <v>7000000</v>
      </c>
      <c r="L87" s="46"/>
      <c r="M87" s="46"/>
      <c r="N87" s="46"/>
      <c r="O87" s="46"/>
      <c r="P87" s="46"/>
      <c r="Q87" s="46">
        <v>7000000</v>
      </c>
      <c r="R87" s="46"/>
      <c r="S87" s="52"/>
      <c r="T87" s="206"/>
      <c r="U87" s="210"/>
      <c r="V87" s="216"/>
    </row>
    <row r="88" spans="1:22" ht="48">
      <c r="A88" s="60">
        <v>16</v>
      </c>
      <c r="B88" s="63" t="s">
        <v>324</v>
      </c>
      <c r="C88" s="221"/>
      <c r="D88" s="63"/>
      <c r="E88" s="63" t="s">
        <v>230</v>
      </c>
      <c r="F88" s="61" t="s">
        <v>145</v>
      </c>
      <c r="G88" s="63" t="s">
        <v>104</v>
      </c>
      <c r="H88" s="44">
        <v>28000000</v>
      </c>
      <c r="I88" s="46"/>
      <c r="J88" s="46"/>
      <c r="K88" s="46">
        <v>14000000</v>
      </c>
      <c r="L88" s="46"/>
      <c r="M88" s="46"/>
      <c r="N88" s="46"/>
      <c r="O88" s="46"/>
      <c r="P88" s="46"/>
      <c r="Q88" s="46">
        <v>14000000</v>
      </c>
      <c r="R88" s="46"/>
      <c r="S88" s="52"/>
      <c r="T88" s="53" t="s">
        <v>350</v>
      </c>
      <c r="U88" s="53"/>
      <c r="V88" s="56"/>
    </row>
    <row r="89" spans="1:22" ht="24" customHeight="1">
      <c r="A89" s="217">
        <v>17</v>
      </c>
      <c r="B89" s="217" t="s">
        <v>326</v>
      </c>
      <c r="C89" s="221"/>
      <c r="D89" s="63"/>
      <c r="E89" s="217" t="s">
        <v>327</v>
      </c>
      <c r="F89" s="61" t="s">
        <v>328</v>
      </c>
      <c r="G89" s="63" t="s">
        <v>104</v>
      </c>
      <c r="H89" s="44">
        <v>14000000</v>
      </c>
      <c r="I89" s="46"/>
      <c r="J89" s="46"/>
      <c r="K89" s="46">
        <v>7000000</v>
      </c>
      <c r="L89" s="46"/>
      <c r="M89" s="46"/>
      <c r="N89" s="46"/>
      <c r="O89" s="46"/>
      <c r="P89" s="46"/>
      <c r="Q89" s="46">
        <v>7000000</v>
      </c>
      <c r="R89" s="46"/>
      <c r="S89" s="52"/>
      <c r="T89" s="209" t="s">
        <v>349</v>
      </c>
      <c r="U89" s="53"/>
      <c r="V89" s="57"/>
    </row>
    <row r="90" spans="1:22">
      <c r="A90" s="219"/>
      <c r="B90" s="219"/>
      <c r="C90" s="221"/>
      <c r="D90" s="63"/>
      <c r="E90" s="219"/>
      <c r="F90" s="63" t="s">
        <v>145</v>
      </c>
      <c r="G90" s="63" t="s">
        <v>104</v>
      </c>
      <c r="H90" s="44">
        <v>28000000</v>
      </c>
      <c r="I90" s="46"/>
      <c r="J90" s="46"/>
      <c r="K90" s="46">
        <v>14000000</v>
      </c>
      <c r="L90" s="46"/>
      <c r="M90" s="46"/>
      <c r="N90" s="46"/>
      <c r="O90" s="46"/>
      <c r="P90" s="46"/>
      <c r="Q90" s="46">
        <v>14000000</v>
      </c>
      <c r="R90" s="46"/>
      <c r="S90" s="52"/>
      <c r="T90" s="213"/>
      <c r="U90" s="53"/>
      <c r="V90" s="56"/>
    </row>
    <row r="91" spans="1:22">
      <c r="A91" s="219"/>
      <c r="B91" s="219"/>
      <c r="C91" s="221"/>
      <c r="D91" s="63"/>
      <c r="E91" s="219"/>
      <c r="F91" s="63" t="s">
        <v>329</v>
      </c>
      <c r="G91" s="63" t="s">
        <v>104</v>
      </c>
      <c r="H91" s="44">
        <v>14000000</v>
      </c>
      <c r="I91" s="46"/>
      <c r="J91" s="46"/>
      <c r="K91" s="46">
        <v>7000000</v>
      </c>
      <c r="L91" s="46"/>
      <c r="M91" s="46"/>
      <c r="N91" s="46"/>
      <c r="O91" s="46"/>
      <c r="P91" s="46"/>
      <c r="Q91" s="46">
        <v>7000000</v>
      </c>
      <c r="R91" s="46"/>
      <c r="S91" s="52"/>
      <c r="T91" s="213"/>
      <c r="U91" s="53"/>
      <c r="V91" s="56"/>
    </row>
    <row r="92" spans="1:22">
      <c r="A92" s="218"/>
      <c r="B92" s="218"/>
      <c r="C92" s="221"/>
      <c r="D92" s="63"/>
      <c r="E92" s="218"/>
      <c r="F92" s="63" t="s">
        <v>107</v>
      </c>
      <c r="G92" s="63" t="s">
        <v>104</v>
      </c>
      <c r="H92" s="44">
        <v>7000000</v>
      </c>
      <c r="I92" s="46"/>
      <c r="J92" s="46"/>
      <c r="K92" s="46">
        <v>3500000</v>
      </c>
      <c r="L92" s="46"/>
      <c r="M92" s="46"/>
      <c r="N92" s="46"/>
      <c r="O92" s="46"/>
      <c r="P92" s="46"/>
      <c r="Q92" s="46">
        <v>3500000</v>
      </c>
      <c r="R92" s="46"/>
      <c r="S92" s="52"/>
      <c r="T92" s="213"/>
      <c r="U92" s="53"/>
      <c r="V92" s="56"/>
    </row>
    <row r="93" spans="1:22">
      <c r="A93" s="217">
        <v>18</v>
      </c>
      <c r="B93" s="217" t="s">
        <v>330</v>
      </c>
      <c r="C93" s="221"/>
      <c r="D93" s="63"/>
      <c r="E93" s="217" t="s">
        <v>331</v>
      </c>
      <c r="F93" s="63" t="s">
        <v>332</v>
      </c>
      <c r="G93" s="65" t="s">
        <v>104</v>
      </c>
      <c r="H93" s="44">
        <v>14000000</v>
      </c>
      <c r="I93" s="46"/>
      <c r="J93" s="46"/>
      <c r="K93" s="46">
        <f>50%*H93</f>
        <v>7000000</v>
      </c>
      <c r="L93" s="46"/>
      <c r="M93" s="46"/>
      <c r="N93" s="46"/>
      <c r="O93" s="46"/>
      <c r="P93" s="46"/>
      <c r="Q93" s="46">
        <v>7000000</v>
      </c>
      <c r="R93" s="46"/>
      <c r="S93" s="52"/>
      <c r="T93" s="213"/>
      <c r="U93" s="53"/>
      <c r="V93" s="56"/>
    </row>
    <row r="94" spans="1:22">
      <c r="A94" s="218"/>
      <c r="B94" s="218"/>
      <c r="C94" s="221"/>
      <c r="D94" s="63"/>
      <c r="E94" s="218"/>
      <c r="F94" s="63" t="s">
        <v>333</v>
      </c>
      <c r="G94" s="65" t="s">
        <v>104</v>
      </c>
      <c r="H94" s="44">
        <v>7000000</v>
      </c>
      <c r="I94" s="46"/>
      <c r="J94" s="46"/>
      <c r="K94" s="46">
        <f>50%*H94</f>
        <v>3500000</v>
      </c>
      <c r="L94" s="46"/>
      <c r="M94" s="46"/>
      <c r="N94" s="46"/>
      <c r="O94" s="46"/>
      <c r="P94" s="46"/>
      <c r="Q94" s="46">
        <v>3500000</v>
      </c>
      <c r="R94" s="46"/>
      <c r="S94" s="52"/>
      <c r="T94" s="210"/>
      <c r="U94" s="53"/>
      <c r="V94" s="56"/>
    </row>
    <row r="95" spans="1:22">
      <c r="A95" s="60"/>
      <c r="B95" s="238"/>
      <c r="C95" s="221"/>
      <c r="D95" s="63"/>
      <c r="E95" s="217"/>
      <c r="F95" s="63"/>
      <c r="G95" s="163" t="s">
        <v>104</v>
      </c>
      <c r="H95" s="44"/>
      <c r="I95" s="46"/>
      <c r="J95" s="46"/>
      <c r="K95" s="46">
        <f>100%*H95</f>
        <v>0</v>
      </c>
      <c r="L95" s="46"/>
      <c r="M95" s="46"/>
      <c r="N95" s="46"/>
      <c r="O95" s="46"/>
      <c r="P95" s="46"/>
      <c r="Q95" s="46"/>
      <c r="R95" s="46"/>
      <c r="S95" s="52"/>
      <c r="T95" s="53"/>
      <c r="U95" s="53"/>
      <c r="V95" s="57"/>
    </row>
    <row r="96" spans="1:22">
      <c r="A96" s="60"/>
      <c r="B96" s="239"/>
      <c r="C96" s="221"/>
      <c r="D96" s="63"/>
      <c r="E96" s="218"/>
      <c r="F96" s="63"/>
      <c r="G96" s="163" t="s">
        <v>104</v>
      </c>
      <c r="H96" s="44"/>
      <c r="I96" s="46"/>
      <c r="J96" s="46"/>
      <c r="K96" s="46">
        <f>100%*H96</f>
        <v>0</v>
      </c>
      <c r="L96" s="46"/>
      <c r="M96" s="46"/>
      <c r="N96" s="46"/>
      <c r="O96" s="46"/>
      <c r="P96" s="46"/>
      <c r="Q96" s="46"/>
      <c r="R96" s="46"/>
      <c r="S96" s="52"/>
      <c r="T96" s="53"/>
      <c r="U96" s="53"/>
      <c r="V96" s="56"/>
    </row>
    <row r="97" spans="1:22">
      <c r="A97" s="60"/>
      <c r="B97" s="162"/>
      <c r="C97" s="221"/>
      <c r="D97" s="63"/>
      <c r="E97" s="163"/>
      <c r="F97" s="63"/>
      <c r="G97" s="163" t="s">
        <v>104</v>
      </c>
      <c r="H97" s="44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52"/>
      <c r="T97" s="53"/>
      <c r="U97" s="53"/>
      <c r="V97" s="56"/>
    </row>
    <row r="98" spans="1:22">
      <c r="A98" s="63"/>
      <c r="B98" s="162"/>
      <c r="C98" s="221"/>
      <c r="D98" s="63"/>
      <c r="E98" s="163"/>
      <c r="F98" s="63"/>
      <c r="G98" s="163"/>
      <c r="H98" s="44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52"/>
      <c r="T98" s="53"/>
      <c r="U98" s="53"/>
      <c r="V98" s="56"/>
    </row>
    <row r="99" spans="1:22">
      <c r="A99" s="63"/>
      <c r="B99" s="49" t="s">
        <v>267</v>
      </c>
      <c r="C99" s="222"/>
      <c r="D99" s="49"/>
      <c r="E99" s="49"/>
      <c r="F99" s="49"/>
      <c r="G99" s="49"/>
      <c r="H99" s="73"/>
      <c r="I99" s="73">
        <f t="shared" ref="I99:J99" si="9">SUM(I71:I97)</f>
        <v>0</v>
      </c>
      <c r="J99" s="73">
        <f t="shared" si="9"/>
        <v>16875000</v>
      </c>
      <c r="K99" s="73">
        <f>SUM(K71:K98)</f>
        <v>506017500</v>
      </c>
      <c r="L99" s="73">
        <f t="shared" ref="L99:P99" si="10">SUM(L71:L97)</f>
        <v>0</v>
      </c>
      <c r="M99" s="73">
        <f t="shared" si="10"/>
        <v>0</v>
      </c>
      <c r="N99" s="73">
        <f t="shared" si="10"/>
        <v>0</v>
      </c>
      <c r="O99" s="73">
        <f t="shared" si="10"/>
        <v>0</v>
      </c>
      <c r="P99" s="73">
        <f t="shared" si="10"/>
        <v>40750000</v>
      </c>
      <c r="Q99" s="73"/>
      <c r="R99" s="73"/>
      <c r="S99" s="52"/>
      <c r="T99" s="53"/>
      <c r="U99" s="53"/>
      <c r="V99" s="56"/>
    </row>
    <row r="105" spans="1:22" ht="38.25">
      <c r="A105" s="49" t="s">
        <v>266</v>
      </c>
      <c r="B105" s="49" t="s">
        <v>85</v>
      </c>
      <c r="C105" s="59" t="s">
        <v>86</v>
      </c>
      <c r="D105" s="49" t="s">
        <v>87</v>
      </c>
      <c r="E105" s="49" t="s">
        <v>88</v>
      </c>
      <c r="F105" s="49" t="s">
        <v>89</v>
      </c>
      <c r="G105" s="49" t="s">
        <v>90</v>
      </c>
      <c r="H105" s="71" t="s">
        <v>91</v>
      </c>
      <c r="I105" s="49" t="s">
        <v>92</v>
      </c>
      <c r="J105" s="49" t="s">
        <v>25</v>
      </c>
      <c r="K105" s="49" t="s">
        <v>22</v>
      </c>
      <c r="L105" s="49" t="s">
        <v>20</v>
      </c>
      <c r="M105" s="49" t="s">
        <v>21</v>
      </c>
      <c r="N105" s="49" t="s">
        <v>23</v>
      </c>
      <c r="O105" s="49" t="s">
        <v>24</v>
      </c>
      <c r="P105" s="49" t="s">
        <v>93</v>
      </c>
      <c r="Q105" s="49" t="s">
        <v>94</v>
      </c>
      <c r="R105" s="49" t="s">
        <v>95</v>
      </c>
      <c r="S105" s="49" t="s">
        <v>96</v>
      </c>
      <c r="T105" s="49" t="s">
        <v>97</v>
      </c>
      <c r="U105" s="49" t="s">
        <v>98</v>
      </c>
      <c r="V105" s="49" t="s">
        <v>99</v>
      </c>
    </row>
    <row r="106" spans="1:22" ht="24">
      <c r="A106" s="60">
        <v>1</v>
      </c>
      <c r="B106" s="61" t="s">
        <v>336</v>
      </c>
      <c r="C106" s="220" t="s">
        <v>335</v>
      </c>
      <c r="D106" s="63"/>
      <c r="E106" s="61" t="s">
        <v>337</v>
      </c>
      <c r="F106" s="61" t="s">
        <v>338</v>
      </c>
      <c r="G106" s="63" t="s">
        <v>104</v>
      </c>
      <c r="H106" s="44">
        <v>14000000</v>
      </c>
      <c r="I106" s="46"/>
      <c r="J106" s="46"/>
      <c r="K106" s="46">
        <v>7000000</v>
      </c>
      <c r="L106" s="46"/>
      <c r="M106" s="46"/>
      <c r="N106" s="46"/>
      <c r="O106" s="46"/>
      <c r="P106" s="46"/>
      <c r="Q106" s="46">
        <v>7000000</v>
      </c>
      <c r="R106" s="46"/>
      <c r="S106" s="52"/>
      <c r="T106" s="53" t="s">
        <v>347</v>
      </c>
      <c r="U106" s="53"/>
      <c r="V106" s="57"/>
    </row>
    <row r="107" spans="1:22">
      <c r="A107" s="60">
        <v>2</v>
      </c>
      <c r="B107" s="63" t="s">
        <v>340</v>
      </c>
      <c r="C107" s="221"/>
      <c r="D107" s="63"/>
      <c r="E107" s="61" t="s">
        <v>339</v>
      </c>
      <c r="F107" s="61" t="s">
        <v>110</v>
      </c>
      <c r="G107" s="63" t="s">
        <v>104</v>
      </c>
      <c r="H107" s="44">
        <v>83280000</v>
      </c>
      <c r="I107" s="46"/>
      <c r="J107" s="46"/>
      <c r="K107" s="46">
        <v>83280000</v>
      </c>
      <c r="L107" s="46"/>
      <c r="M107" s="46"/>
      <c r="N107" s="46"/>
      <c r="O107" s="46"/>
      <c r="P107" s="46"/>
      <c r="Q107" s="46"/>
      <c r="R107" s="46"/>
      <c r="S107" s="52"/>
      <c r="T107" s="53"/>
      <c r="U107" s="53"/>
      <c r="V107" s="57"/>
    </row>
    <row r="108" spans="1:22" ht="24">
      <c r="A108" s="60">
        <v>3</v>
      </c>
      <c r="B108" s="63" t="s">
        <v>341</v>
      </c>
      <c r="C108" s="221"/>
      <c r="D108" s="142"/>
      <c r="E108" s="141" t="s">
        <v>342</v>
      </c>
      <c r="F108" s="142" t="s">
        <v>343</v>
      </c>
      <c r="G108" s="142" t="s">
        <v>104</v>
      </c>
      <c r="H108" s="143">
        <v>8000000</v>
      </c>
      <c r="I108" s="144"/>
      <c r="J108" s="144"/>
      <c r="K108" s="144">
        <v>4000000</v>
      </c>
      <c r="L108" s="144"/>
      <c r="M108" s="144"/>
      <c r="N108" s="144"/>
      <c r="O108" s="144"/>
      <c r="P108" s="144"/>
      <c r="Q108" s="144">
        <v>4000000</v>
      </c>
      <c r="R108" s="144"/>
      <c r="S108" s="145"/>
      <c r="T108" s="146" t="s">
        <v>348</v>
      </c>
      <c r="U108" s="146"/>
      <c r="V108" s="159"/>
    </row>
    <row r="109" spans="1:22" ht="24" customHeight="1">
      <c r="A109" s="60">
        <v>4</v>
      </c>
      <c r="B109" s="63" t="s">
        <v>346</v>
      </c>
      <c r="C109" s="221"/>
      <c r="D109" s="63"/>
      <c r="E109" s="63" t="s">
        <v>345</v>
      </c>
      <c r="F109" s="61" t="s">
        <v>344</v>
      </c>
      <c r="G109" s="63" t="s">
        <v>104</v>
      </c>
      <c r="H109" s="44">
        <v>65500000</v>
      </c>
      <c r="I109" s="46"/>
      <c r="J109" s="46"/>
      <c r="K109" s="46">
        <v>65500000</v>
      </c>
      <c r="L109" s="46"/>
      <c r="M109" s="46"/>
      <c r="N109" s="46"/>
      <c r="O109" s="46"/>
      <c r="P109" s="46"/>
      <c r="Q109" s="46"/>
      <c r="R109" s="46"/>
      <c r="S109" s="52"/>
      <c r="T109" s="209" t="s">
        <v>394</v>
      </c>
      <c r="U109" s="140"/>
      <c r="V109" s="57"/>
    </row>
    <row r="110" spans="1:22" ht="24.75">
      <c r="A110" s="60">
        <v>5</v>
      </c>
      <c r="B110" s="63" t="s">
        <v>356</v>
      </c>
      <c r="C110" s="221"/>
      <c r="D110" s="63"/>
      <c r="E110" s="63" t="s">
        <v>357</v>
      </c>
      <c r="F110" s="61" t="s">
        <v>363</v>
      </c>
      <c r="G110" s="63" t="s">
        <v>104</v>
      </c>
      <c r="H110" s="44">
        <v>146280000</v>
      </c>
      <c r="I110" s="46"/>
      <c r="J110" s="46"/>
      <c r="K110" s="46">
        <f>100%*H110</f>
        <v>146280000</v>
      </c>
      <c r="L110" s="46"/>
      <c r="M110" s="46"/>
      <c r="N110" s="46"/>
      <c r="O110" s="46"/>
      <c r="P110" s="46"/>
      <c r="Q110" s="46"/>
      <c r="R110" s="46"/>
      <c r="S110" s="52"/>
      <c r="T110" s="210"/>
      <c r="U110" s="53"/>
      <c r="V110" s="57"/>
    </row>
    <row r="111" spans="1:22" ht="24">
      <c r="A111" s="60">
        <v>6</v>
      </c>
      <c r="B111" s="65" t="s">
        <v>364</v>
      </c>
      <c r="C111" s="221"/>
      <c r="D111" s="63"/>
      <c r="E111" s="61" t="s">
        <v>365</v>
      </c>
      <c r="F111" s="61" t="s">
        <v>366</v>
      </c>
      <c r="G111" s="63" t="s">
        <v>104</v>
      </c>
      <c r="H111" s="44">
        <v>18000000</v>
      </c>
      <c r="I111" s="46"/>
      <c r="J111" s="46"/>
      <c r="K111" s="46">
        <v>9000000</v>
      </c>
      <c r="L111" s="46"/>
      <c r="M111" s="46"/>
      <c r="N111" s="46"/>
      <c r="O111" s="46"/>
      <c r="P111" s="46"/>
      <c r="Q111" s="46">
        <v>9000000</v>
      </c>
      <c r="R111" s="46"/>
      <c r="S111" s="52"/>
      <c r="T111" s="74" t="s">
        <v>395</v>
      </c>
      <c r="U111" s="53"/>
      <c r="V111" s="57"/>
    </row>
    <row r="112" spans="1:22" ht="24.75">
      <c r="A112" s="60">
        <v>7</v>
      </c>
      <c r="B112" s="61" t="s">
        <v>367</v>
      </c>
      <c r="C112" s="221"/>
      <c r="D112" s="142"/>
      <c r="E112" s="174" t="s">
        <v>251</v>
      </c>
      <c r="F112" s="174" t="s">
        <v>368</v>
      </c>
      <c r="G112" s="142" t="s">
        <v>104</v>
      </c>
      <c r="H112" s="143">
        <v>7200000</v>
      </c>
      <c r="I112" s="144"/>
      <c r="J112" s="144"/>
      <c r="K112" s="144">
        <f>100%*H112</f>
        <v>7200000</v>
      </c>
      <c r="L112" s="144"/>
      <c r="M112" s="144"/>
      <c r="N112" s="144"/>
      <c r="O112" s="144"/>
      <c r="P112" s="144"/>
      <c r="Q112" s="144"/>
      <c r="R112" s="144"/>
      <c r="S112" s="145"/>
      <c r="T112" s="183"/>
      <c r="U112" s="146"/>
      <c r="V112" s="159"/>
    </row>
    <row r="113" spans="1:22">
      <c r="A113" s="60">
        <v>8</v>
      </c>
      <c r="B113" s="61" t="s">
        <v>369</v>
      </c>
      <c r="C113" s="221"/>
      <c r="D113" s="63"/>
      <c r="E113" s="65" t="s">
        <v>370</v>
      </c>
      <c r="F113" s="61" t="s">
        <v>371</v>
      </c>
      <c r="G113" s="63" t="s">
        <v>104</v>
      </c>
      <c r="H113" s="44">
        <v>6500000</v>
      </c>
      <c r="I113" s="46"/>
      <c r="J113" s="46"/>
      <c r="K113" s="46">
        <v>6500000</v>
      </c>
      <c r="L113" s="46"/>
      <c r="M113" s="46"/>
      <c r="N113" s="46"/>
      <c r="O113" s="46"/>
      <c r="P113" s="46"/>
      <c r="Q113" s="46">
        <f>50%*H113</f>
        <v>3250000</v>
      </c>
      <c r="R113" s="46"/>
      <c r="S113" s="52"/>
      <c r="T113" s="74"/>
      <c r="U113" s="53"/>
      <c r="V113" s="75"/>
    </row>
    <row r="114" spans="1:22">
      <c r="A114" s="60">
        <v>9</v>
      </c>
      <c r="B114" s="61" t="s">
        <v>376</v>
      </c>
      <c r="C114" s="221"/>
      <c r="D114" s="63"/>
      <c r="E114" s="65" t="s">
        <v>372</v>
      </c>
      <c r="F114" s="61" t="s">
        <v>373</v>
      </c>
      <c r="G114" s="63" t="s">
        <v>104</v>
      </c>
      <c r="H114" s="44">
        <v>30500000</v>
      </c>
      <c r="I114" s="46"/>
      <c r="J114" s="46"/>
      <c r="K114" s="46">
        <v>30500000</v>
      </c>
      <c r="L114" s="46"/>
      <c r="M114" s="46"/>
      <c r="N114" s="46"/>
      <c r="O114" s="46"/>
      <c r="P114" s="46"/>
      <c r="Q114" s="46"/>
      <c r="R114" s="46"/>
      <c r="S114" s="52"/>
      <c r="T114" s="49"/>
      <c r="U114" s="53"/>
      <c r="V114" s="49"/>
    </row>
    <row r="115" spans="1:22">
      <c r="A115" s="217">
        <v>10</v>
      </c>
      <c r="B115" s="61" t="s">
        <v>377</v>
      </c>
      <c r="C115" s="221"/>
      <c r="D115" s="63"/>
      <c r="E115" s="65" t="s">
        <v>374</v>
      </c>
      <c r="F115" s="63" t="s">
        <v>375</v>
      </c>
      <c r="G115" s="63" t="s">
        <v>104</v>
      </c>
      <c r="H115" s="44">
        <v>100388000</v>
      </c>
      <c r="I115" s="46"/>
      <c r="J115" s="46"/>
      <c r="K115" s="46">
        <v>100388000</v>
      </c>
      <c r="L115" s="46"/>
      <c r="M115" s="46"/>
      <c r="N115" s="46"/>
      <c r="O115" s="46"/>
      <c r="P115" s="46"/>
      <c r="Q115" s="46"/>
      <c r="R115" s="46"/>
      <c r="S115" s="52"/>
      <c r="T115" s="207"/>
      <c r="U115" s="53"/>
      <c r="V115" s="49"/>
    </row>
    <row r="116" spans="1:22">
      <c r="A116" s="218"/>
      <c r="B116" s="61" t="s">
        <v>378</v>
      </c>
      <c r="C116" s="221"/>
      <c r="D116" s="63"/>
      <c r="E116" s="65" t="s">
        <v>382</v>
      </c>
      <c r="F116" s="63" t="s">
        <v>175</v>
      </c>
      <c r="G116" s="63" t="s">
        <v>104</v>
      </c>
      <c r="H116" s="44">
        <v>100000000</v>
      </c>
      <c r="I116" s="46"/>
      <c r="J116" s="46"/>
      <c r="K116" s="46">
        <v>100000000</v>
      </c>
      <c r="L116" s="46"/>
      <c r="M116" s="46"/>
      <c r="N116" s="46"/>
      <c r="O116" s="46"/>
      <c r="P116" s="46"/>
      <c r="Q116" s="46"/>
      <c r="R116" s="46"/>
      <c r="S116" s="52"/>
      <c r="T116" s="235"/>
      <c r="U116" s="209"/>
      <c r="V116" s="211"/>
    </row>
    <row r="117" spans="1:22">
      <c r="A117" s="60">
        <v>11</v>
      </c>
      <c r="B117" s="61" t="s">
        <v>379</v>
      </c>
      <c r="C117" s="221"/>
      <c r="D117" s="63"/>
      <c r="E117" s="135" t="s">
        <v>383</v>
      </c>
      <c r="F117" s="63" t="s">
        <v>384</v>
      </c>
      <c r="G117" s="63" t="s">
        <v>104</v>
      </c>
      <c r="H117" s="44">
        <v>10000000</v>
      </c>
      <c r="I117" s="46"/>
      <c r="J117" s="46"/>
      <c r="K117" s="46">
        <v>10000000</v>
      </c>
      <c r="L117" s="46"/>
      <c r="M117" s="46"/>
      <c r="N117" s="46"/>
      <c r="O117" s="46"/>
      <c r="P117" s="46"/>
      <c r="Q117" s="46"/>
      <c r="R117" s="46"/>
      <c r="S117" s="52"/>
      <c r="T117" s="208"/>
      <c r="U117" s="210"/>
      <c r="V117" s="212"/>
    </row>
    <row r="118" spans="1:22">
      <c r="A118" s="60">
        <v>12</v>
      </c>
      <c r="B118" s="160" t="s">
        <v>380</v>
      </c>
      <c r="C118" s="221"/>
      <c r="D118" s="142"/>
      <c r="E118" s="141" t="s">
        <v>386</v>
      </c>
      <c r="F118" s="142" t="s">
        <v>385</v>
      </c>
      <c r="G118" s="142" t="s">
        <v>104</v>
      </c>
      <c r="H118" s="143">
        <v>14000000</v>
      </c>
      <c r="I118" s="144"/>
      <c r="J118" s="144"/>
      <c r="K118" s="144">
        <v>14000000</v>
      </c>
      <c r="L118" s="144"/>
      <c r="M118" s="144"/>
      <c r="N118" s="144"/>
      <c r="O118" s="144"/>
      <c r="P118" s="144"/>
      <c r="Q118" s="144"/>
      <c r="R118" s="144"/>
      <c r="S118" s="145"/>
      <c r="T118" s="184"/>
      <c r="U118" s="209"/>
      <c r="V118" s="214"/>
    </row>
    <row r="119" spans="1:22" ht="60">
      <c r="A119" s="60">
        <v>13</v>
      </c>
      <c r="B119" s="160" t="s">
        <v>381</v>
      </c>
      <c r="C119" s="221"/>
      <c r="D119" s="63"/>
      <c r="E119" s="65" t="s">
        <v>387</v>
      </c>
      <c r="F119" s="61" t="s">
        <v>388</v>
      </c>
      <c r="G119" s="63" t="s">
        <v>104</v>
      </c>
      <c r="H119" s="44">
        <v>16000000</v>
      </c>
      <c r="I119" s="46"/>
      <c r="J119" s="46"/>
      <c r="K119" s="46">
        <f t="shared" ref="K119:K122" si="11">100%*H119</f>
        <v>16000000</v>
      </c>
      <c r="L119" s="46"/>
      <c r="M119" s="46"/>
      <c r="N119" s="46"/>
      <c r="O119" s="46"/>
      <c r="P119" s="46"/>
      <c r="Q119" s="46"/>
      <c r="R119" s="46"/>
      <c r="S119" s="52"/>
      <c r="T119" s="175" t="s">
        <v>404</v>
      </c>
      <c r="U119" s="213"/>
      <c r="V119" s="215"/>
    </row>
    <row r="120" spans="1:22">
      <c r="A120" s="60">
        <v>14</v>
      </c>
      <c r="B120" s="160" t="s">
        <v>389</v>
      </c>
      <c r="C120" s="221"/>
      <c r="D120" s="63"/>
      <c r="E120" s="65" t="s">
        <v>390</v>
      </c>
      <c r="F120" s="63" t="s">
        <v>391</v>
      </c>
      <c r="G120" s="63" t="s">
        <v>104</v>
      </c>
      <c r="H120" s="44">
        <v>16000000</v>
      </c>
      <c r="I120" s="46"/>
      <c r="J120" s="46"/>
      <c r="K120" s="46">
        <f t="shared" si="11"/>
        <v>16000000</v>
      </c>
      <c r="L120" s="46"/>
      <c r="M120" s="46"/>
      <c r="N120" s="46"/>
      <c r="O120" s="46"/>
      <c r="P120" s="46"/>
      <c r="Q120" s="46"/>
      <c r="R120" s="46"/>
      <c r="S120" s="52"/>
      <c r="T120" s="175"/>
      <c r="U120" s="213"/>
      <c r="V120" s="215"/>
    </row>
    <row r="121" spans="1:22">
      <c r="A121" s="60">
        <v>15</v>
      </c>
      <c r="B121" s="160" t="s">
        <v>393</v>
      </c>
      <c r="C121" s="221"/>
      <c r="D121" s="63"/>
      <c r="E121" s="65" t="s">
        <v>392</v>
      </c>
      <c r="F121" s="61" t="s">
        <v>110</v>
      </c>
      <c r="G121" s="63" t="s">
        <v>104</v>
      </c>
      <c r="H121" s="44">
        <v>83060000</v>
      </c>
      <c r="I121" s="46"/>
      <c r="J121" s="46"/>
      <c r="K121" s="46">
        <f t="shared" si="11"/>
        <v>83060000</v>
      </c>
      <c r="L121" s="46"/>
      <c r="M121" s="46"/>
      <c r="N121" s="46"/>
      <c r="O121" s="46"/>
      <c r="P121" s="46"/>
      <c r="Q121" s="46"/>
      <c r="R121" s="46"/>
      <c r="S121" s="52"/>
      <c r="T121" s="175"/>
      <c r="U121" s="213"/>
      <c r="V121" s="215"/>
    </row>
    <row r="122" spans="1:22" ht="30">
      <c r="A122" s="60">
        <v>16</v>
      </c>
      <c r="B122" s="160" t="s">
        <v>399</v>
      </c>
      <c r="C122" s="221"/>
      <c r="D122" s="63"/>
      <c r="E122" s="65" t="s">
        <v>400</v>
      </c>
      <c r="F122" s="63" t="s">
        <v>401</v>
      </c>
      <c r="G122" s="63" t="s">
        <v>104</v>
      </c>
      <c r="H122" s="44">
        <v>12000000</v>
      </c>
      <c r="I122" s="46"/>
      <c r="J122" s="46"/>
      <c r="K122" s="46">
        <f t="shared" si="11"/>
        <v>12000000</v>
      </c>
      <c r="L122" s="46"/>
      <c r="M122" s="46"/>
      <c r="N122" s="46"/>
      <c r="O122" s="46"/>
      <c r="P122" s="46"/>
      <c r="Q122" s="46"/>
      <c r="R122" s="46"/>
      <c r="S122" s="52"/>
      <c r="T122" s="175" t="s">
        <v>405</v>
      </c>
      <c r="U122" s="210"/>
      <c r="V122" s="216"/>
    </row>
    <row r="123" spans="1:22">
      <c r="A123" s="60">
        <v>17</v>
      </c>
      <c r="B123" s="63" t="s">
        <v>403</v>
      </c>
      <c r="C123" s="221"/>
      <c r="D123" s="63"/>
      <c r="E123" s="63" t="s">
        <v>390</v>
      </c>
      <c r="F123" s="61" t="s">
        <v>402</v>
      </c>
      <c r="G123" s="63" t="s">
        <v>104</v>
      </c>
      <c r="H123" s="44">
        <v>15000000</v>
      </c>
      <c r="I123" s="46"/>
      <c r="J123" s="46"/>
      <c r="K123" s="46">
        <f>100%*H123</f>
        <v>15000000</v>
      </c>
      <c r="L123" s="46"/>
      <c r="M123" s="46"/>
      <c r="N123" s="46"/>
      <c r="O123" s="46"/>
      <c r="P123" s="46"/>
      <c r="Q123" s="46"/>
      <c r="R123" s="46"/>
      <c r="S123" s="52"/>
      <c r="T123" s="53"/>
      <c r="U123" s="53"/>
      <c r="V123" s="56"/>
    </row>
    <row r="124" spans="1:22">
      <c r="A124" s="60">
        <v>18</v>
      </c>
      <c r="B124" s="135" t="s">
        <v>406</v>
      </c>
      <c r="C124" s="221"/>
      <c r="D124" s="63"/>
      <c r="E124" s="65" t="s">
        <v>407</v>
      </c>
      <c r="F124" s="61" t="s">
        <v>175</v>
      </c>
      <c r="G124" s="63" t="s">
        <v>104</v>
      </c>
      <c r="H124" s="44">
        <v>82382000</v>
      </c>
      <c r="I124" s="46"/>
      <c r="J124" s="46"/>
      <c r="K124" s="46">
        <f>100%*H124</f>
        <v>82382000</v>
      </c>
      <c r="L124" s="46"/>
      <c r="M124" s="46"/>
      <c r="N124" s="46"/>
      <c r="O124" s="46"/>
      <c r="P124" s="46"/>
      <c r="Q124" s="46"/>
      <c r="R124" s="46"/>
      <c r="S124" s="52"/>
      <c r="T124" s="53"/>
      <c r="U124" s="53"/>
      <c r="V124" s="57"/>
    </row>
    <row r="125" spans="1:22">
      <c r="A125" s="60">
        <v>19</v>
      </c>
      <c r="B125" s="135" t="s">
        <v>408</v>
      </c>
      <c r="C125" s="221"/>
      <c r="D125" s="63"/>
      <c r="E125" s="65" t="s">
        <v>409</v>
      </c>
      <c r="F125" s="63" t="s">
        <v>410</v>
      </c>
      <c r="G125" s="63" t="s">
        <v>104</v>
      </c>
      <c r="H125" s="44">
        <v>7000000</v>
      </c>
      <c r="I125" s="46"/>
      <c r="J125" s="46"/>
      <c r="K125" s="46">
        <f>100%*H125</f>
        <v>7000000</v>
      </c>
      <c r="L125" s="46"/>
      <c r="M125" s="46"/>
      <c r="N125" s="46"/>
      <c r="O125" s="46"/>
      <c r="P125" s="46"/>
      <c r="Q125" s="46"/>
      <c r="R125" s="46"/>
      <c r="S125" s="52"/>
      <c r="T125" s="53"/>
      <c r="U125" s="53"/>
      <c r="V125" s="56"/>
    </row>
    <row r="126" spans="1:22">
      <c r="A126" s="60"/>
      <c r="B126" s="63"/>
      <c r="C126" s="221"/>
      <c r="D126" s="63"/>
      <c r="E126" s="63"/>
      <c r="F126" s="63"/>
      <c r="G126" s="63" t="s">
        <v>104</v>
      </c>
      <c r="H126" s="44"/>
      <c r="I126" s="46"/>
      <c r="J126" s="46"/>
      <c r="K126" s="46">
        <f>100%*H126</f>
        <v>0</v>
      </c>
      <c r="L126" s="46"/>
      <c r="M126" s="46"/>
      <c r="N126" s="46"/>
      <c r="O126" s="46"/>
      <c r="P126" s="46"/>
      <c r="Q126" s="46"/>
      <c r="R126" s="46"/>
      <c r="S126" s="52"/>
      <c r="T126" s="53"/>
      <c r="U126" s="53"/>
      <c r="V126" s="56"/>
    </row>
    <row r="127" spans="1:22">
      <c r="A127" s="60"/>
      <c r="B127" s="63"/>
      <c r="C127" s="221"/>
      <c r="D127" s="63"/>
      <c r="E127" s="63"/>
      <c r="F127" s="63"/>
      <c r="G127" s="63" t="s">
        <v>104</v>
      </c>
      <c r="H127" s="44"/>
      <c r="I127" s="46"/>
      <c r="J127" s="46"/>
      <c r="K127" s="46">
        <f>100%*H127</f>
        <v>0</v>
      </c>
      <c r="L127" s="46"/>
      <c r="M127" s="46"/>
      <c r="N127" s="46"/>
      <c r="O127" s="46"/>
      <c r="P127" s="46"/>
      <c r="Q127" s="46"/>
      <c r="R127" s="46"/>
      <c r="S127" s="52"/>
      <c r="T127" s="53"/>
      <c r="U127" s="53"/>
      <c r="V127" s="56"/>
    </row>
    <row r="128" spans="1:22">
      <c r="A128" s="60"/>
      <c r="B128" s="65"/>
      <c r="C128" s="221"/>
      <c r="D128" s="63"/>
      <c r="E128" s="65"/>
      <c r="F128" s="63"/>
      <c r="G128" s="65" t="s">
        <v>104</v>
      </c>
      <c r="H128" s="44"/>
      <c r="I128" s="46"/>
      <c r="J128" s="46"/>
      <c r="K128" s="46">
        <f>50%*H128</f>
        <v>0</v>
      </c>
      <c r="L128" s="46"/>
      <c r="M128" s="46"/>
      <c r="N128" s="46"/>
      <c r="O128" s="46"/>
      <c r="P128" s="46"/>
      <c r="Q128" s="46"/>
      <c r="R128" s="46"/>
      <c r="S128" s="52"/>
      <c r="T128" s="53"/>
      <c r="U128" s="53"/>
      <c r="V128" s="56"/>
    </row>
    <row r="129" spans="1:24">
      <c r="A129" s="60"/>
      <c r="B129" s="65"/>
      <c r="C129" s="221"/>
      <c r="D129" s="63"/>
      <c r="E129" s="65"/>
      <c r="F129" s="63"/>
      <c r="G129" s="65" t="s">
        <v>104</v>
      </c>
      <c r="H129" s="44"/>
      <c r="I129" s="46"/>
      <c r="J129" s="46"/>
      <c r="K129" s="46">
        <f>50%*H129</f>
        <v>0</v>
      </c>
      <c r="L129" s="46"/>
      <c r="M129" s="46"/>
      <c r="N129" s="46"/>
      <c r="O129" s="46"/>
      <c r="P129" s="46"/>
      <c r="Q129" s="46"/>
      <c r="R129" s="46"/>
      <c r="S129" s="52"/>
      <c r="T129" s="53"/>
      <c r="U129" s="53"/>
      <c r="V129" s="56"/>
    </row>
    <row r="130" spans="1:24">
      <c r="A130" s="60"/>
      <c r="B130" s="238"/>
      <c r="C130" s="221"/>
      <c r="D130" s="63"/>
      <c r="E130" s="217"/>
      <c r="F130" s="63"/>
      <c r="G130" s="180" t="s">
        <v>104</v>
      </c>
      <c r="H130" s="44"/>
      <c r="I130" s="46"/>
      <c r="J130" s="46"/>
      <c r="K130" s="46">
        <f>100%*H130</f>
        <v>0</v>
      </c>
      <c r="L130" s="46"/>
      <c r="M130" s="46"/>
      <c r="N130" s="46"/>
      <c r="O130" s="46"/>
      <c r="P130" s="46"/>
      <c r="Q130" s="46"/>
      <c r="R130" s="46"/>
      <c r="S130" s="52"/>
      <c r="T130" s="53"/>
      <c r="U130" s="53"/>
      <c r="V130" s="57"/>
    </row>
    <row r="131" spans="1:24">
      <c r="A131" s="60"/>
      <c r="B131" s="239"/>
      <c r="C131" s="221"/>
      <c r="D131" s="63"/>
      <c r="E131" s="218"/>
      <c r="F131" s="63"/>
      <c r="G131" s="180" t="s">
        <v>104</v>
      </c>
      <c r="H131" s="44"/>
      <c r="I131" s="46"/>
      <c r="J131" s="46"/>
      <c r="K131" s="46">
        <f>100%*H131</f>
        <v>0</v>
      </c>
      <c r="L131" s="46"/>
      <c r="M131" s="46"/>
      <c r="N131" s="46"/>
      <c r="O131" s="46"/>
      <c r="P131" s="46"/>
      <c r="Q131" s="46"/>
      <c r="R131" s="46"/>
      <c r="S131" s="52"/>
      <c r="T131" s="53"/>
      <c r="U131" s="53"/>
      <c r="V131" s="56"/>
    </row>
    <row r="132" spans="1:24">
      <c r="A132" s="60"/>
      <c r="B132" s="181"/>
      <c r="C132" s="221"/>
      <c r="D132" s="63"/>
      <c r="E132" s="180"/>
      <c r="F132" s="63"/>
      <c r="G132" s="180" t="s">
        <v>104</v>
      </c>
      <c r="H132" s="44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52"/>
      <c r="T132" s="53"/>
      <c r="U132" s="53"/>
      <c r="V132" s="56"/>
    </row>
    <row r="133" spans="1:24">
      <c r="A133" s="63"/>
      <c r="B133" s="181"/>
      <c r="C133" s="221"/>
      <c r="D133" s="63"/>
      <c r="E133" s="180"/>
      <c r="F133" s="63"/>
      <c r="G133" s="180"/>
      <c r="H133" s="44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52"/>
      <c r="T133" s="53"/>
      <c r="U133" s="53"/>
      <c r="V133" s="56"/>
    </row>
    <row r="134" spans="1:24">
      <c r="A134" s="63"/>
      <c r="B134" s="49" t="s">
        <v>334</v>
      </c>
      <c r="C134" s="222"/>
      <c r="D134" s="49"/>
      <c r="E134" s="49"/>
      <c r="F134" s="49"/>
      <c r="G134" s="49"/>
      <c r="H134" s="73"/>
      <c r="I134" s="73">
        <f t="shared" ref="I134:J134" si="12">SUM(I106:I132)</f>
        <v>0</v>
      </c>
      <c r="J134" s="73">
        <f t="shared" si="12"/>
        <v>0</v>
      </c>
      <c r="K134" s="73">
        <f>SUM(K106:K133)</f>
        <v>815090000</v>
      </c>
      <c r="L134" s="73">
        <f t="shared" ref="L134:P134" si="13">SUM(L106:L132)</f>
        <v>0</v>
      </c>
      <c r="M134" s="73">
        <f t="shared" si="13"/>
        <v>0</v>
      </c>
      <c r="N134" s="73">
        <f t="shared" si="13"/>
        <v>0</v>
      </c>
      <c r="O134" s="73">
        <f t="shared" si="13"/>
        <v>0</v>
      </c>
      <c r="P134" s="73">
        <f t="shared" si="13"/>
        <v>0</v>
      </c>
      <c r="Q134" s="73"/>
      <c r="R134" s="73"/>
      <c r="S134" s="52"/>
      <c r="T134" s="53"/>
      <c r="U134" s="53"/>
      <c r="V134" s="56"/>
    </row>
    <row r="140" spans="1:24" ht="38.25">
      <c r="A140" s="49" t="s">
        <v>266</v>
      </c>
      <c r="B140" s="49" t="s">
        <v>85</v>
      </c>
      <c r="C140" s="59" t="s">
        <v>86</v>
      </c>
      <c r="D140" s="49" t="s">
        <v>87</v>
      </c>
      <c r="E140" s="49" t="s">
        <v>88</v>
      </c>
      <c r="F140" s="49" t="s">
        <v>89</v>
      </c>
      <c r="G140" s="49" t="s">
        <v>90</v>
      </c>
      <c r="H140" s="71" t="s">
        <v>91</v>
      </c>
      <c r="I140" s="49" t="s">
        <v>92</v>
      </c>
      <c r="J140" s="49" t="s">
        <v>25</v>
      </c>
      <c r="K140" s="49" t="s">
        <v>22</v>
      </c>
      <c r="L140" s="49" t="s">
        <v>20</v>
      </c>
      <c r="M140" s="49" t="s">
        <v>21</v>
      </c>
      <c r="N140" s="49" t="s">
        <v>23</v>
      </c>
      <c r="O140" s="49" t="s">
        <v>24</v>
      </c>
      <c r="P140" s="49" t="s">
        <v>93</v>
      </c>
      <c r="Q140" s="49" t="s">
        <v>94</v>
      </c>
      <c r="R140" s="49" t="s">
        <v>95</v>
      </c>
      <c r="S140" s="49" t="s">
        <v>96</v>
      </c>
      <c r="T140" s="49" t="s">
        <v>97</v>
      </c>
      <c r="U140" s="49" t="s">
        <v>98</v>
      </c>
      <c r="V140" s="49" t="s">
        <v>99</v>
      </c>
    </row>
    <row r="141" spans="1:24">
      <c r="A141" s="60">
        <v>1</v>
      </c>
      <c r="B141" s="61" t="s">
        <v>413</v>
      </c>
      <c r="C141" s="220" t="s">
        <v>412</v>
      </c>
      <c r="D141" s="63"/>
      <c r="E141" s="61" t="s">
        <v>414</v>
      </c>
      <c r="F141" s="61" t="s">
        <v>415</v>
      </c>
      <c r="G141" s="63" t="s">
        <v>104</v>
      </c>
      <c r="H141" s="44">
        <v>10000000</v>
      </c>
      <c r="I141" s="46"/>
      <c r="J141" s="46"/>
      <c r="K141" s="46">
        <v>10000000</v>
      </c>
      <c r="L141" s="46"/>
      <c r="M141" s="46"/>
      <c r="N141" s="46"/>
      <c r="O141" s="46"/>
      <c r="P141" s="46"/>
      <c r="Q141" s="46"/>
      <c r="R141" s="46"/>
      <c r="S141" s="52"/>
      <c r="T141" s="53"/>
      <c r="U141" s="53"/>
      <c r="V141" s="57"/>
      <c r="W141" s="187"/>
      <c r="X141" s="187"/>
    </row>
    <row r="142" spans="1:24">
      <c r="A142" s="60">
        <v>2</v>
      </c>
      <c r="B142" s="63" t="s">
        <v>420</v>
      </c>
      <c r="C142" s="221"/>
      <c r="D142" s="63"/>
      <c r="E142" s="61" t="s">
        <v>416</v>
      </c>
      <c r="F142" s="61" t="s">
        <v>344</v>
      </c>
      <c r="G142" s="63" t="s">
        <v>104</v>
      </c>
      <c r="H142" s="44">
        <v>67035000</v>
      </c>
      <c r="I142" s="46"/>
      <c r="J142" s="46"/>
      <c r="K142" s="46">
        <v>67035000</v>
      </c>
      <c r="L142" s="46"/>
      <c r="M142" s="46"/>
      <c r="N142" s="46"/>
      <c r="O142" s="46"/>
      <c r="P142" s="46"/>
      <c r="Q142" s="46"/>
      <c r="R142" s="46"/>
      <c r="S142" s="52"/>
      <c r="T142" s="53"/>
      <c r="U142" s="53"/>
      <c r="V142" s="57"/>
      <c r="W142" s="187"/>
      <c r="X142" s="187"/>
    </row>
    <row r="143" spans="1:24">
      <c r="A143" s="60">
        <v>3</v>
      </c>
      <c r="B143" s="238" t="s">
        <v>421</v>
      </c>
      <c r="C143" s="221"/>
      <c r="D143" s="63"/>
      <c r="E143" s="238" t="s">
        <v>417</v>
      </c>
      <c r="F143" s="63" t="s">
        <v>418</v>
      </c>
      <c r="G143" s="63" t="s">
        <v>104</v>
      </c>
      <c r="H143" s="44">
        <v>28000000</v>
      </c>
      <c r="I143" s="46"/>
      <c r="J143" s="46"/>
      <c r="K143" s="46">
        <f>50%*H143</f>
        <v>14000000</v>
      </c>
      <c r="L143" s="46"/>
      <c r="M143" s="46"/>
      <c r="N143" s="46"/>
      <c r="O143" s="46"/>
      <c r="P143" s="46"/>
      <c r="Q143" s="46">
        <f>50%*H143</f>
        <v>14000000</v>
      </c>
      <c r="R143" s="46"/>
      <c r="S143" s="52"/>
      <c r="T143" s="53"/>
      <c r="U143" s="53"/>
      <c r="V143" s="57"/>
      <c r="W143" s="187"/>
      <c r="X143" s="187"/>
    </row>
    <row r="144" spans="1:24">
      <c r="A144" s="60">
        <v>4</v>
      </c>
      <c r="B144" s="239"/>
      <c r="C144" s="221"/>
      <c r="D144" s="63"/>
      <c r="E144" s="239"/>
      <c r="F144" s="61" t="s">
        <v>419</v>
      </c>
      <c r="G144" s="63" t="s">
        <v>104</v>
      </c>
      <c r="H144" s="44">
        <v>20000000</v>
      </c>
      <c r="I144" s="46"/>
      <c r="J144" s="46"/>
      <c r="K144" s="46">
        <f>50%*H144</f>
        <v>10000000</v>
      </c>
      <c r="L144" s="46"/>
      <c r="M144" s="46"/>
      <c r="N144" s="46"/>
      <c r="O144" s="46"/>
      <c r="P144" s="46"/>
      <c r="Q144" s="46">
        <v>10000000</v>
      </c>
      <c r="R144" s="46"/>
      <c r="S144" s="52"/>
      <c r="T144" s="209"/>
      <c r="U144" s="140"/>
      <c r="V144" s="57"/>
      <c r="W144" s="187"/>
      <c r="X144" s="187"/>
    </row>
    <row r="145" spans="1:24">
      <c r="A145" s="60">
        <v>5</v>
      </c>
      <c r="B145" s="63" t="s">
        <v>422</v>
      </c>
      <c r="C145" s="221"/>
      <c r="D145" s="63"/>
      <c r="E145" s="63" t="s">
        <v>423</v>
      </c>
      <c r="F145" s="61" t="s">
        <v>188</v>
      </c>
      <c r="G145" s="63" t="s">
        <v>104</v>
      </c>
      <c r="H145" s="44">
        <v>24000000</v>
      </c>
      <c r="I145" s="46"/>
      <c r="J145" s="46"/>
      <c r="K145" s="46">
        <v>24000000</v>
      </c>
      <c r="L145" s="46"/>
      <c r="M145" s="46"/>
      <c r="N145" s="46"/>
      <c r="O145" s="46"/>
      <c r="P145" s="46"/>
      <c r="Q145" s="46"/>
      <c r="R145" s="46"/>
      <c r="S145" s="52"/>
      <c r="T145" s="210"/>
      <c r="U145" s="53"/>
      <c r="V145" s="57"/>
      <c r="W145" s="187"/>
      <c r="X145" s="187"/>
    </row>
    <row r="146" spans="1:24">
      <c r="A146" s="60">
        <v>6</v>
      </c>
      <c r="B146" s="65"/>
      <c r="C146" s="221"/>
      <c r="D146" s="63"/>
      <c r="E146" s="61"/>
      <c r="F146" s="61"/>
      <c r="G146" s="63" t="s">
        <v>104</v>
      </c>
      <c r="H146" s="44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52"/>
      <c r="T146" s="74"/>
      <c r="U146" s="53"/>
      <c r="V146" s="57"/>
      <c r="W146" s="187"/>
      <c r="X146" s="187"/>
    </row>
    <row r="147" spans="1:24">
      <c r="A147" s="60">
        <v>7</v>
      </c>
      <c r="B147" s="61"/>
      <c r="C147" s="221"/>
      <c r="D147" s="63"/>
      <c r="E147" s="61"/>
      <c r="F147" s="61"/>
      <c r="G147" s="63" t="s">
        <v>104</v>
      </c>
      <c r="H147" s="44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52"/>
      <c r="T147" s="74"/>
      <c r="U147" s="53"/>
      <c r="V147" s="57"/>
      <c r="W147" s="187"/>
      <c r="X147" s="187"/>
    </row>
    <row r="148" spans="1:24">
      <c r="A148" s="60">
        <v>8</v>
      </c>
      <c r="B148" s="61"/>
      <c r="C148" s="221"/>
      <c r="D148" s="63"/>
      <c r="E148" s="65"/>
      <c r="F148" s="61"/>
      <c r="G148" s="63" t="s">
        <v>104</v>
      </c>
      <c r="H148" s="44"/>
      <c r="I148" s="46"/>
      <c r="J148" s="46"/>
      <c r="K148" s="46"/>
      <c r="L148" s="46"/>
      <c r="M148" s="46"/>
      <c r="N148" s="46"/>
      <c r="O148" s="46"/>
      <c r="P148" s="46"/>
      <c r="Q148" s="46">
        <f>50%*H148</f>
        <v>0</v>
      </c>
      <c r="R148" s="46"/>
      <c r="S148" s="52"/>
      <c r="T148" s="74"/>
      <c r="U148" s="53"/>
      <c r="V148" s="75"/>
      <c r="W148" s="187"/>
      <c r="X148" s="187"/>
    </row>
    <row r="149" spans="1:24">
      <c r="A149" s="60">
        <v>9</v>
      </c>
      <c r="B149" s="61"/>
      <c r="C149" s="221"/>
      <c r="D149" s="63"/>
      <c r="E149" s="65"/>
      <c r="F149" s="61"/>
      <c r="G149" s="63" t="s">
        <v>104</v>
      </c>
      <c r="H149" s="44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52"/>
      <c r="T149" s="49"/>
      <c r="U149" s="53"/>
      <c r="V149" s="49"/>
      <c r="W149" s="187"/>
      <c r="X149" s="187"/>
    </row>
    <row r="150" spans="1:24">
      <c r="A150" s="217">
        <v>10</v>
      </c>
      <c r="B150" s="61"/>
      <c r="C150" s="221"/>
      <c r="D150" s="63"/>
      <c r="E150" s="65"/>
      <c r="F150" s="63"/>
      <c r="G150" s="63" t="s">
        <v>104</v>
      </c>
      <c r="H150" s="44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52"/>
      <c r="T150" s="207"/>
      <c r="U150" s="53"/>
      <c r="V150" s="49"/>
      <c r="W150" s="187"/>
      <c r="X150" s="187"/>
    </row>
    <row r="151" spans="1:24">
      <c r="A151" s="218"/>
      <c r="B151" s="61"/>
      <c r="C151" s="221"/>
      <c r="D151" s="63"/>
      <c r="E151" s="65"/>
      <c r="F151" s="63"/>
      <c r="G151" s="63" t="s">
        <v>104</v>
      </c>
      <c r="H151" s="44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52"/>
      <c r="T151" s="235"/>
      <c r="U151" s="209"/>
      <c r="V151" s="211"/>
      <c r="W151" s="187"/>
      <c r="X151" s="187"/>
    </row>
    <row r="152" spans="1:24">
      <c r="A152" s="60">
        <v>11</v>
      </c>
      <c r="B152" s="61"/>
      <c r="C152" s="221"/>
      <c r="D152" s="63"/>
      <c r="E152" s="135"/>
      <c r="F152" s="63"/>
      <c r="G152" s="63" t="s">
        <v>104</v>
      </c>
      <c r="H152" s="44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52"/>
      <c r="T152" s="208"/>
      <c r="U152" s="210"/>
      <c r="V152" s="212"/>
      <c r="W152" s="187"/>
      <c r="X152" s="187"/>
    </row>
    <row r="153" spans="1:24">
      <c r="A153" s="60">
        <v>12</v>
      </c>
      <c r="B153" s="160"/>
      <c r="C153" s="221"/>
      <c r="D153" s="63"/>
      <c r="E153" s="65"/>
      <c r="F153" s="63"/>
      <c r="G153" s="63" t="s">
        <v>104</v>
      </c>
      <c r="H153" s="44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52"/>
      <c r="T153" s="175"/>
      <c r="U153" s="209"/>
      <c r="V153" s="214"/>
      <c r="W153" s="187"/>
      <c r="X153" s="187"/>
    </row>
    <row r="154" spans="1:24">
      <c r="A154" s="60">
        <v>13</v>
      </c>
      <c r="B154" s="160"/>
      <c r="C154" s="221"/>
      <c r="D154" s="63"/>
      <c r="E154" s="65"/>
      <c r="F154" s="61"/>
      <c r="G154" s="63" t="s">
        <v>104</v>
      </c>
      <c r="H154" s="44"/>
      <c r="I154" s="46"/>
      <c r="J154" s="46"/>
      <c r="K154" s="46">
        <f t="shared" ref="K154:K157" si="14">100%*H154</f>
        <v>0</v>
      </c>
      <c r="L154" s="46"/>
      <c r="M154" s="46"/>
      <c r="N154" s="46"/>
      <c r="O154" s="46"/>
      <c r="P154" s="46"/>
      <c r="Q154" s="46"/>
      <c r="R154" s="46"/>
      <c r="S154" s="52"/>
      <c r="T154" s="175"/>
      <c r="U154" s="213"/>
      <c r="V154" s="215"/>
      <c r="W154" s="187"/>
      <c r="X154" s="187"/>
    </row>
    <row r="155" spans="1:24">
      <c r="A155" s="60">
        <v>14</v>
      </c>
      <c r="B155" s="160"/>
      <c r="C155" s="221"/>
      <c r="D155" s="63"/>
      <c r="E155" s="65"/>
      <c r="F155" s="63"/>
      <c r="G155" s="63" t="s">
        <v>104</v>
      </c>
      <c r="H155" s="44"/>
      <c r="I155" s="46"/>
      <c r="J155" s="46"/>
      <c r="K155" s="46">
        <f t="shared" si="14"/>
        <v>0</v>
      </c>
      <c r="L155" s="46"/>
      <c r="M155" s="46"/>
      <c r="N155" s="46"/>
      <c r="O155" s="46"/>
      <c r="P155" s="46"/>
      <c r="Q155" s="46"/>
      <c r="R155" s="46"/>
      <c r="S155" s="52"/>
      <c r="T155" s="175"/>
      <c r="U155" s="213"/>
      <c r="V155" s="215"/>
      <c r="W155" s="187"/>
      <c r="X155" s="187"/>
    </row>
    <row r="156" spans="1:24">
      <c r="A156" s="60">
        <v>15</v>
      </c>
      <c r="B156" s="160"/>
      <c r="C156" s="221"/>
      <c r="D156" s="63"/>
      <c r="E156" s="65"/>
      <c r="F156" s="61"/>
      <c r="G156" s="63" t="s">
        <v>104</v>
      </c>
      <c r="H156" s="44"/>
      <c r="I156" s="46"/>
      <c r="J156" s="46"/>
      <c r="K156" s="46">
        <f t="shared" si="14"/>
        <v>0</v>
      </c>
      <c r="L156" s="46"/>
      <c r="M156" s="46"/>
      <c r="N156" s="46"/>
      <c r="O156" s="46"/>
      <c r="P156" s="46"/>
      <c r="Q156" s="46"/>
      <c r="R156" s="46"/>
      <c r="S156" s="52"/>
      <c r="T156" s="175"/>
      <c r="U156" s="213"/>
      <c r="V156" s="215"/>
      <c r="W156" s="187"/>
      <c r="X156" s="187"/>
    </row>
    <row r="157" spans="1:24">
      <c r="A157" s="60">
        <v>16</v>
      </c>
      <c r="B157" s="160"/>
      <c r="C157" s="221"/>
      <c r="D157" s="63"/>
      <c r="E157" s="65"/>
      <c r="F157" s="63"/>
      <c r="G157" s="63" t="s">
        <v>104</v>
      </c>
      <c r="H157" s="44"/>
      <c r="I157" s="46"/>
      <c r="J157" s="46"/>
      <c r="K157" s="46">
        <f t="shared" si="14"/>
        <v>0</v>
      </c>
      <c r="L157" s="46"/>
      <c r="M157" s="46"/>
      <c r="N157" s="46"/>
      <c r="O157" s="46"/>
      <c r="P157" s="46"/>
      <c r="Q157" s="46"/>
      <c r="R157" s="46"/>
      <c r="S157" s="52"/>
      <c r="T157" s="175"/>
      <c r="U157" s="210"/>
      <c r="V157" s="216"/>
      <c r="W157" s="187"/>
      <c r="X157" s="187"/>
    </row>
    <row r="158" spans="1:24">
      <c r="A158" s="60">
        <v>17</v>
      </c>
      <c r="B158" s="63"/>
      <c r="C158" s="221"/>
      <c r="D158" s="63"/>
      <c r="E158" s="63"/>
      <c r="F158" s="61"/>
      <c r="G158" s="63" t="s">
        <v>104</v>
      </c>
      <c r="H158" s="44"/>
      <c r="I158" s="46"/>
      <c r="J158" s="46"/>
      <c r="K158" s="46">
        <f>100%*H158</f>
        <v>0</v>
      </c>
      <c r="L158" s="46"/>
      <c r="M158" s="46"/>
      <c r="N158" s="46"/>
      <c r="O158" s="46"/>
      <c r="P158" s="46"/>
      <c r="Q158" s="46"/>
      <c r="R158" s="46"/>
      <c r="S158" s="52"/>
      <c r="T158" s="53"/>
      <c r="U158" s="53"/>
      <c r="V158" s="56"/>
      <c r="W158" s="187"/>
      <c r="X158" s="187"/>
    </row>
    <row r="159" spans="1:24">
      <c r="A159" s="60">
        <v>18</v>
      </c>
      <c r="B159" s="135"/>
      <c r="C159" s="221"/>
      <c r="D159" s="63"/>
      <c r="E159" s="65"/>
      <c r="F159" s="61"/>
      <c r="G159" s="63" t="s">
        <v>104</v>
      </c>
      <c r="H159" s="44"/>
      <c r="I159" s="46"/>
      <c r="J159" s="46"/>
      <c r="K159" s="46">
        <f>100%*H159</f>
        <v>0</v>
      </c>
      <c r="L159" s="46"/>
      <c r="M159" s="46"/>
      <c r="N159" s="46"/>
      <c r="O159" s="46"/>
      <c r="P159" s="46"/>
      <c r="Q159" s="46"/>
      <c r="R159" s="46"/>
      <c r="S159" s="52"/>
      <c r="T159" s="53"/>
      <c r="U159" s="53"/>
      <c r="V159" s="57"/>
      <c r="W159" s="187"/>
      <c r="X159" s="187"/>
    </row>
    <row r="160" spans="1:24">
      <c r="A160" s="60">
        <v>19</v>
      </c>
      <c r="B160" s="135"/>
      <c r="C160" s="221"/>
      <c r="D160" s="63"/>
      <c r="E160" s="65"/>
      <c r="F160" s="63"/>
      <c r="G160" s="63" t="s">
        <v>104</v>
      </c>
      <c r="H160" s="44"/>
      <c r="I160" s="46"/>
      <c r="J160" s="46"/>
      <c r="K160" s="46">
        <f>100%*H160</f>
        <v>0</v>
      </c>
      <c r="L160" s="46"/>
      <c r="M160" s="46"/>
      <c r="N160" s="46"/>
      <c r="O160" s="46"/>
      <c r="P160" s="46"/>
      <c r="Q160" s="46"/>
      <c r="R160" s="46"/>
      <c r="S160" s="52"/>
      <c r="T160" s="53"/>
      <c r="U160" s="53"/>
      <c r="V160" s="56"/>
      <c r="W160" s="187"/>
      <c r="X160" s="187"/>
    </row>
    <row r="161" spans="1:24">
      <c r="A161" s="60"/>
      <c r="B161" s="63"/>
      <c r="C161" s="221"/>
      <c r="D161" s="63"/>
      <c r="E161" s="63"/>
      <c r="F161" s="63"/>
      <c r="G161" s="63" t="s">
        <v>104</v>
      </c>
      <c r="H161" s="44"/>
      <c r="I161" s="46"/>
      <c r="J161" s="46"/>
      <c r="K161" s="46">
        <f>100%*H161</f>
        <v>0</v>
      </c>
      <c r="L161" s="46"/>
      <c r="M161" s="46"/>
      <c r="N161" s="46"/>
      <c r="O161" s="46"/>
      <c r="P161" s="46"/>
      <c r="Q161" s="46"/>
      <c r="R161" s="46"/>
      <c r="S161" s="52"/>
      <c r="T161" s="53"/>
      <c r="U161" s="53"/>
      <c r="V161" s="56"/>
      <c r="W161" s="187"/>
      <c r="X161" s="187"/>
    </row>
    <row r="162" spans="1:24">
      <c r="A162" s="60"/>
      <c r="B162" s="63"/>
      <c r="C162" s="221"/>
      <c r="D162" s="63"/>
      <c r="E162" s="63"/>
      <c r="F162" s="63"/>
      <c r="G162" s="63" t="s">
        <v>104</v>
      </c>
      <c r="H162" s="44"/>
      <c r="I162" s="46"/>
      <c r="J162" s="46"/>
      <c r="K162" s="46">
        <f>100%*H162</f>
        <v>0</v>
      </c>
      <c r="L162" s="46"/>
      <c r="M162" s="46"/>
      <c r="N162" s="46"/>
      <c r="O162" s="46"/>
      <c r="P162" s="46"/>
      <c r="Q162" s="46"/>
      <c r="R162" s="46"/>
      <c r="S162" s="52"/>
      <c r="T162" s="53"/>
      <c r="U162" s="53"/>
      <c r="V162" s="56"/>
      <c r="W162" s="187"/>
      <c r="X162" s="187"/>
    </row>
    <row r="163" spans="1:24">
      <c r="A163" s="60"/>
      <c r="B163" s="65"/>
      <c r="C163" s="221"/>
      <c r="D163" s="63"/>
      <c r="E163" s="65"/>
      <c r="F163" s="63"/>
      <c r="G163" s="65" t="s">
        <v>104</v>
      </c>
      <c r="H163" s="44"/>
      <c r="I163" s="46"/>
      <c r="J163" s="46"/>
      <c r="K163" s="46">
        <f>50%*H163</f>
        <v>0</v>
      </c>
      <c r="L163" s="46"/>
      <c r="M163" s="46"/>
      <c r="N163" s="46"/>
      <c r="O163" s="46"/>
      <c r="P163" s="46"/>
      <c r="Q163" s="46"/>
      <c r="R163" s="46"/>
      <c r="S163" s="52"/>
      <c r="T163" s="53"/>
      <c r="U163" s="53"/>
      <c r="V163" s="56"/>
      <c r="W163" s="187"/>
      <c r="X163" s="187"/>
    </row>
    <row r="164" spans="1:24">
      <c r="A164" s="60"/>
      <c r="B164" s="65"/>
      <c r="C164" s="221"/>
      <c r="D164" s="63"/>
      <c r="E164" s="65"/>
      <c r="F164" s="63"/>
      <c r="G164" s="65" t="s">
        <v>104</v>
      </c>
      <c r="H164" s="44"/>
      <c r="I164" s="46"/>
      <c r="J164" s="46"/>
      <c r="K164" s="46">
        <f>50%*H164</f>
        <v>0</v>
      </c>
      <c r="L164" s="46"/>
      <c r="M164" s="46"/>
      <c r="N164" s="46"/>
      <c r="O164" s="46"/>
      <c r="P164" s="46"/>
      <c r="Q164" s="46"/>
      <c r="R164" s="46"/>
      <c r="S164" s="52"/>
      <c r="T164" s="53"/>
      <c r="U164" s="53"/>
      <c r="V164" s="56"/>
      <c r="W164" s="187"/>
      <c r="X164" s="187"/>
    </row>
    <row r="165" spans="1:24">
      <c r="A165" s="60"/>
      <c r="B165" s="238"/>
      <c r="C165" s="221"/>
      <c r="D165" s="63"/>
      <c r="E165" s="217"/>
      <c r="F165" s="63"/>
      <c r="G165" s="185" t="s">
        <v>104</v>
      </c>
      <c r="H165" s="44"/>
      <c r="I165" s="46"/>
      <c r="J165" s="46"/>
      <c r="K165" s="46">
        <f>100%*H165</f>
        <v>0</v>
      </c>
      <c r="L165" s="46"/>
      <c r="M165" s="46"/>
      <c r="N165" s="46"/>
      <c r="O165" s="46"/>
      <c r="P165" s="46"/>
      <c r="Q165" s="46"/>
      <c r="R165" s="46"/>
      <c r="S165" s="52"/>
      <c r="T165" s="53"/>
      <c r="U165" s="53"/>
      <c r="V165" s="57"/>
      <c r="W165" s="187"/>
      <c r="X165" s="187"/>
    </row>
    <row r="166" spans="1:24">
      <c r="A166" s="60"/>
      <c r="B166" s="239"/>
      <c r="C166" s="221"/>
      <c r="D166" s="63"/>
      <c r="E166" s="218"/>
      <c r="F166" s="63"/>
      <c r="G166" s="185" t="s">
        <v>104</v>
      </c>
      <c r="H166" s="44"/>
      <c r="I166" s="46"/>
      <c r="J166" s="46"/>
      <c r="K166" s="46">
        <f>100%*H166</f>
        <v>0</v>
      </c>
      <c r="L166" s="46"/>
      <c r="M166" s="46"/>
      <c r="N166" s="46"/>
      <c r="O166" s="46"/>
      <c r="P166" s="46"/>
      <c r="Q166" s="46"/>
      <c r="R166" s="46"/>
      <c r="S166" s="52"/>
      <c r="T166" s="53"/>
      <c r="U166" s="53"/>
      <c r="V166" s="56"/>
      <c r="W166" s="187"/>
      <c r="X166" s="187"/>
    </row>
    <row r="167" spans="1:24">
      <c r="A167" s="60"/>
      <c r="B167" s="186"/>
      <c r="C167" s="221"/>
      <c r="D167" s="63"/>
      <c r="E167" s="185"/>
      <c r="F167" s="63"/>
      <c r="G167" s="185" t="s">
        <v>104</v>
      </c>
      <c r="H167" s="44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52"/>
      <c r="T167" s="53"/>
      <c r="U167" s="53"/>
      <c r="V167" s="56"/>
      <c r="W167" s="187"/>
      <c r="X167" s="187"/>
    </row>
    <row r="168" spans="1:24">
      <c r="A168" s="63"/>
      <c r="B168" s="186"/>
      <c r="C168" s="221"/>
      <c r="D168" s="63"/>
      <c r="E168" s="185"/>
      <c r="F168" s="63"/>
      <c r="G168" s="185"/>
      <c r="H168" s="44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52"/>
      <c r="T168" s="53"/>
      <c r="U168" s="53"/>
      <c r="V168" s="56"/>
      <c r="W168" s="187"/>
      <c r="X168" s="187"/>
    </row>
    <row r="169" spans="1:24">
      <c r="A169" s="63"/>
      <c r="B169" s="49" t="s">
        <v>411</v>
      </c>
      <c r="C169" s="222"/>
      <c r="D169" s="49"/>
      <c r="E169" s="49"/>
      <c r="F169" s="49"/>
      <c r="G169" s="49"/>
      <c r="H169" s="73"/>
      <c r="I169" s="73">
        <f t="shared" ref="I169:J169" si="15">SUM(I141:I167)</f>
        <v>0</v>
      </c>
      <c r="J169" s="73">
        <f t="shared" si="15"/>
        <v>0</v>
      </c>
      <c r="K169" s="73">
        <f>SUM(K141:K168)</f>
        <v>125035000</v>
      </c>
      <c r="L169" s="73">
        <f t="shared" ref="L169:P169" si="16">SUM(L141:L167)</f>
        <v>0</v>
      </c>
      <c r="M169" s="73">
        <f t="shared" si="16"/>
        <v>0</v>
      </c>
      <c r="N169" s="73">
        <f t="shared" si="16"/>
        <v>0</v>
      </c>
      <c r="O169" s="73">
        <f t="shared" si="16"/>
        <v>0</v>
      </c>
      <c r="P169" s="73">
        <f t="shared" si="16"/>
        <v>0</v>
      </c>
      <c r="Q169" s="73"/>
      <c r="R169" s="73"/>
      <c r="S169" s="52"/>
      <c r="T169" s="53"/>
      <c r="U169" s="53"/>
      <c r="V169" s="56"/>
      <c r="W169" s="187"/>
      <c r="X169" s="187"/>
    </row>
    <row r="173" spans="1:24">
      <c r="B173" t="s">
        <v>425</v>
      </c>
    </row>
  </sheetData>
  <mergeCells count="66">
    <mergeCell ref="V151:V152"/>
    <mergeCell ref="U153:U157"/>
    <mergeCell ref="V153:V157"/>
    <mergeCell ref="B165:B166"/>
    <mergeCell ref="E165:E166"/>
    <mergeCell ref="C141:C169"/>
    <mergeCell ref="T144:T145"/>
    <mergeCell ref="A150:A151"/>
    <mergeCell ref="T150:T152"/>
    <mergeCell ref="U151:U152"/>
    <mergeCell ref="E143:E144"/>
    <mergeCell ref="B143:B144"/>
    <mergeCell ref="U116:U117"/>
    <mergeCell ref="V116:V117"/>
    <mergeCell ref="U118:U122"/>
    <mergeCell ref="V118:V122"/>
    <mergeCell ref="B130:B131"/>
    <mergeCell ref="E130:E131"/>
    <mergeCell ref="C106:C134"/>
    <mergeCell ref="T109:T110"/>
    <mergeCell ref="A115:A116"/>
    <mergeCell ref="T115:T117"/>
    <mergeCell ref="E26:E27"/>
    <mergeCell ref="B26:B27"/>
    <mergeCell ref="T46:T48"/>
    <mergeCell ref="B61:B62"/>
    <mergeCell ref="E61:E62"/>
    <mergeCell ref="C71:C99"/>
    <mergeCell ref="A80:A81"/>
    <mergeCell ref="B95:B96"/>
    <mergeCell ref="E95:E96"/>
    <mergeCell ref="E86:E87"/>
    <mergeCell ref="B86:B87"/>
    <mergeCell ref="A86:A87"/>
    <mergeCell ref="E89:E92"/>
    <mergeCell ref="B89:B92"/>
    <mergeCell ref="B14:B18"/>
    <mergeCell ref="A14:A18"/>
    <mergeCell ref="T12:T13"/>
    <mergeCell ref="E16:E18"/>
    <mergeCell ref="U12:U13"/>
    <mergeCell ref="V12:V13"/>
    <mergeCell ref="T14:T18"/>
    <mergeCell ref="U14:U18"/>
    <mergeCell ref="V14:V18"/>
    <mergeCell ref="T42:T43"/>
    <mergeCell ref="V47:V48"/>
    <mergeCell ref="A46:A47"/>
    <mergeCell ref="U49:U53"/>
    <mergeCell ref="V49:V53"/>
    <mergeCell ref="U47:U48"/>
    <mergeCell ref="C37:C65"/>
    <mergeCell ref="E42:E43"/>
    <mergeCell ref="E46:E47"/>
    <mergeCell ref="B46:B47"/>
    <mergeCell ref="E93:E94"/>
    <mergeCell ref="B93:B94"/>
    <mergeCell ref="A89:A92"/>
    <mergeCell ref="A93:A94"/>
    <mergeCell ref="T89:T94"/>
    <mergeCell ref="T86:T87"/>
    <mergeCell ref="T79:T80"/>
    <mergeCell ref="U81:U82"/>
    <mergeCell ref="V81:V82"/>
    <mergeCell ref="U83:U87"/>
    <mergeCell ref="V83:V87"/>
  </mergeCells>
  <pageMargins left="0.7" right="0.7" top="0.75" bottom="0.75" header="0.3" footer="0.3"/>
  <pageSetup orientation="portrait" horizontalDpi="360" verticalDpi="360" r:id="rId1"/>
  <headerFooter>
    <oddFooter>&amp;LSTM/FR02/01/11/01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A2" workbookViewId="0">
      <selection activeCell="E15" sqref="E15"/>
    </sheetView>
  </sheetViews>
  <sheetFormatPr defaultRowHeight="15"/>
  <cols>
    <col min="1" max="1" width="6.140625" customWidth="1"/>
    <col min="2" max="2" width="25.7109375" customWidth="1"/>
    <col min="3" max="3" width="12.42578125" customWidth="1"/>
    <col min="5" max="5" width="25.85546875" customWidth="1"/>
    <col min="6" max="6" width="34" customWidth="1"/>
    <col min="8" max="8" width="22.5703125" customWidth="1"/>
    <col min="11" max="11" width="15.5703125" customWidth="1"/>
  </cols>
  <sheetData>
    <row r="1" spans="1:22" ht="51">
      <c r="A1" s="17" t="s">
        <v>84</v>
      </c>
      <c r="B1" s="17" t="s">
        <v>85</v>
      </c>
      <c r="C1" s="18" t="s">
        <v>86</v>
      </c>
      <c r="D1" s="17" t="s">
        <v>87</v>
      </c>
      <c r="E1" s="17" t="s">
        <v>88</v>
      </c>
      <c r="F1" s="17" t="s">
        <v>89</v>
      </c>
      <c r="G1" s="17" t="s">
        <v>90</v>
      </c>
      <c r="H1" s="31" t="s">
        <v>91</v>
      </c>
      <c r="I1" s="17" t="s">
        <v>92</v>
      </c>
      <c r="J1" s="17" t="s">
        <v>25</v>
      </c>
      <c r="K1" s="17" t="s">
        <v>22</v>
      </c>
      <c r="L1" s="17" t="s">
        <v>20</v>
      </c>
      <c r="M1" s="17" t="s">
        <v>21</v>
      </c>
      <c r="N1" s="17" t="s">
        <v>23</v>
      </c>
      <c r="O1" s="17" t="s">
        <v>24</v>
      </c>
      <c r="P1" s="17" t="s">
        <v>93</v>
      </c>
      <c r="Q1" s="17" t="s">
        <v>94</v>
      </c>
      <c r="R1" s="17" t="s">
        <v>95</v>
      </c>
      <c r="S1" s="17" t="s">
        <v>96</v>
      </c>
      <c r="T1" s="17" t="s">
        <v>97</v>
      </c>
      <c r="U1" s="17" t="s">
        <v>98</v>
      </c>
      <c r="V1" s="17" t="s">
        <v>99</v>
      </c>
    </row>
    <row r="2" spans="1:22" ht="33.75" customHeight="1">
      <c r="A2" s="19">
        <v>1</v>
      </c>
      <c r="B2" s="20"/>
      <c r="C2" s="20"/>
      <c r="D2" s="20"/>
      <c r="E2" s="20" t="s">
        <v>358</v>
      </c>
      <c r="F2" s="32" t="s">
        <v>187</v>
      </c>
      <c r="G2" s="33"/>
      <c r="H2" s="34">
        <v>62000000</v>
      </c>
      <c r="I2" s="20"/>
      <c r="J2" s="30"/>
      <c r="K2" s="47">
        <v>62000000</v>
      </c>
      <c r="L2" s="30"/>
      <c r="M2" s="30"/>
      <c r="N2" s="30"/>
      <c r="O2" s="30"/>
      <c r="P2" s="30"/>
      <c r="Q2" s="30"/>
      <c r="R2" s="30"/>
      <c r="S2" s="30"/>
      <c r="T2" s="48"/>
      <c r="V2" s="48" t="s">
        <v>144</v>
      </c>
    </row>
    <row r="3" spans="1:22" ht="47.25" customHeight="1">
      <c r="A3" s="21">
        <v>2</v>
      </c>
      <c r="B3" s="22"/>
      <c r="C3" s="22"/>
      <c r="D3" s="23"/>
      <c r="E3" s="35" t="s">
        <v>359</v>
      </c>
      <c r="F3" s="36" t="s">
        <v>360</v>
      </c>
      <c r="G3" s="36"/>
      <c r="H3" s="37">
        <v>6000000</v>
      </c>
      <c r="I3" s="36"/>
      <c r="J3" s="36"/>
      <c r="K3" s="36">
        <v>6000000</v>
      </c>
      <c r="L3" s="36"/>
      <c r="M3" s="36"/>
      <c r="N3" s="36"/>
      <c r="O3" s="36"/>
      <c r="P3" s="36"/>
      <c r="Q3" s="36"/>
      <c r="R3" s="36"/>
      <c r="S3" s="49"/>
      <c r="T3" s="49"/>
      <c r="U3" s="49"/>
      <c r="V3" s="49" t="s">
        <v>146</v>
      </c>
    </row>
    <row r="4" spans="1:22" ht="44.25" customHeight="1">
      <c r="A4" s="21">
        <v>3</v>
      </c>
      <c r="B4" s="22"/>
      <c r="C4" s="22"/>
      <c r="D4" s="23"/>
      <c r="E4" s="38" t="s">
        <v>337</v>
      </c>
      <c r="F4" s="36" t="s">
        <v>361</v>
      </c>
      <c r="G4" s="36"/>
      <c r="H4" s="37">
        <v>10000000</v>
      </c>
      <c r="I4" s="36"/>
      <c r="J4" s="36"/>
      <c r="K4" s="36">
        <v>10000000</v>
      </c>
      <c r="L4" s="36"/>
      <c r="M4" s="36"/>
      <c r="N4" s="36"/>
      <c r="O4" s="36"/>
      <c r="P4" s="36"/>
      <c r="Q4" s="36"/>
      <c r="R4" s="36"/>
      <c r="S4" s="49"/>
      <c r="T4" s="49"/>
      <c r="U4" s="49"/>
      <c r="V4" s="49" t="s">
        <v>147</v>
      </c>
    </row>
    <row r="5" spans="1:22" ht="45.75" customHeight="1">
      <c r="A5" s="24">
        <v>4</v>
      </c>
      <c r="B5" s="25"/>
      <c r="C5" s="22"/>
      <c r="D5" s="23"/>
      <c r="E5" s="39" t="s">
        <v>362</v>
      </c>
      <c r="F5" s="36" t="s">
        <v>110</v>
      </c>
      <c r="G5" s="40"/>
      <c r="H5" s="37">
        <v>89000000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49"/>
      <c r="T5" s="49"/>
      <c r="U5" s="49"/>
      <c r="V5" s="49" t="s">
        <v>148</v>
      </c>
    </row>
    <row r="6" spans="1:22" ht="15.75" hidden="1">
      <c r="A6" s="26"/>
      <c r="B6" s="27"/>
      <c r="C6" s="22"/>
      <c r="D6" s="23"/>
      <c r="E6" s="41"/>
      <c r="F6" s="42"/>
      <c r="G6" s="43"/>
      <c r="H6" s="44"/>
      <c r="I6" s="46"/>
      <c r="J6" s="46"/>
      <c r="K6" s="46"/>
      <c r="L6" s="46"/>
      <c r="M6" s="46"/>
      <c r="N6" s="45"/>
      <c r="O6" s="46"/>
      <c r="P6" s="46"/>
      <c r="Q6" s="46"/>
      <c r="R6" s="23"/>
      <c r="S6" s="50"/>
      <c r="T6" s="51"/>
      <c r="U6" s="54"/>
      <c r="V6" s="55"/>
    </row>
    <row r="7" spans="1:22">
      <c r="A7" s="22"/>
      <c r="B7" s="22"/>
      <c r="C7" s="22"/>
      <c r="D7" s="23"/>
      <c r="E7" s="44"/>
      <c r="F7" s="45"/>
      <c r="G7" s="46"/>
      <c r="H7" s="44"/>
      <c r="I7" s="46"/>
      <c r="J7" s="46"/>
      <c r="K7" s="46"/>
      <c r="L7" s="46"/>
      <c r="M7" s="46"/>
      <c r="N7" s="46"/>
      <c r="O7" s="46"/>
      <c r="P7" s="46"/>
      <c r="Q7" s="46"/>
      <c r="R7" s="46"/>
      <c r="S7" s="52"/>
      <c r="T7" s="53"/>
      <c r="U7" s="53"/>
      <c r="V7" s="56"/>
    </row>
    <row r="8" spans="1:22">
      <c r="A8" s="22"/>
      <c r="B8" s="22"/>
      <c r="C8" s="22"/>
      <c r="D8" s="23"/>
      <c r="E8" s="44"/>
      <c r="F8" s="46"/>
      <c r="G8" s="46"/>
      <c r="H8" s="44"/>
      <c r="I8" s="46"/>
      <c r="J8" s="46"/>
      <c r="K8" s="46"/>
      <c r="L8" s="46"/>
      <c r="M8" s="46"/>
      <c r="N8" s="46"/>
      <c r="O8" s="46"/>
      <c r="P8" s="46"/>
      <c r="Q8" s="46"/>
      <c r="R8" s="46"/>
      <c r="S8" s="52"/>
      <c r="T8" s="53"/>
      <c r="U8" s="53"/>
      <c r="V8" s="57"/>
    </row>
    <row r="9" spans="1:22">
      <c r="A9" s="22"/>
      <c r="B9" s="22"/>
      <c r="C9" s="22"/>
      <c r="D9" s="23"/>
      <c r="E9" s="44"/>
      <c r="F9" s="46"/>
      <c r="G9" s="46"/>
      <c r="H9" s="46"/>
      <c r="I9" s="44"/>
      <c r="J9" s="46"/>
      <c r="K9" s="46"/>
      <c r="L9" s="46"/>
      <c r="M9" s="46"/>
      <c r="N9" s="46"/>
      <c r="O9" s="46"/>
      <c r="P9" s="46"/>
      <c r="Q9" s="46"/>
      <c r="R9" s="46"/>
      <c r="S9" s="46"/>
      <c r="T9" s="52"/>
      <c r="U9" s="53"/>
      <c r="V9" s="53"/>
    </row>
    <row r="10" spans="1:22">
      <c r="A10" s="28" t="s">
        <v>149</v>
      </c>
      <c r="B10" s="28"/>
      <c r="C10" s="28"/>
      <c r="D10" s="29"/>
      <c r="E10" s="29"/>
      <c r="F10" s="29"/>
      <c r="G10" s="29"/>
      <c r="H10" s="29">
        <f>SUM(H2:H6)</f>
        <v>167000000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8"/>
      <c r="T10" s="28"/>
      <c r="U10" s="58"/>
      <c r="V10" s="58"/>
    </row>
    <row r="11" spans="1:2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spans="1:2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spans="1:2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spans="1:2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</row>
    <row r="15" spans="1:22">
      <c r="A15" t="s">
        <v>425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5" workbookViewId="0">
      <selection activeCell="A23" sqref="A23"/>
    </sheetView>
  </sheetViews>
  <sheetFormatPr defaultColWidth="9" defaultRowHeight="15"/>
  <cols>
    <col min="1" max="1" width="9.42578125" style="9" customWidth="1"/>
    <col min="2" max="2" width="4.140625" customWidth="1"/>
    <col min="3" max="3" width="49.28515625" style="1" customWidth="1"/>
  </cols>
  <sheetData>
    <row r="1" spans="1:3" s="8" customFormat="1" ht="25.5" customHeight="1">
      <c r="A1" s="240" t="s">
        <v>150</v>
      </c>
      <c r="B1" s="240"/>
      <c r="C1" s="240"/>
    </row>
    <row r="2" spans="1:3" ht="24.75" customHeight="1">
      <c r="A2" s="10" t="s">
        <v>35</v>
      </c>
      <c r="B2" s="11" t="s">
        <v>151</v>
      </c>
      <c r="C2" s="12" t="s">
        <v>152</v>
      </c>
    </row>
    <row r="3" spans="1:3" ht="21.75" customHeight="1">
      <c r="A3" s="13"/>
      <c r="B3" s="14"/>
      <c r="C3" s="15"/>
    </row>
    <row r="4" spans="1:3" ht="21.75" customHeight="1">
      <c r="A4" s="13"/>
      <c r="B4" s="14"/>
      <c r="C4" s="15"/>
    </row>
    <row r="5" spans="1:3" ht="21.75" customHeight="1">
      <c r="A5" s="13"/>
      <c r="B5" s="14"/>
      <c r="C5" s="15"/>
    </row>
    <row r="6" spans="1:3" ht="21.75" customHeight="1">
      <c r="A6" s="13"/>
      <c r="B6" s="14"/>
      <c r="C6" s="15"/>
    </row>
    <row r="7" spans="1:3" ht="21.75" customHeight="1">
      <c r="A7" s="13"/>
      <c r="B7" s="14"/>
      <c r="C7" s="15"/>
    </row>
    <row r="8" spans="1:3" ht="21.75" customHeight="1">
      <c r="A8" s="13"/>
      <c r="B8" s="14"/>
      <c r="C8" s="15"/>
    </row>
    <row r="9" spans="1:3" ht="21.75" customHeight="1">
      <c r="A9" s="13"/>
      <c r="B9" s="14"/>
      <c r="C9" s="15"/>
    </row>
    <row r="10" spans="1:3" ht="21.75" customHeight="1">
      <c r="A10" s="13"/>
      <c r="B10" s="14"/>
      <c r="C10" s="15"/>
    </row>
    <row r="11" spans="1:3" ht="21.75" customHeight="1">
      <c r="A11" s="13"/>
      <c r="B11" s="14"/>
      <c r="C11" s="15"/>
    </row>
    <row r="12" spans="1:3" ht="21.75" customHeight="1">
      <c r="A12" s="13"/>
      <c r="B12" s="14"/>
      <c r="C12" s="15"/>
    </row>
    <row r="13" spans="1:3" ht="21.75" customHeight="1">
      <c r="A13" s="13"/>
      <c r="B13" s="14"/>
      <c r="C13" s="16"/>
    </row>
    <row r="14" spans="1:3" ht="21.75" customHeight="1">
      <c r="A14" s="13"/>
      <c r="B14" s="14"/>
      <c r="C14" s="16"/>
    </row>
    <row r="23" spans="1:1">
      <c r="A23" s="9" t="s">
        <v>425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xSplit="1" ySplit="2" topLeftCell="B3" activePane="bottomRight" state="frozen"/>
      <selection pane="topRight"/>
      <selection pane="bottomLeft"/>
      <selection pane="bottomRight" activeCell="A10" sqref="A10"/>
    </sheetView>
  </sheetViews>
  <sheetFormatPr defaultColWidth="9" defaultRowHeight="15"/>
  <cols>
    <col min="2" max="2" width="51.5703125" style="1" customWidth="1"/>
    <col min="3" max="3" width="46.85546875" customWidth="1"/>
  </cols>
  <sheetData>
    <row r="1" spans="1:3" ht="15.75" customHeight="1">
      <c r="A1" s="243" t="s">
        <v>153</v>
      </c>
      <c r="B1" s="243"/>
      <c r="C1" s="241" t="s">
        <v>154</v>
      </c>
    </row>
    <row r="2" spans="1:3" ht="27" customHeight="1">
      <c r="A2" s="243"/>
      <c r="B2" s="243"/>
      <c r="C2" s="242"/>
    </row>
    <row r="3" spans="1:3" ht="31.5" customHeight="1">
      <c r="A3" s="2">
        <v>1</v>
      </c>
      <c r="B3" s="3" t="s">
        <v>155</v>
      </c>
      <c r="C3" s="4" t="s">
        <v>156</v>
      </c>
    </row>
    <row r="4" spans="1:3" ht="48.75" customHeight="1">
      <c r="A4" s="2">
        <v>2</v>
      </c>
      <c r="B4" s="5" t="s">
        <v>157</v>
      </c>
      <c r="C4" s="6" t="s">
        <v>158</v>
      </c>
    </row>
    <row r="5" spans="1:3" ht="31.5" customHeight="1">
      <c r="A5" s="2">
        <v>3</v>
      </c>
      <c r="B5" s="5" t="s">
        <v>159</v>
      </c>
      <c r="C5" s="6" t="s">
        <v>160</v>
      </c>
    </row>
    <row r="6" spans="1:3" ht="31.5" customHeight="1">
      <c r="A6" s="7"/>
      <c r="B6" s="3"/>
      <c r="C6" s="4"/>
    </row>
    <row r="7" spans="1:3" ht="31.5" customHeight="1">
      <c r="A7" s="7"/>
      <c r="B7" s="3"/>
      <c r="C7" s="4"/>
    </row>
    <row r="8" spans="1:3" ht="31.5" customHeight="1"/>
    <row r="10" spans="1:3">
      <c r="A10" t="s">
        <v>425</v>
      </c>
    </row>
  </sheetData>
  <mergeCells count="2">
    <mergeCell ref="C1:C2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Target Sales</vt:lpstr>
      <vt:lpstr>Optional DASHBOARD SALES1</vt:lpstr>
      <vt:lpstr>Optional DASHBOARD SALES2</vt:lpstr>
      <vt:lpstr>Data New Client</vt:lpstr>
      <vt:lpstr>Data Potensial</vt:lpstr>
      <vt:lpstr>data hot sales </vt:lpstr>
      <vt:lpstr>PROPOSAL YAKIN DEAL 70%</vt:lpstr>
      <vt:lpstr>Aktivitas Tambahan</vt:lpstr>
      <vt:lpstr>pengembangan diri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ssc2</dc:creator>
  <cp:lastModifiedBy>support</cp:lastModifiedBy>
  <cp:lastPrinted>2021-03-09T04:31:35Z</cp:lastPrinted>
  <dcterms:created xsi:type="dcterms:W3CDTF">2020-02-09T18:28:00Z</dcterms:created>
  <dcterms:modified xsi:type="dcterms:W3CDTF">2021-05-06T06:43:48Z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