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/>
  <mc:AlternateContent xmlns:mc="http://schemas.openxmlformats.org/markup-compatibility/2006">
    <mc:Choice Requires="x15">
      <x15ac:absPath xmlns:x15ac="http://schemas.microsoft.com/office/spreadsheetml/2010/11/ac" url="Z:\wulan\IDEFAB\Program\Proses\2. Quotation\"/>
    </mc:Choice>
  </mc:AlternateContent>
  <xr:revisionPtr revIDLastSave="0" documentId="13_ncr:1_{AF63543A-1CAB-44BD-AFBE-3E4B47ED6F5A}" xr6:coauthVersionLast="45" xr6:coauthVersionMax="45" xr10:uidLastSave="{00000000-0000-0000-0000-000000000000}"/>
  <bookViews>
    <workbookView xWindow="-120" yWindow="-120" windowWidth="20730" windowHeight="11310" firstSheet="2" activeTab="17" xr2:uid="{00000000-000D-0000-FFFF-FFFF00000000}"/>
  </bookViews>
  <sheets>
    <sheet name="Option" sheetId="18" state="hidden" r:id="rId1"/>
    <sheet name="Option1" sheetId="19" state="hidden" r:id="rId2"/>
    <sheet name="Main Menu" sheetId="17" r:id="rId3"/>
    <sheet name="Quotation Open" sheetId="1" r:id="rId4"/>
    <sheet name="Add quotation non proses new" sheetId="23" state="hidden" r:id="rId5"/>
    <sheet name="Add new quotation Project" sheetId="20" state="hidden" r:id="rId6"/>
    <sheet name="check stock" sheetId="24" state="hidden" r:id="rId7"/>
    <sheet name="Add new quotation Non Project" sheetId="2" state="hidden" r:id="rId8"/>
    <sheet name="View quotation " sheetId="8" state="hidden" r:id="rId9"/>
    <sheet name="Edit quotation" sheetId="21" state="hidden" r:id="rId10"/>
    <sheet name="Upload quotation" sheetId="11" r:id="rId11"/>
    <sheet name="Quotation Deal" sheetId="12" r:id="rId12"/>
    <sheet name="Change PO doc" sheetId="14" r:id="rId13"/>
    <sheet name="Reopen quotation deal" sheetId="13" r:id="rId14"/>
    <sheet name="View Quotation deal" sheetId="16" r:id="rId15"/>
    <sheet name="Quotation Close" sheetId="3" r:id="rId16"/>
    <sheet name="Close Quotation" sheetId="10" r:id="rId17"/>
    <sheet name="View Close Quotation" sheetId="15" r:id="rId18"/>
    <sheet name="Approval quotation" sheetId="22" state="hidden" r:id="rId1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0" i="20" l="1"/>
  <c r="J35" i="20" s="1"/>
  <c r="D45" i="20" s="1"/>
  <c r="G45" i="20" s="1"/>
  <c r="E57" i="20"/>
  <c r="F57" i="20" s="1"/>
  <c r="J57" i="20" s="1"/>
  <c r="F52" i="20"/>
  <c r="H28" i="23"/>
  <c r="G28" i="23"/>
  <c r="P4" i="24"/>
  <c r="P3" i="24"/>
  <c r="J28" i="23" l="1"/>
  <c r="J42" i="23" s="1"/>
  <c r="J44" i="23" s="1"/>
  <c r="J45" i="23" s="1"/>
  <c r="J47" i="23" s="1"/>
  <c r="H45" i="20"/>
  <c r="J45" i="20" s="1"/>
  <c r="F25" i="2" l="1"/>
  <c r="I25" i="2" s="1"/>
  <c r="F40" i="21" l="1"/>
  <c r="I40" i="21" s="1"/>
  <c r="F30" i="21"/>
  <c r="I30" i="21" s="1"/>
  <c r="F21" i="21"/>
  <c r="H21" i="21" s="1"/>
  <c r="L40" i="21" l="1"/>
  <c r="J40" i="21"/>
  <c r="J30" i="21"/>
  <c r="K30" i="21" s="1"/>
  <c r="P108" i="20"/>
  <c r="S107" i="20"/>
  <c r="S109" i="20" s="1"/>
  <c r="R107" i="20"/>
  <c r="R109" i="20" s="1"/>
  <c r="K97" i="20"/>
  <c r="M97" i="20" s="1"/>
  <c r="O97" i="20" s="1"/>
  <c r="P107" i="20" s="1"/>
  <c r="W72" i="20"/>
  <c r="V72" i="20"/>
  <c r="T72" i="20"/>
  <c r="M67" i="20"/>
  <c r="K62" i="20"/>
  <c r="P109" i="20" l="1"/>
  <c r="P111" i="20" s="1"/>
  <c r="P112" i="20" s="1"/>
  <c r="P114" i="20" s="1"/>
  <c r="T74" i="20"/>
  <c r="T75" i="20" s="1"/>
  <c r="T77" i="20" s="1"/>
  <c r="E8" i="19" l="1"/>
  <c r="E7" i="19"/>
  <c r="E6" i="19"/>
  <c r="E5" i="19"/>
  <c r="E4" i="19"/>
  <c r="G4" i="19" s="1"/>
  <c r="E8" i="18"/>
  <c r="G5" i="19" l="1"/>
  <c r="E6" i="18"/>
  <c r="G6" i="18" s="1"/>
  <c r="E11" i="18"/>
  <c r="E7" i="18"/>
  <c r="E9" i="18"/>
  <c r="E10" i="18"/>
  <c r="G6" i="19" l="1"/>
  <c r="G7" i="19" s="1"/>
  <c r="G8" i="19" s="1"/>
  <c r="G7" i="18"/>
  <c r="G8" i="18" s="1"/>
  <c r="G9" i="18" s="1"/>
  <c r="G10" i="18" s="1"/>
  <c r="G11" i="18" s="1"/>
  <c r="G9" i="19" l="1"/>
  <c r="G12" i="18"/>
  <c r="I49" i="8" l="1"/>
  <c r="F40" i="8"/>
  <c r="I40" i="8" s="1"/>
  <c r="F30" i="8"/>
  <c r="I30" i="8" s="1"/>
  <c r="F21" i="8"/>
  <c r="H21" i="8" s="1"/>
  <c r="J30" i="8" l="1"/>
  <c r="K30" i="8" s="1"/>
  <c r="J40" i="8"/>
  <c r="L40" i="8" s="1"/>
  <c r="J25" i="2" l="1"/>
  <c r="L25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B29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cari no mso --&gt; klik item yg ditarik dari penawaran --&gt; save buat PR, print PR--&gt; sent PR to purchasing?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K9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ada pilihan pake % atau nominal, dan bisa tambah succes fee, tidak boleh double 2 nama pic yang sama</t>
        </r>
      </text>
    </comment>
    <comment ref="I25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Rules discount :
1. kategori cust End user maka max discount 10%
2. kategori cust Disainer/ konsultan max discount 25%
3. kategori cust Kontraktor , developer maka max diskon 30%
4. kategori cust toko dan kategori dimenu buat penawarannya wholesale, pembelian maka diskon max 50%  </t>
        </r>
      </text>
    </comment>
    <comment ref="C31" authorId="0" shapeId="0" xr:uid="{00000000-0006-0000-0400-000003000000}">
      <text>
        <r>
          <rPr>
            <b/>
            <sz val="9"/>
            <color indexed="81"/>
            <rFont val="Tahoma"/>
            <family val="2"/>
          </rPr>
          <t xml:space="preserve">Asus:
</t>
        </r>
        <r>
          <rPr>
            <sz val="9"/>
            <color indexed="81"/>
            <rFont val="Tahoma"/>
            <family val="2"/>
          </rPr>
          <t>Hanya klik kode saja sisanya otomatis yaitu nama, width, weight, content</t>
        </r>
      </text>
    </comment>
    <comment ref="H43" authorId="0" shapeId="0" xr:uid="{00000000-0006-0000-0400-00000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biasanya untuk diskon pembulatan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  <author>Devi_2</author>
  </authors>
  <commentList>
    <comment ref="K8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ada pilihan pake % atau nominal, dan bisa tambah succes fee untuk orang yg berbeda , pake PIC ya</t>
        </r>
      </text>
    </comment>
    <comment ref="I42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Rules discount :
1. kategori cust End user maka max discount 10%
2. kategori cust Disainer/ konsultan max discount 25%
3. kategori cust Kontraktor , developer maka max diskon 30%
4. kategori cust toko dan kategori dimenu buat penawarannya wholesale, pembelian maka diskon max 50%  </t>
        </r>
      </text>
    </comment>
    <comment ref="C48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 xml:space="preserve">Asus:
</t>
        </r>
        <r>
          <rPr>
            <sz val="9"/>
            <color indexed="81"/>
            <rFont val="Tahoma"/>
            <family val="2"/>
          </rPr>
          <t>Hanya klik kode saja sisanya otomatis yaitu nama, width, weight, content</t>
        </r>
      </text>
    </comment>
    <comment ref="R71" authorId="0" shapeId="0" xr:uid="{00000000-0006-0000-0500-000004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biasanya untuk diskon pembulatan</t>
        </r>
      </text>
    </comment>
    <comment ref="B91" authorId="0" shapeId="0" xr:uid="{00000000-0006-0000-05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Panel dan non panel rumusnya akan berbeda, wajib dipilih itu dulu bru bisa itemny</t>
        </r>
      </text>
    </comment>
    <comment ref="C94" authorId="0" shapeId="0" xr:uid="{00000000-0006-0000-0500-000006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muncul karena add item</t>
        </r>
      </text>
    </comment>
    <comment ref="Q94" authorId="0" shapeId="0" xr:uid="{00000000-0006-0000-0500-000007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hanya untuk tampilan di penawaran saja</t>
        </r>
      </text>
    </comment>
    <comment ref="S97" authorId="0" shapeId="0" xr:uid="{00000000-0006-0000-0500-000008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jika pake upload foto letakan disebelum keterangan</t>
        </r>
      </text>
    </comment>
    <comment ref="C98" authorId="1" shapeId="0" xr:uid="{00000000-0006-0000-0500-000009000000}">
      <text>
        <r>
          <rPr>
            <b/>
            <sz val="9"/>
            <color indexed="81"/>
            <rFont val="Tahoma"/>
            <family val="2"/>
          </rPr>
          <t>Devi_2:</t>
        </r>
        <r>
          <rPr>
            <sz val="9"/>
            <color indexed="81"/>
            <rFont val="Tahoma"/>
            <family val="2"/>
          </rPr>
          <t xml:space="preserve">
krn habis di ganti dengan voile off white </t>
        </r>
      </text>
    </comment>
    <comment ref="N108" authorId="0" shapeId="0" xr:uid="{00000000-0006-0000-0500-00000A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biasanya untuk diskon pembulatan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K9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ada pilihan pake % atau nominal, dan bisa tambah succes fee untuk orang yg berbeda , pake PIC ya</t>
        </r>
      </text>
    </comment>
    <comment ref="C28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 xml:space="preserve">Asus:
</t>
        </r>
        <r>
          <rPr>
            <sz val="9"/>
            <color indexed="81"/>
            <rFont val="Tahoma"/>
            <family val="2"/>
          </rPr>
          <t>Hanya klik kode saja sisanya otomatis yaitu nama, width, weight, content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K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ada pilihan pake % atau nominal, dan bisa tambah succes fee untuk orang yg berbeda , pake PIC ya</t>
        </r>
      </text>
    </comment>
    <comment ref="J1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hanya untuk tampilan di penawaran saja</t>
        </r>
      </text>
    </comment>
    <comment ref="L2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jika pake upload foto letakan disebelum keterangan</t>
        </r>
      </text>
    </comment>
    <comment ref="C23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 xml:space="preserve">Asus:
</t>
        </r>
        <r>
          <rPr>
            <sz val="9"/>
            <color indexed="81"/>
            <rFont val="Tahoma"/>
            <family val="2"/>
          </rPr>
          <t>Hanya klik kode saja sisanya otomatis yaitu nama, width, weight, content</t>
        </r>
      </text>
    </comment>
    <comment ref="M27" authorId="0" shapeId="0" xr:uid="{00000000-0006-0000-0900-000005000000}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hanya untuk tampilan di penawaran saja</t>
        </r>
      </text>
    </comment>
    <comment ref="C33" authorId="0" shapeId="0" xr:uid="{00000000-0006-0000-0900-000006000000}">
      <text>
        <r>
          <rPr>
            <b/>
            <sz val="9"/>
            <color indexed="81"/>
            <rFont val="Tahoma"/>
            <family val="2"/>
          </rPr>
          <t xml:space="preserve">Asus:
</t>
        </r>
        <r>
          <rPr>
            <sz val="9"/>
            <color indexed="81"/>
            <rFont val="Tahoma"/>
            <family val="2"/>
          </rPr>
          <t>Hanya klik kode saja sisanya otomatis yaitu nama, width, weight, content</t>
        </r>
      </text>
    </comment>
    <comment ref="C43" authorId="0" shapeId="0" xr:uid="{00000000-0006-0000-0900-000007000000}">
      <text>
        <r>
          <rPr>
            <b/>
            <sz val="9"/>
            <color indexed="81"/>
            <rFont val="Tahoma"/>
            <family val="2"/>
          </rPr>
          <t xml:space="preserve">Asus:
</t>
        </r>
        <r>
          <rPr>
            <sz val="9"/>
            <color indexed="81"/>
            <rFont val="Tahoma"/>
            <family val="2"/>
          </rPr>
          <t>Hanya klik kode saja sisanya otomatis yaitu nama, width, weight, content</t>
        </r>
      </text>
    </comment>
  </commentList>
</comments>
</file>

<file path=xl/sharedStrings.xml><?xml version="1.0" encoding="utf-8"?>
<sst xmlns="http://schemas.openxmlformats.org/spreadsheetml/2006/main" count="1939" uniqueCount="495">
  <si>
    <t>Status</t>
  </si>
  <si>
    <t>Search</t>
  </si>
  <si>
    <t>Approval ini berlaku untuk halaman berikutnya</t>
  </si>
  <si>
    <t>Tanggal di sepakati :</t>
  </si>
  <si>
    <t>Disepakati oleh :</t>
  </si>
  <si>
    <t>Customer</t>
  </si>
  <si>
    <t>+ Customer Data Information</t>
  </si>
  <si>
    <t>Adress*</t>
  </si>
  <si>
    <t>SAVE</t>
  </si>
  <si>
    <t>BACK</t>
  </si>
  <si>
    <t>Ket :</t>
  </si>
  <si>
    <t>Otomatis terisi</t>
  </si>
  <si>
    <t>Pilihan</t>
  </si>
  <si>
    <t>Tidak bisa diisi (karena akan terisi otomatis)</t>
  </si>
  <si>
    <t>Input manual</t>
  </si>
  <si>
    <t>Quotation Open</t>
  </si>
  <si>
    <t>Indeks quotation open</t>
  </si>
  <si>
    <t>Number</t>
  </si>
  <si>
    <t>Date</t>
  </si>
  <si>
    <t>Marketing</t>
  </si>
  <si>
    <t>Total</t>
  </si>
  <si>
    <t>Add new quotation</t>
  </si>
  <si>
    <t>IDEFAB ERP</t>
  </si>
  <si>
    <t>Quotation details</t>
  </si>
  <si>
    <t>ID Number</t>
  </si>
  <si>
    <t>Customer name*</t>
  </si>
  <si>
    <t>Exclude PPN</t>
  </si>
  <si>
    <t>Yes</t>
  </si>
  <si>
    <t xml:space="preserve">Date </t>
  </si>
  <si>
    <t>otomatis tanggal hari ini</t>
  </si>
  <si>
    <t>PIC*</t>
  </si>
  <si>
    <t>otomatis muncul dari PIC di master customer yang di pilih</t>
  </si>
  <si>
    <t>otomatis muncul dari adress di master customer yang di pilih</t>
  </si>
  <si>
    <t>Category</t>
  </si>
  <si>
    <t xml:space="preserve">Project </t>
  </si>
  <si>
    <t>tarik data dari data karyawan yang sales project/wholesale</t>
  </si>
  <si>
    <t>Succes fee</t>
  </si>
  <si>
    <t>tarik data dari master customer, tinggal pilih customernya</t>
  </si>
  <si>
    <t xml:space="preserve">Project name </t>
  </si>
  <si>
    <t xml:space="preserve">after add new item, akan muncul pop up </t>
  </si>
  <si>
    <t>+ list data</t>
  </si>
  <si>
    <t>Fabrics</t>
  </si>
  <si>
    <t>Curtain accessories</t>
  </si>
  <si>
    <t>Interior accessories</t>
  </si>
  <si>
    <t>Services</t>
  </si>
  <si>
    <t>Artwork</t>
  </si>
  <si>
    <t>Code</t>
  </si>
  <si>
    <t>Item Name</t>
  </si>
  <si>
    <t>Price</t>
  </si>
  <si>
    <t>UOM</t>
  </si>
  <si>
    <t>321-003-001</t>
  </si>
  <si>
    <t>Cuba vol 3</t>
  </si>
  <si>
    <t>meter</t>
  </si>
  <si>
    <t>+ select</t>
  </si>
  <si>
    <t>No</t>
  </si>
  <si>
    <t>Item code</t>
  </si>
  <si>
    <t>Qty/unit</t>
  </si>
  <si>
    <t>Unit</t>
  </si>
  <si>
    <t>Qty</t>
  </si>
  <si>
    <t>M/Pc/Set</t>
  </si>
  <si>
    <t>Price/M</t>
  </si>
  <si>
    <t>Fabric</t>
  </si>
  <si>
    <t>Total Price</t>
  </si>
  <si>
    <t>Air freight</t>
  </si>
  <si>
    <t>IDR</t>
  </si>
  <si>
    <t>Keterangan</t>
  </si>
  <si>
    <t>manual</t>
  </si>
  <si>
    <t>= D20*E20</t>
  </si>
  <si>
    <t>otomatis program</t>
  </si>
  <si>
    <t>=F20*G20</t>
  </si>
  <si>
    <t>Stock Berjalan</t>
  </si>
  <si>
    <t>otomatis dari program warehouse</t>
  </si>
  <si>
    <t>Detail delivery cost</t>
  </si>
  <si>
    <t>Area</t>
  </si>
  <si>
    <t>Notes</t>
  </si>
  <si>
    <t>upload foto</t>
  </si>
  <si>
    <t>* Detail item</t>
  </si>
  <si>
    <t>* Detail delivery cost</t>
  </si>
  <si>
    <t>KOTA</t>
  </si>
  <si>
    <t>Via</t>
  </si>
  <si>
    <t>Min/kg</t>
  </si>
  <si>
    <t>Palembang</t>
  </si>
  <si>
    <t>Udara</t>
  </si>
  <si>
    <t>1 kg</t>
  </si>
  <si>
    <t>Express</t>
  </si>
  <si>
    <t>Muara Bungo</t>
  </si>
  <si>
    <t>Darat &amp; Laut</t>
  </si>
  <si>
    <t>Reguler</t>
  </si>
  <si>
    <t>Jambi</t>
  </si>
  <si>
    <t xml:space="preserve">After add delivery cost, akan muncul pop up </t>
  </si>
  <si>
    <t>Alno Caribean Azure</t>
  </si>
  <si>
    <t>Width : 140 cm</t>
  </si>
  <si>
    <t>Weight : 247.20 gr/mtr</t>
  </si>
  <si>
    <t>Content : 100% Acrylic</t>
  </si>
  <si>
    <t>KG</t>
  </si>
  <si>
    <t>Delete</t>
  </si>
  <si>
    <t>Add discount</t>
  </si>
  <si>
    <t>Add air freight</t>
  </si>
  <si>
    <t>*jika add air freight maka,</t>
  </si>
  <si>
    <t>Air Freight/meter</t>
  </si>
  <si>
    <t>Fabric/meter</t>
  </si>
  <si>
    <t>*jika add discount maka,</t>
  </si>
  <si>
    <t>Netto</t>
  </si>
  <si>
    <t>Dsicount (%)</t>
  </si>
  <si>
    <t>Total DPP</t>
  </si>
  <si>
    <t>Grand Total</t>
  </si>
  <si>
    <t>PPN</t>
  </si>
  <si>
    <t>Supplier</t>
  </si>
  <si>
    <t>DHL</t>
  </si>
  <si>
    <t>bisa pake enter ya</t>
  </si>
  <si>
    <t>Weight : 230 gr/m</t>
  </si>
  <si>
    <t>Content : 100% Polyester</t>
  </si>
  <si>
    <t>Buka arah</t>
  </si>
  <si>
    <t>Lebar</t>
  </si>
  <si>
    <t>Lebar
(cm)</t>
  </si>
  <si>
    <t>Tinggi (cm)</t>
  </si>
  <si>
    <t>Curtain Accessories</t>
  </si>
  <si>
    <t>Rail</t>
  </si>
  <si>
    <t>Detail item Fabrics</t>
  </si>
  <si>
    <t xml:space="preserve">Keterangan </t>
  </si>
  <si>
    <t>View</t>
  </si>
  <si>
    <t>edit</t>
  </si>
  <si>
    <t>close penawaran (diupdate gagal dengan dicantumkan alasan)</t>
  </si>
  <si>
    <t>Upload penawaran</t>
  </si>
  <si>
    <t>Qty (m)</t>
  </si>
  <si>
    <t>Total Accessories</t>
  </si>
  <si>
    <t>Setiap add new area ada keterangan seperti berikut ya</t>
  </si>
  <si>
    <t>Accomodation</t>
  </si>
  <si>
    <t>Delivery cost</t>
  </si>
  <si>
    <t>Model jahitan</t>
  </si>
  <si>
    <t>Application</t>
  </si>
  <si>
    <t>Size</t>
  </si>
  <si>
    <t>Qty (meter)</t>
  </si>
  <si>
    <t>Jenis jahitan</t>
  </si>
  <si>
    <t>Total biaya</t>
  </si>
  <si>
    <t>Single Pleat</t>
  </si>
  <si>
    <t>Detail accomodation</t>
  </si>
  <si>
    <t>details</t>
  </si>
  <si>
    <t>Biaya uang makan teknisi</t>
  </si>
  <si>
    <t>Uang makan hari pertama</t>
  </si>
  <si>
    <t>Uang makan hari berikutnya hari kerja</t>
  </si>
  <si>
    <t>Wholesale</t>
  </si>
  <si>
    <t>Non Proses</t>
  </si>
  <si>
    <t>Pake % dari dpp</t>
  </si>
  <si>
    <t xml:space="preserve">Standar penomoran </t>
  </si>
  <si>
    <t>Nomor / IDF / PR atau NPR / bulan / tahun</t>
  </si>
  <si>
    <t>*</t>
  </si>
  <si>
    <t>Summary</t>
  </si>
  <si>
    <t>Success Fee</t>
  </si>
  <si>
    <t>Nomor</t>
  </si>
  <si>
    <t>Tgl Revisi</t>
  </si>
  <si>
    <t>Total quotation</t>
  </si>
  <si>
    <t>Aksi</t>
  </si>
  <si>
    <r>
      <t xml:space="preserve">* Log revisi quotation </t>
    </r>
    <r>
      <rPr>
        <sz val="11"/>
        <color rgb="FFFF0000"/>
        <rFont val="Calibri"/>
        <family val="2"/>
        <scheme val="minor"/>
      </rPr>
      <t>--&gt; jika ada revisi quotation</t>
    </r>
  </si>
  <si>
    <t>View quotation</t>
  </si>
  <si>
    <t>Print penawaran (dalam format pdf)</t>
  </si>
  <si>
    <t>* Detail Accomodation</t>
  </si>
  <si>
    <t>* Summary</t>
  </si>
  <si>
    <t xml:space="preserve">sesuai dengan yg di pilih </t>
  </si>
  <si>
    <t>(sesuai dengan yang di pilih --&gt; jika ada)</t>
  </si>
  <si>
    <t>* Detail Air freight</t>
  </si>
  <si>
    <t>Alasan*</t>
  </si>
  <si>
    <t>Customer name</t>
  </si>
  <si>
    <t>PIC</t>
  </si>
  <si>
    <t>Adress</t>
  </si>
  <si>
    <t>Close quotation</t>
  </si>
  <si>
    <t>Status quotation*</t>
  </si>
  <si>
    <t>Standar update close quotation :</t>
  </si>
  <si>
    <t>Update status quotation yang terdiri dari dua pilihan yaitu</t>
  </si>
  <si>
    <t>Kemudian tulis alasannya</t>
  </si>
  <si>
    <t>Contoh :  lupa follow up, kalah harga dengan competitor A</t>
  </si>
  <si>
    <t>: kesalahan internal seperti lupa follow up, kalah karna competitor, kalah karena kain yang diperlukan tidak ada</t>
  </si>
  <si>
    <t>: Double penawaran dll</t>
  </si>
  <si>
    <t xml:space="preserve">Status </t>
  </si>
  <si>
    <t>Stock/indent</t>
  </si>
  <si>
    <t>* Information Purchase Order</t>
  </si>
  <si>
    <t>PO Number</t>
  </si>
  <si>
    <t>Tgl terima</t>
  </si>
  <si>
    <t>File PO</t>
  </si>
  <si>
    <t>Choose file</t>
  </si>
  <si>
    <t>Upload file</t>
  </si>
  <si>
    <t>pilihan tanggal</t>
  </si>
  <si>
    <t>Number Quotation</t>
  </si>
  <si>
    <t>Quotation Fail</t>
  </si>
  <si>
    <t>0010/IDF/PR/10/2020</t>
  </si>
  <si>
    <t>PT ABC</t>
  </si>
  <si>
    <t>James</t>
  </si>
  <si>
    <t>Fail</t>
  </si>
  <si>
    <t>Cancel (administration)</t>
  </si>
  <si>
    <t xml:space="preserve">Fail </t>
  </si>
  <si>
    <t>PO Received</t>
  </si>
  <si>
    <t>View PO</t>
  </si>
  <si>
    <t>Re Open PO</t>
  </si>
  <si>
    <t>Change PO</t>
  </si>
  <si>
    <t>: untuk lihat PO</t>
  </si>
  <si>
    <t>: untuk cancel PO yang sudah di upload</t>
  </si>
  <si>
    <t>: untuk ganti PO yang sudah di upload</t>
  </si>
  <si>
    <t>Quotation Deal</t>
  </si>
  <si>
    <t>Indeks quotation deal</t>
  </si>
  <si>
    <t>Indeks quotation close</t>
  </si>
  <si>
    <t>Reopen PO</t>
  </si>
  <si>
    <t>otomatis</t>
  </si>
  <si>
    <t>File PO new</t>
  </si>
  <si>
    <t>File PO before</t>
  </si>
  <si>
    <t>Alasan change PO*</t>
  </si>
  <si>
    <t>view</t>
  </si>
  <si>
    <t>dikunci angka</t>
  </si>
  <si>
    <t>Alasan Re-Open*</t>
  </si>
  <si>
    <t>Status quotation</t>
  </si>
  <si>
    <t>Alasan</t>
  </si>
  <si>
    <t>Menu</t>
  </si>
  <si>
    <t>Sub menu</t>
  </si>
  <si>
    <t>Sub sub menu</t>
  </si>
  <si>
    <t>Penjelasan</t>
  </si>
  <si>
    <t>Keterangan status</t>
  </si>
  <si>
    <t>Dashboard</t>
  </si>
  <si>
    <t>Report ringkas yang dibutuhkan management</t>
  </si>
  <si>
    <t>open</t>
  </si>
  <si>
    <t>Master</t>
  </si>
  <si>
    <t>List dan input master supplier</t>
  </si>
  <si>
    <t>on progress</t>
  </si>
  <si>
    <t>List dan input master customer</t>
  </si>
  <si>
    <t>Pattern Group</t>
  </si>
  <si>
    <t>List dan input master Pattern Group</t>
  </si>
  <si>
    <t>akan dibuat oleh programmar</t>
  </si>
  <si>
    <t>Pattern Name</t>
  </si>
  <si>
    <t>List dan input master Pattern Name</t>
  </si>
  <si>
    <t>Brand</t>
  </si>
  <si>
    <t>List dan input master Brand</t>
  </si>
  <si>
    <t>konsep closed, akan diajukan</t>
  </si>
  <si>
    <t>Collection</t>
  </si>
  <si>
    <t>List dan input master Collection</t>
  </si>
  <si>
    <t>List dan input master akomodasi untuk dijadikan acuan penawaran</t>
  </si>
  <si>
    <t>List dan input customer</t>
  </si>
  <si>
    <t>COA</t>
  </si>
  <si>
    <t>List dan input master COA</t>
  </si>
  <si>
    <t>Product</t>
  </si>
  <si>
    <t>Input produk baru fabric</t>
  </si>
  <si>
    <t>Input produk accessories seperti rail, roomanshade dll</t>
  </si>
  <si>
    <t>konsep</t>
  </si>
  <si>
    <t>Interior Accessories</t>
  </si>
  <si>
    <t>Input produk seperti bantal, lampu, cushion dan interior accessories lainnya</t>
  </si>
  <si>
    <t>Input master jahit</t>
  </si>
  <si>
    <t xml:space="preserve">Input jenis lukisan </t>
  </si>
  <si>
    <t>Sales</t>
  </si>
  <si>
    <t>Qoutation</t>
  </si>
  <si>
    <t>list penawaran yang sudah di upload Ponya (sudah deal)</t>
  </si>
  <si>
    <t>MSO</t>
  </si>
  <si>
    <t xml:space="preserve">seluruh list quotation deal yang akan di buat MSO </t>
  </si>
  <si>
    <t>MSO Project</t>
  </si>
  <si>
    <t>list MSO Project yang sudah dibuat</t>
  </si>
  <si>
    <t>MSO wholesale</t>
  </si>
  <si>
    <t>List MSO wholesale yang sudah dibuat</t>
  </si>
  <si>
    <t>Authorized MSO</t>
  </si>
  <si>
    <t>seluruh list MSO yang harus di authorized</t>
  </si>
  <si>
    <t>Sales Order (SO)</t>
  </si>
  <si>
    <t>Sales Order Project</t>
  </si>
  <si>
    <t>List SO potong kain project yang sudah dibuat</t>
  </si>
  <si>
    <t>Sales order wholesale</t>
  </si>
  <si>
    <t>List SO potong kain wholesale yang sudah dibuat</t>
  </si>
  <si>
    <t>Memo pinjaman</t>
  </si>
  <si>
    <t>Melakukan peminjaman kepada bagian gudang untuk keperluan sales bawa ke customer (contoh : sales memberikan penawaran kain lain selain yang sudah di pesa, untuk menunjukan keparahan cacat pada kain)</t>
  </si>
  <si>
    <t>Duplicate</t>
  </si>
  <si>
    <t xml:space="preserve">Memesan jenis produk kain duplikasi </t>
  </si>
  <si>
    <t>PR</t>
  </si>
  <si>
    <t>PR order</t>
  </si>
  <si>
    <t>list PR yang dilakukan berdasarkan MSO yang sudah dibuat</t>
  </si>
  <si>
    <t>PR Internal</t>
  </si>
  <si>
    <t>list PR internal seperti : pembelian komputer, mouse dll</t>
  </si>
  <si>
    <t>Planning</t>
  </si>
  <si>
    <t>Schedule management</t>
  </si>
  <si>
    <t xml:space="preserve">Menetapkan jadwal pemotongan kain, penjahitan, pemasangan </t>
  </si>
  <si>
    <t xml:space="preserve">Incomplete schedule </t>
  </si>
  <si>
    <t>list MSO yang belu dilakukan penjadwalan</t>
  </si>
  <si>
    <t>Warehouse</t>
  </si>
  <si>
    <t>Potong kain</t>
  </si>
  <si>
    <t>SO Potong kain</t>
  </si>
  <si>
    <t xml:space="preserve">List SO potong kain yg masih open </t>
  </si>
  <si>
    <t>SO close</t>
  </si>
  <si>
    <t>Lis SO potong kain yang sudah close</t>
  </si>
  <si>
    <t>Receive</t>
  </si>
  <si>
    <t>Terima kain baru dan stock kain (tarik dari PO purchasing)</t>
  </si>
  <si>
    <t>DO</t>
  </si>
  <si>
    <t>surat jalan keluar kain (tarik dari list SO potong kain)</t>
  </si>
  <si>
    <t>Sample</t>
  </si>
  <si>
    <t>Sample production</t>
  </si>
  <si>
    <t>Create Sample book</t>
  </si>
  <si>
    <t xml:space="preserve">Membuat sample book yang terdiri dari beberapa item menjadi 1 collection, dan bisa reproduksi sample book </t>
  </si>
  <si>
    <t>SPK sample</t>
  </si>
  <si>
    <t>terdapat list SPK sample yg akan di buat , per SPK lgsg bisa diupdate close</t>
  </si>
  <si>
    <t>BAST sample</t>
  </si>
  <si>
    <t>Membuat surat jalan keluar buku sample (tarik data dari sales request buku sample)</t>
  </si>
  <si>
    <t>Stock sample book</t>
  </si>
  <si>
    <t>Update stock</t>
  </si>
  <si>
    <t>menu yang berisi list stock sebagai kontrol stock buku sample</t>
  </si>
  <si>
    <t>Sample request</t>
  </si>
  <si>
    <t>Menu untuk sales request buku sample</t>
  </si>
  <si>
    <t>Pembelian</t>
  </si>
  <si>
    <t>Purchase Order</t>
  </si>
  <si>
    <t>PO Open</t>
  </si>
  <si>
    <t>List PR yang belum diproses dan belum datang</t>
  </si>
  <si>
    <t>PO Close</t>
  </si>
  <si>
    <t>List PO yang sudah close</t>
  </si>
  <si>
    <t>Subcont sewing</t>
  </si>
  <si>
    <t>menu untuk memproses proses subcont jasa jahit</t>
  </si>
  <si>
    <t>Sewing process</t>
  </si>
  <si>
    <t xml:space="preserve">Buat SPK </t>
  </si>
  <si>
    <t>Update SPK</t>
  </si>
  <si>
    <t>Delivery Process</t>
  </si>
  <si>
    <t>Instalation process</t>
  </si>
  <si>
    <t>Penagihan</t>
  </si>
  <si>
    <t>Invoicing</t>
  </si>
  <si>
    <t>Menu untuk membuat invoice yang ditarik dari SO</t>
  </si>
  <si>
    <t>Jurnal BUM</t>
  </si>
  <si>
    <t>Menu untuk melakukan jurnal pembayaran produk</t>
  </si>
  <si>
    <t>Jurnal CN</t>
  </si>
  <si>
    <t>Menu untuk melakukan jurnal pembayaran PPN</t>
  </si>
  <si>
    <t>Report</t>
  </si>
  <si>
    <t>Laporan penjualan</t>
  </si>
  <si>
    <t>Laporan penagihan</t>
  </si>
  <si>
    <t>Qoutation Open</t>
  </si>
  <si>
    <t>Quotation Close</t>
  </si>
  <si>
    <t>+ delivery cost</t>
  </si>
  <si>
    <t>+ Accomodation</t>
  </si>
  <si>
    <t>Ket</t>
  </si>
  <si>
    <t>Discount total (nominal)</t>
  </si>
  <si>
    <t>Sub total</t>
  </si>
  <si>
    <t>Total Net</t>
  </si>
  <si>
    <t>Sum Total</t>
  </si>
  <si>
    <t>PPN 10%</t>
  </si>
  <si>
    <t>add new area</t>
  </si>
  <si>
    <t>Stock Berjalan program</t>
  </si>
  <si>
    <t>cek status kain</t>
  </si>
  <si>
    <t>Stock ready (berjalan)</t>
  </si>
  <si>
    <t xml:space="preserve">Discount total </t>
  </si>
  <si>
    <t>Sewing</t>
  </si>
  <si>
    <t>View Quotation Deal</t>
  </si>
  <si>
    <t>Upload Quotation</t>
  </si>
  <si>
    <t>Note penting : untuk item yang indent akan otomatis masuk PR (cut off dari data MSO, munculkan status kain "indent atau stock"</t>
  </si>
  <si>
    <t>Fullness</t>
  </si>
  <si>
    <t>Fullness (%)</t>
  </si>
  <si>
    <t>R001</t>
  </si>
  <si>
    <t>Add item</t>
  </si>
  <si>
    <t>Jahit horizontal</t>
  </si>
  <si>
    <t>Jahit vertikal</t>
  </si>
  <si>
    <t>Type A</t>
  </si>
  <si>
    <t>Overlap belahan</t>
  </si>
  <si>
    <t>Overlap kanan kiri</t>
  </si>
  <si>
    <t>Belahan</t>
  </si>
  <si>
    <t xml:space="preserve">Jahit lipatan kanan kiri </t>
  </si>
  <si>
    <t>jahit lipatan atas bawah</t>
  </si>
  <si>
    <t>Type B</t>
  </si>
  <si>
    <t>type</t>
  </si>
  <si>
    <t>Overlap kanan/kiri</t>
  </si>
  <si>
    <t>Overlap tengah</t>
  </si>
  <si>
    <t>No Panel</t>
  </si>
  <si>
    <t>pilihan 1</t>
  </si>
  <si>
    <t>pilihan 2</t>
  </si>
  <si>
    <t>pilihan 3</t>
  </si>
  <si>
    <t>Width : 300 cm</t>
  </si>
  <si>
    <t>Type 1 C</t>
  </si>
  <si>
    <t>Master Bedroom</t>
  </si>
  <si>
    <t>( Meter )</t>
  </si>
  <si>
    <t>Idefab 1024-001-001</t>
  </si>
  <si>
    <t>Voile Off White</t>
  </si>
  <si>
    <t>SHEER CURTAIN 1 BEDROOM - TYPE 1C</t>
  </si>
  <si>
    <t>otomatis dari program  (stock)</t>
  </si>
  <si>
    <t>Non panel</t>
  </si>
  <si>
    <t>Panel</t>
  </si>
  <si>
    <t>Belum PO</t>
  </si>
  <si>
    <t>PO</t>
  </si>
  <si>
    <t>%</t>
  </si>
  <si>
    <t>value</t>
  </si>
  <si>
    <t>Stock available : 256,24</t>
  </si>
  <si>
    <t>Booked : 25,2</t>
  </si>
  <si>
    <t>On-hand : 231,04</t>
  </si>
  <si>
    <t>Customer stock : 200</t>
  </si>
  <si>
    <t>select master delivery cost</t>
  </si>
  <si>
    <t>select master accomodation</t>
  </si>
  <si>
    <t>trk dri mstr cstmr</t>
  </si>
  <si>
    <t>khusus untuk accessories, yg kelluar yaitu kolom : accessories non componen, accessories component dan ckomponent tambahan</t>
  </si>
  <si>
    <t>Add other componen</t>
  </si>
  <si>
    <t>Item name</t>
  </si>
  <si>
    <t xml:space="preserve">Toso new </t>
  </si>
  <si>
    <t>jika klik accessories yang jenis bercomponen maka ada pilihan</t>
  </si>
  <si>
    <t>akan keluar pilihan other componennya</t>
  </si>
  <si>
    <t>Quotation number</t>
  </si>
  <si>
    <t>Pilihan group</t>
  </si>
  <si>
    <t>Apartment</t>
  </si>
  <si>
    <t>Hotel</t>
  </si>
  <si>
    <t>Lifestyle</t>
  </si>
  <si>
    <t>Maintenance</t>
  </si>
  <si>
    <t>Office</t>
  </si>
  <si>
    <t>Residential</t>
  </si>
  <si>
    <t>Retail</t>
  </si>
  <si>
    <t>Mock up hotel</t>
  </si>
  <si>
    <t>Restaurant</t>
  </si>
  <si>
    <t>Type project</t>
  </si>
  <si>
    <t>net price</t>
  </si>
  <si>
    <t>Note penting : untuk item yang indent akan otomatis masuk estimasi PR (cut off dari data MSO, munculkan status kain "indent atau stock"</t>
  </si>
  <si>
    <t>dibatasi berapa?</t>
  </si>
  <si>
    <t>Note : succes fee didapat dari total fabric dikurang seluruh discount</t>
  </si>
  <si>
    <t>harga sebelum PPN</t>
  </si>
  <si>
    <t>nilai PPN</t>
  </si>
  <si>
    <t>Total DPP + PPN</t>
  </si>
  <si>
    <t>Jika indent maka, "Indent"
Jika stock maka,
Stock available : 256,24</t>
  </si>
  <si>
    <t>dibatasi sampai brapa?</t>
  </si>
  <si>
    <t>mengikuti buat quotation</t>
  </si>
  <si>
    <t>Edit quotation</t>
  </si>
  <si>
    <t>Headernya mohon ikutin saat buat quotation</t>
  </si>
  <si>
    <t>muncul seluruh list quotation yang belum diupdate (bisa untuk edit quotation) dan ada menu add quotation untuk buat penawaran baru</t>
  </si>
  <si>
    <t xml:space="preserve">list penawaran yang sudah di update cancel </t>
  </si>
  <si>
    <t>Approval quotation</t>
  </si>
  <si>
    <t>List quotation yang harus di approve karena discount tidak memenuhi standar</t>
  </si>
  <si>
    <t>Standar discount yaitu :</t>
  </si>
  <si>
    <t xml:space="preserve">Discount maksimal </t>
  </si>
  <si>
    <t>sales end user</t>
  </si>
  <si>
    <t>Sales desainer</t>
  </si>
  <si>
    <t>Sales kontraktor</t>
  </si>
  <si>
    <t>wholesale cutingan</t>
  </si>
  <si>
    <t>wholesales rool</t>
  </si>
  <si>
    <t>Grand total</t>
  </si>
  <si>
    <t>Discount</t>
  </si>
  <si>
    <t>Customer category</t>
  </si>
  <si>
    <t>End User</t>
  </si>
  <si>
    <t>Waiting Approval</t>
  </si>
  <si>
    <t>Category sales</t>
  </si>
  <si>
    <t>Proses</t>
  </si>
  <si>
    <t>Sales name</t>
  </si>
  <si>
    <t>Needed category</t>
  </si>
  <si>
    <t>Curtain*</t>
  </si>
  <si>
    <t>Vitrage*</t>
  </si>
  <si>
    <t>Lining*</t>
  </si>
  <si>
    <t>Delivery cost*</t>
  </si>
  <si>
    <t xml:space="preserve">Product name </t>
  </si>
  <si>
    <t>Stock</t>
  </si>
  <si>
    <t>Indent</t>
  </si>
  <si>
    <t>321-002-002</t>
  </si>
  <si>
    <t xml:space="preserve">Night Cool </t>
  </si>
  <si>
    <t>Name product</t>
  </si>
  <si>
    <t xml:space="preserve">Code </t>
  </si>
  <si>
    <t>set piece</t>
  </si>
  <si>
    <t xml:space="preserve">Stock detail </t>
  </si>
  <si>
    <t>Piece code</t>
  </si>
  <si>
    <t xml:space="preserve">Unconformity </t>
  </si>
  <si>
    <t>Stock availabe</t>
  </si>
  <si>
    <t>Stock Booked</t>
  </si>
  <si>
    <t>m</t>
  </si>
  <si>
    <t>A001</t>
  </si>
  <si>
    <t>Save</t>
  </si>
  <si>
    <t>Back</t>
  </si>
  <si>
    <t>A002</t>
  </si>
  <si>
    <t>A003</t>
  </si>
  <si>
    <t>A004</t>
  </si>
  <si>
    <t>LHB 5/LB 8</t>
  </si>
  <si>
    <t>LBS 5</t>
  </si>
  <si>
    <t>LHB 5</t>
  </si>
  <si>
    <t>Discount (%)</t>
  </si>
  <si>
    <t>Category customer</t>
  </si>
  <si>
    <t>otomatis muncul dari master customer</t>
  </si>
  <si>
    <t xml:space="preserve">Note penting : untuk item yang indent akan otomatis masuk estimasi PR (cut off dari yang quotation deal), munculkan status kain </t>
  </si>
  <si>
    <t>Qty kebutuhan (m)*</t>
  </si>
  <si>
    <t>Project Metro Residence</t>
  </si>
  <si>
    <t>pilih dari PIC di mster customer</t>
  </si>
  <si>
    <t>Mereka minta succes fee narik dari kategori product?</t>
  </si>
  <si>
    <t>Ukuran Jendela</t>
  </si>
  <si>
    <t>Jahitan*</t>
  </si>
  <si>
    <t>Panel*</t>
  </si>
  <si>
    <t>Vitrase*</t>
  </si>
  <si>
    <t>Additional accessories*</t>
  </si>
  <si>
    <t>Tinggi</t>
  </si>
  <si>
    <t>Overlap tegah</t>
  </si>
  <si>
    <t>Lebar kain</t>
  </si>
  <si>
    <t>Rumus panel</t>
  </si>
  <si>
    <t>Lebar jendela</t>
  </si>
  <si>
    <t xml:space="preserve">Fullness </t>
  </si>
  <si>
    <t>cm</t>
  </si>
  <si>
    <t>pcs</t>
  </si>
  <si>
    <t>Total kain</t>
  </si>
  <si>
    <t>Jendela</t>
  </si>
  <si>
    <t>KAMAR 007 LANTAI 1</t>
  </si>
  <si>
    <t>JENDELA HADAP DEPAN</t>
  </si>
  <si>
    <t xml:space="preserve">Note : untuk item yang indent akan otomatis masuk estimasi PR (cut off dari yang quotation deal), munculkan status kain </t>
  </si>
  <si>
    <t>Curtain - Jahit - Panel</t>
  </si>
  <si>
    <t>Rail*</t>
  </si>
  <si>
    <t>Blind*</t>
  </si>
  <si>
    <t>Installation*</t>
  </si>
  <si>
    <t>Accomodation*</t>
  </si>
  <si>
    <t>Input Qty order</t>
  </si>
  <si>
    <t>Discount category</t>
  </si>
  <si>
    <t>Erry</t>
  </si>
  <si>
    <t>Project Name</t>
  </si>
  <si>
    <t>Net Price</t>
  </si>
  <si>
    <t>sesuai dengan yg dipenawaran</t>
  </si>
  <si>
    <t>nilai quotation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</si>
</sst>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[$Rp-421]* #,##0.00_-;\-[$Rp-421]* #,##0.00_-;_-[$Rp-421]* &quot;-&quot;??_-;_-@_-"/>
    <numFmt numFmtId="166" formatCode="0.0"/>
  </numFmts>
  <fonts count="2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22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Calibri"/>
      <family val="2"/>
    </font>
    <font>
      <sz val="12"/>
      <color indexed="8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sz val="1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"/>
      <name val="Arial Narrow"/>
      <family val="2"/>
    </font>
    <font>
      <sz val="14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C40F0"/>
        <bgColor indexed="64"/>
      </patternFill>
    </fill>
    <fill>
      <patternFill patternType="solid">
        <fgColor theme="9"/>
        <bgColor indexed="64"/>
      </patternFill>
    </fill>
  </fills>
  <borders count="6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/>
      <right style="mediumDashed">
        <color indexed="64"/>
      </right>
      <top/>
      <bottom style="mediumDashed">
        <color indexed="64"/>
      </bottom>
      <diagonal/>
    </border>
    <border>
      <left/>
      <right/>
      <top/>
      <bottom style="mediumDashed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Dashed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indexed="64"/>
      </left>
      <right/>
      <top/>
      <bottom/>
      <diagonal/>
    </border>
    <border>
      <left style="mediumDashed">
        <color indexed="64"/>
      </left>
      <right/>
      <top/>
      <bottom style="mediumDashed">
        <color indexed="64"/>
      </bottom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/>
    <xf numFmtId="16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2" fillId="0" borderId="0" applyFont="0" applyAlignment="0">
      <alignment vertical="center"/>
    </xf>
    <xf numFmtId="9" fontId="7" fillId="0" borderId="0" applyFont="0" applyFill="0" applyBorder="0" applyAlignment="0" applyProtection="0"/>
  </cellStyleXfs>
  <cellXfs count="636">
    <xf numFmtId="0" fontId="0" fillId="0" borderId="0" xfId="0"/>
    <xf numFmtId="0" fontId="0" fillId="0" borderId="0" xfId="0" applyBorder="1"/>
    <xf numFmtId="0" fontId="0" fillId="2" borderId="2" xfId="0" applyFill="1" applyBorder="1" applyAlignment="1">
      <alignment horizontal="left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Alignment="1">
      <alignment horizontal="center"/>
    </xf>
    <xf numFmtId="0" fontId="0" fillId="2" borderId="0" xfId="0" applyFill="1" applyBorder="1"/>
    <xf numFmtId="0" fontId="0" fillId="2" borderId="6" xfId="0" applyFill="1" applyBorder="1"/>
    <xf numFmtId="0" fontId="0" fillId="0" borderId="0" xfId="0" quotePrefix="1"/>
    <xf numFmtId="0" fontId="0" fillId="3" borderId="0" xfId="0" applyFill="1" applyBorder="1"/>
    <xf numFmtId="0" fontId="0" fillId="4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6" xfId="0" applyFill="1" applyBorder="1"/>
    <xf numFmtId="0" fontId="0" fillId="4" borderId="7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/>
    <xf numFmtId="0" fontId="2" fillId="0" borderId="0" xfId="0" applyFont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1" xfId="0" applyBorder="1"/>
    <xf numFmtId="0" fontId="0" fillId="0" borderId="9" xfId="0" applyBorder="1"/>
    <xf numFmtId="0" fontId="0" fillId="0" borderId="0" xfId="0" applyAlignment="1">
      <alignment horizontal="center"/>
    </xf>
    <xf numFmtId="0" fontId="1" fillId="2" borderId="0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5" xfId="0" quotePrefix="1" applyBorder="1"/>
    <xf numFmtId="0" fontId="0" fillId="0" borderId="5" xfId="0" applyBorder="1"/>
    <xf numFmtId="0" fontId="0" fillId="6" borderId="10" xfId="0" applyFill="1" applyBorder="1"/>
    <xf numFmtId="0" fontId="0" fillId="7" borderId="10" xfId="0" applyFill="1" applyBorder="1"/>
    <xf numFmtId="0" fontId="0" fillId="0" borderId="10" xfId="0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8" xfId="0" applyBorder="1"/>
    <xf numFmtId="0" fontId="0" fillId="7" borderId="7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8" borderId="11" xfId="0" applyFill="1" applyBorder="1"/>
    <xf numFmtId="0" fontId="0" fillId="0" borderId="7" xfId="0" applyBorder="1"/>
    <xf numFmtId="0" fontId="3" fillId="2" borderId="0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5" fillId="2" borderId="5" xfId="0" applyFont="1" applyFill="1" applyBorder="1" applyAlignment="1">
      <alignment horizontal="left"/>
    </xf>
    <xf numFmtId="0" fontId="0" fillId="0" borderId="0" xfId="0" applyAlignment="1">
      <alignment horizontal="center" vertical="top" wrapText="1"/>
    </xf>
    <xf numFmtId="0" fontId="0" fillId="0" borderId="0" xfId="0" quotePrefix="1" applyBorder="1"/>
    <xf numFmtId="0" fontId="0" fillId="0" borderId="0" xfId="0" quotePrefix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165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6" fillId="9" borderId="10" xfId="1" quotePrefix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0" xfId="0" applyFill="1" applyBorder="1"/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4" xfId="0" quotePrefix="1" applyFill="1" applyBorder="1"/>
    <xf numFmtId="0" fontId="0" fillId="0" borderId="14" xfId="0" applyFill="1" applyBorder="1"/>
    <xf numFmtId="0" fontId="0" fillId="0" borderId="25" xfId="0" applyBorder="1"/>
    <xf numFmtId="0" fontId="0" fillId="0" borderId="0" xfId="0" applyFill="1" applyBorder="1" applyAlignment="1">
      <alignment vertical="center" wrapText="1"/>
    </xf>
    <xf numFmtId="165" fontId="0" fillId="0" borderId="10" xfId="0" applyNumberFormat="1" applyBorder="1"/>
    <xf numFmtId="0" fontId="7" fillId="0" borderId="0" xfId="2" quotePrefix="1" applyBorder="1" applyAlignment="1">
      <alignment horizontal="left"/>
    </xf>
    <xf numFmtId="0" fontId="7" fillId="0" borderId="0" xfId="2" applyBorder="1"/>
    <xf numFmtId="165" fontId="7" fillId="0" borderId="0" xfId="2" applyNumberFormat="1" applyBorder="1"/>
    <xf numFmtId="0" fontId="7" fillId="0" borderId="0" xfId="2" applyFill="1" applyBorder="1"/>
    <xf numFmtId="0" fontId="0" fillId="0" borderId="34" xfId="0" applyFill="1" applyBorder="1" applyAlignment="1">
      <alignment horizontal="center"/>
    </xf>
    <xf numFmtId="0" fontId="0" fillId="0" borderId="0" xfId="0"/>
    <xf numFmtId="0" fontId="0" fillId="0" borderId="35" xfId="0" applyBorder="1"/>
    <xf numFmtId="0" fontId="11" fillId="0" borderId="0" xfId="0" applyFont="1" applyBorder="1" applyAlignment="1">
      <alignment horizontal="left" vertical="top" wrapText="1"/>
    </xf>
    <xf numFmtId="0" fontId="13" fillId="0" borderId="13" xfId="0" applyFont="1" applyBorder="1"/>
    <xf numFmtId="0" fontId="0" fillId="0" borderId="0" xfId="0" applyBorder="1" applyAlignment="1">
      <alignment vertical="top" wrapText="1"/>
    </xf>
    <xf numFmtId="0" fontId="0" fillId="0" borderId="0" xfId="0" applyFill="1" applyBorder="1" applyAlignment="1">
      <alignment horizontal="center" vertical="center" wrapText="1"/>
    </xf>
    <xf numFmtId="0" fontId="0" fillId="0" borderId="13" xfId="0" applyBorder="1"/>
    <xf numFmtId="0" fontId="0" fillId="0" borderId="12" xfId="0" applyBorder="1"/>
    <xf numFmtId="0" fontId="11" fillId="6" borderId="13" xfId="0" applyFont="1" applyFill="1" applyBorder="1" applyAlignment="1">
      <alignment vertical="center"/>
    </xf>
    <xf numFmtId="0" fontId="11" fillId="6" borderId="13" xfId="0" applyFont="1" applyFill="1" applyBorder="1" applyAlignment="1">
      <alignment horizontal="left" vertical="center"/>
    </xf>
    <xf numFmtId="0" fontId="11" fillId="6" borderId="14" xfId="0" applyFont="1" applyFill="1" applyBorder="1" applyAlignment="1">
      <alignment horizontal="left" vertical="top" wrapText="1"/>
    </xf>
    <xf numFmtId="0" fontId="0" fillId="6" borderId="21" xfId="0" applyFill="1" applyBorder="1" applyAlignment="1">
      <alignment horizontal="center"/>
    </xf>
    <xf numFmtId="0" fontId="0" fillId="6" borderId="26" xfId="0" applyFill="1" applyBorder="1" applyAlignment="1"/>
    <xf numFmtId="0" fontId="0" fillId="6" borderId="21" xfId="0" applyFill="1" applyBorder="1"/>
    <xf numFmtId="0" fontId="0" fillId="6" borderId="36" xfId="0" applyFill="1" applyBorder="1"/>
    <xf numFmtId="0" fontId="7" fillId="0" borderId="10" xfId="2" applyBorder="1"/>
    <xf numFmtId="165" fontId="7" fillId="0" borderId="10" xfId="2" applyNumberFormat="1" applyBorder="1"/>
    <xf numFmtId="0" fontId="0" fillId="0" borderId="10" xfId="0" applyBorder="1" applyAlignment="1">
      <alignment horizontal="center" vertical="center"/>
    </xf>
    <xf numFmtId="0" fontId="16" fillId="0" borderId="0" xfId="0" applyFont="1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vertical="center"/>
    </xf>
    <xf numFmtId="0" fontId="19" fillId="0" borderId="5" xfId="0" applyFont="1" applyBorder="1"/>
    <xf numFmtId="0" fontId="0" fillId="7" borderId="10" xfId="0" applyFill="1" applyBorder="1" applyAlignment="1"/>
    <xf numFmtId="0" fontId="0" fillId="11" borderId="7" xfId="0" applyFill="1" applyBorder="1"/>
    <xf numFmtId="0" fontId="15" fillId="0" borderId="0" xfId="0" applyFont="1" applyBorder="1"/>
    <xf numFmtId="165" fontId="0" fillId="0" borderId="0" xfId="0" applyNumberFormat="1" applyBorder="1"/>
    <xf numFmtId="0" fontId="0" fillId="0" borderId="29" xfId="0" applyBorder="1"/>
    <xf numFmtId="0" fontId="7" fillId="0" borderId="0" xfId="2" quotePrefix="1" applyBorder="1" applyAlignment="1">
      <alignment horizontal="center" vertical="center"/>
    </xf>
    <xf numFmtId="0" fontId="7" fillId="0" borderId="0" xfId="2" applyBorder="1" applyAlignment="1">
      <alignment horizontal="center" vertical="center"/>
    </xf>
    <xf numFmtId="165" fontId="7" fillId="0" borderId="0" xfId="2" applyNumberFormat="1" applyBorder="1" applyAlignment="1">
      <alignment horizontal="center" vertical="center"/>
    </xf>
    <xf numFmtId="165" fontId="7" fillId="0" borderId="0" xfId="2" applyNumberFormat="1" applyBorder="1" applyAlignment="1">
      <alignment horizontal="center"/>
    </xf>
    <xf numFmtId="0" fontId="7" fillId="0" borderId="0" xfId="2" quotePrefix="1" applyBorder="1" applyAlignment="1">
      <alignment horizontal="center"/>
    </xf>
    <xf numFmtId="0" fontId="7" fillId="6" borderId="10" xfId="2" applyFill="1" applyBorder="1" applyAlignment="1"/>
    <xf numFmtId="0" fontId="7" fillId="0" borderId="10" xfId="2" quotePrefix="1" applyBorder="1" applyAlignment="1"/>
    <xf numFmtId="0" fontId="6" fillId="9" borderId="35" xfId="1" quotePrefix="1" applyFill="1" applyBorder="1" applyAlignment="1">
      <alignment horizontal="center"/>
    </xf>
    <xf numFmtId="0" fontId="7" fillId="0" borderId="10" xfId="2" quotePrefix="1" applyBorder="1" applyAlignment="1">
      <alignment horizontal="left"/>
    </xf>
    <xf numFmtId="0" fontId="7" fillId="0" borderId="10" xfId="2" applyFill="1" applyBorder="1"/>
    <xf numFmtId="165" fontId="0" fillId="0" borderId="14" xfId="0" applyNumberFormat="1" applyBorder="1"/>
    <xf numFmtId="165" fontId="0" fillId="6" borderId="21" xfId="0" applyNumberFormat="1" applyFill="1" applyBorder="1"/>
    <xf numFmtId="165" fontId="0" fillId="0" borderId="21" xfId="0" applyNumberFormat="1" applyBorder="1"/>
    <xf numFmtId="0" fontId="0" fillId="6" borderId="41" xfId="0" applyFill="1" applyBorder="1"/>
    <xf numFmtId="165" fontId="0" fillId="0" borderId="25" xfId="0" applyNumberFormat="1" applyBorder="1"/>
    <xf numFmtId="165" fontId="0" fillId="0" borderId="13" xfId="0" applyNumberFormat="1" applyBorder="1"/>
    <xf numFmtId="0" fontId="7" fillId="0" borderId="14" xfId="2" quotePrefix="1" applyBorder="1" applyAlignment="1">
      <alignment horizontal="center" vertical="center"/>
    </xf>
    <xf numFmtId="0" fontId="7" fillId="0" borderId="14" xfId="2" applyBorder="1" applyAlignment="1">
      <alignment horizontal="center" vertical="center"/>
    </xf>
    <xf numFmtId="0" fontId="7" fillId="0" borderId="14" xfId="2" applyBorder="1"/>
    <xf numFmtId="165" fontId="7" fillId="0" borderId="14" xfId="2" applyNumberFormat="1" applyBorder="1" applyAlignment="1">
      <alignment horizontal="center" vertical="center"/>
    </xf>
    <xf numFmtId="165" fontId="7" fillId="0" borderId="14" xfId="2" applyNumberFormat="1" applyBorder="1"/>
    <xf numFmtId="0" fontId="7" fillId="6" borderId="42" xfId="2" applyFill="1" applyBorder="1" applyAlignment="1">
      <alignment horizontal="center" vertical="center"/>
    </xf>
    <xf numFmtId="0" fontId="0" fillId="3" borderId="43" xfId="2" applyFont="1" applyFill="1" applyBorder="1" applyAlignment="1">
      <alignment horizontal="center" vertical="center"/>
    </xf>
    <xf numFmtId="0" fontId="7" fillId="6" borderId="44" xfId="2" applyFill="1" applyBorder="1" applyAlignment="1">
      <alignment horizontal="center"/>
    </xf>
    <xf numFmtId="0" fontId="17" fillId="0" borderId="0" xfId="0" applyFont="1" applyBorder="1"/>
    <xf numFmtId="0" fontId="0" fillId="12" borderId="26" xfId="0" applyFill="1" applyBorder="1" applyAlignment="1"/>
    <xf numFmtId="0" fontId="0" fillId="12" borderId="10" xfId="0" applyFill="1" applyBorder="1" applyAlignment="1">
      <alignment horizontal="center"/>
    </xf>
    <xf numFmtId="0" fontId="0" fillId="12" borderId="10" xfId="0" applyFill="1" applyBorder="1"/>
    <xf numFmtId="0" fontId="0" fillId="12" borderId="21" xfId="0" applyFill="1" applyBorder="1" applyAlignment="1">
      <alignment horizontal="center"/>
    </xf>
    <xf numFmtId="0" fontId="0" fillId="12" borderId="21" xfId="0" applyFill="1" applyBorder="1"/>
    <xf numFmtId="0" fontId="13" fillId="12" borderId="13" xfId="0" applyFont="1" applyFill="1" applyBorder="1"/>
    <xf numFmtId="0" fontId="0" fillId="12" borderId="34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4" xfId="0" quotePrefix="1" applyFill="1" applyBorder="1"/>
    <xf numFmtId="0" fontId="0" fillId="12" borderId="14" xfId="0" applyFill="1" applyBorder="1"/>
    <xf numFmtId="0" fontId="11" fillId="12" borderId="13" xfId="0" applyFont="1" applyFill="1" applyBorder="1" applyAlignment="1">
      <alignment vertical="center"/>
    </xf>
    <xf numFmtId="0" fontId="0" fillId="12" borderId="35" xfId="0" applyFill="1" applyBorder="1"/>
    <xf numFmtId="165" fontId="0" fillId="12" borderId="10" xfId="0" applyNumberFormat="1" applyFill="1" applyBorder="1"/>
    <xf numFmtId="0" fontId="11" fillId="12" borderId="13" xfId="0" applyFont="1" applyFill="1" applyBorder="1" applyAlignment="1">
      <alignment horizontal="left" vertical="center"/>
    </xf>
    <xf numFmtId="0" fontId="11" fillId="12" borderId="14" xfId="0" applyFont="1" applyFill="1" applyBorder="1" applyAlignment="1">
      <alignment horizontal="left" vertical="top" wrapText="1"/>
    </xf>
    <xf numFmtId="165" fontId="0" fillId="12" borderId="21" xfId="0" applyNumberFormat="1" applyFill="1" applyBorder="1"/>
    <xf numFmtId="165" fontId="0" fillId="12" borderId="14" xfId="0" applyNumberFormat="1" applyFill="1" applyBorder="1"/>
    <xf numFmtId="165" fontId="0" fillId="12" borderId="25" xfId="0" applyNumberFormat="1" applyFill="1" applyBorder="1"/>
    <xf numFmtId="165" fontId="0" fillId="12" borderId="13" xfId="0" applyNumberFormat="1" applyFill="1" applyBorder="1"/>
    <xf numFmtId="0" fontId="0" fillId="12" borderId="13" xfId="0" applyFill="1" applyBorder="1"/>
    <xf numFmtId="0" fontId="0" fillId="12" borderId="36" xfId="0" applyFill="1" applyBorder="1"/>
    <xf numFmtId="0" fontId="0" fillId="12" borderId="41" xfId="0" applyFill="1" applyBorder="1"/>
    <xf numFmtId="0" fontId="0" fillId="12" borderId="13" xfId="0" applyFill="1" applyBorder="1" applyAlignment="1">
      <alignment horizontal="center"/>
    </xf>
    <xf numFmtId="165" fontId="0" fillId="12" borderId="0" xfId="0" applyNumberFormat="1" applyFill="1" applyBorder="1"/>
    <xf numFmtId="0" fontId="0" fillId="12" borderId="0" xfId="0" applyFill="1" applyBorder="1"/>
    <xf numFmtId="0" fontId="0" fillId="12" borderId="12" xfId="0" applyFill="1" applyBorder="1"/>
    <xf numFmtId="0" fontId="7" fillId="12" borderId="42" xfId="2" applyFill="1" applyBorder="1" applyAlignment="1">
      <alignment horizontal="center" vertical="center"/>
    </xf>
    <xf numFmtId="0" fontId="7" fillId="12" borderId="43" xfId="2" applyFill="1" applyBorder="1" applyAlignment="1">
      <alignment horizontal="center" vertical="center"/>
    </xf>
    <xf numFmtId="0" fontId="0" fillId="12" borderId="43" xfId="2" applyFont="1" applyFill="1" applyBorder="1" applyAlignment="1">
      <alignment horizontal="center" vertical="center"/>
    </xf>
    <xf numFmtId="0" fontId="7" fillId="12" borderId="43" xfId="2" applyFill="1" applyBorder="1" applyAlignment="1">
      <alignment horizontal="center"/>
    </xf>
    <xf numFmtId="0" fontId="0" fillId="12" borderId="43" xfId="0" applyFill="1" applyBorder="1" applyAlignment="1">
      <alignment horizontal="center"/>
    </xf>
    <xf numFmtId="0" fontId="7" fillId="12" borderId="44" xfId="2" applyFill="1" applyBorder="1" applyAlignment="1">
      <alignment horizontal="center"/>
    </xf>
    <xf numFmtId="0" fontId="7" fillId="12" borderId="14" xfId="2" quotePrefix="1" applyFill="1" applyBorder="1" applyAlignment="1">
      <alignment horizontal="center" vertical="center"/>
    </xf>
    <xf numFmtId="0" fontId="7" fillId="12" borderId="14" xfId="2" applyFill="1" applyBorder="1" applyAlignment="1">
      <alignment horizontal="center" vertical="center"/>
    </xf>
    <xf numFmtId="0" fontId="7" fillId="12" borderId="14" xfId="2" applyFill="1" applyBorder="1"/>
    <xf numFmtId="165" fontId="7" fillId="12" borderId="14" xfId="2" applyNumberFormat="1" applyFill="1" applyBorder="1" applyAlignment="1">
      <alignment horizontal="center" vertical="center"/>
    </xf>
    <xf numFmtId="165" fontId="7" fillId="12" borderId="14" xfId="2" applyNumberFormat="1" applyFill="1" applyBorder="1"/>
    <xf numFmtId="0" fontId="0" fillId="12" borderId="7" xfId="0" applyFill="1" applyBorder="1"/>
    <xf numFmtId="0" fontId="0" fillId="0" borderId="10" xfId="0" applyFill="1" applyBorder="1" applyAlignment="1">
      <alignment horizontal="center"/>
    </xf>
    <xf numFmtId="0" fontId="14" fillId="0" borderId="13" xfId="0" applyFont="1" applyBorder="1"/>
    <xf numFmtId="0" fontId="0" fillId="4" borderId="10" xfId="0" applyFill="1" applyBorder="1"/>
    <xf numFmtId="0" fontId="0" fillId="4" borderId="10" xfId="0" applyFill="1" applyBorder="1" applyAlignment="1">
      <alignment horizontal="center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17" fillId="0" borderId="0" xfId="0" applyFont="1" applyBorder="1" applyAlignment="1">
      <alignment horizontal="left"/>
    </xf>
    <xf numFmtId="0" fontId="0" fillId="0" borderId="10" xfId="0" applyFill="1" applyBorder="1" applyAlignment="1">
      <alignment vertical="center"/>
    </xf>
    <xf numFmtId="0" fontId="0" fillId="0" borderId="10" xfId="0" quotePrefix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0" fillId="0" borderId="14" xfId="0" applyBorder="1" applyAlignment="1">
      <alignment vertical="center" wrapText="1"/>
    </xf>
    <xf numFmtId="14" fontId="0" fillId="0" borderId="14" xfId="0" applyNumberFormat="1" applyBorder="1" applyAlignment="1">
      <alignment horizontal="center" vertical="center"/>
    </xf>
    <xf numFmtId="0" fontId="0" fillId="0" borderId="14" xfId="0" applyBorder="1" applyAlignment="1">
      <alignment vertical="center"/>
    </xf>
    <xf numFmtId="165" fontId="0" fillId="0" borderId="14" xfId="0" applyNumberFormat="1" applyBorder="1" applyAlignment="1">
      <alignment horizontal="center" vertical="center"/>
    </xf>
    <xf numFmtId="0" fontId="0" fillId="0" borderId="14" xfId="0" applyFill="1" applyBorder="1" applyAlignment="1">
      <alignment vertical="center"/>
    </xf>
    <xf numFmtId="0" fontId="20" fillId="13" borderId="11" xfId="0" applyFont="1" applyFill="1" applyBorder="1" applyAlignment="1">
      <alignment horizontal="center"/>
    </xf>
    <xf numFmtId="0" fontId="20" fillId="13" borderId="10" xfId="0" applyFont="1" applyFill="1" applyBorder="1" applyAlignment="1">
      <alignment horizontal="center"/>
    </xf>
    <xf numFmtId="0" fontId="21" fillId="13" borderId="13" xfId="0" applyFont="1" applyFill="1" applyBorder="1" applyAlignment="1">
      <alignment horizontal="center"/>
    </xf>
    <xf numFmtId="0" fontId="21" fillId="3" borderId="10" xfId="0" applyFont="1" applyFill="1" applyBorder="1" applyAlignment="1">
      <alignment horizontal="left"/>
    </xf>
    <xf numFmtId="0" fontId="0" fillId="15" borderId="36" xfId="0" applyFill="1" applyBorder="1"/>
    <xf numFmtId="0" fontId="0" fillId="15" borderId="10" xfId="0" applyFill="1" applyBorder="1"/>
    <xf numFmtId="0" fontId="0" fillId="0" borderId="46" xfId="0" applyBorder="1"/>
    <xf numFmtId="0" fontId="0" fillId="15" borderId="11" xfId="0" applyFill="1" applyBorder="1"/>
    <xf numFmtId="0" fontId="0" fillId="9" borderId="10" xfId="0" applyFill="1" applyBorder="1" applyAlignment="1">
      <alignment horizontal="left" vertical="center"/>
    </xf>
    <xf numFmtId="0" fontId="0" fillId="9" borderId="10" xfId="0" applyFill="1" applyBorder="1"/>
    <xf numFmtId="0" fontId="0" fillId="9" borderId="25" xfId="0" applyFill="1" applyBorder="1" applyAlignment="1"/>
    <xf numFmtId="0" fontId="0" fillId="16" borderId="10" xfId="0" applyFill="1" applyBorder="1"/>
    <xf numFmtId="0" fontId="0" fillId="3" borderId="10" xfId="0" applyFill="1" applyBorder="1"/>
    <xf numFmtId="0" fontId="0" fillId="17" borderId="10" xfId="0" applyFill="1" applyBorder="1"/>
    <xf numFmtId="0" fontId="0" fillId="18" borderId="10" xfId="0" applyFill="1" applyBorder="1"/>
    <xf numFmtId="0" fontId="0" fillId="18" borderId="36" xfId="0" applyFill="1" applyBorder="1"/>
    <xf numFmtId="0" fontId="0" fillId="19" borderId="10" xfId="0" applyFill="1" applyBorder="1"/>
    <xf numFmtId="0" fontId="0" fillId="19" borderId="10" xfId="0" applyFill="1" applyBorder="1" applyAlignment="1">
      <alignment horizontal="left"/>
    </xf>
    <xf numFmtId="0" fontId="0" fillId="19" borderId="0" xfId="0" applyFill="1" applyAlignment="1">
      <alignment horizontal="left"/>
    </xf>
    <xf numFmtId="0" fontId="0" fillId="20" borderId="10" xfId="0" applyFill="1" applyBorder="1"/>
    <xf numFmtId="0" fontId="0" fillId="20" borderId="36" xfId="0" applyFill="1" applyBorder="1"/>
    <xf numFmtId="0" fontId="0" fillId="21" borderId="10" xfId="0" applyFill="1" applyBorder="1"/>
    <xf numFmtId="0" fontId="0" fillId="21" borderId="36" xfId="0" applyFill="1" applyBorder="1" applyAlignment="1">
      <alignment horizontal="left"/>
    </xf>
    <xf numFmtId="0" fontId="0" fillId="21" borderId="35" xfId="0" applyFill="1" applyBorder="1" applyAlignment="1">
      <alignment horizontal="left"/>
    </xf>
    <xf numFmtId="0" fontId="0" fillId="22" borderId="10" xfId="0" applyFill="1" applyBorder="1"/>
    <xf numFmtId="0" fontId="0" fillId="22" borderId="36" xfId="0" applyFill="1" applyBorder="1" applyAlignment="1">
      <alignment horizontal="left"/>
    </xf>
    <xf numFmtId="0" fontId="0" fillId="22" borderId="35" xfId="0" applyFill="1" applyBorder="1" applyAlignment="1">
      <alignment horizontal="left"/>
    </xf>
    <xf numFmtId="0" fontId="0" fillId="23" borderId="10" xfId="0" applyFill="1" applyBorder="1"/>
    <xf numFmtId="0" fontId="0" fillId="23" borderId="36" xfId="0" applyFill="1" applyBorder="1" applyAlignment="1">
      <alignment horizontal="left"/>
    </xf>
    <xf numFmtId="0" fontId="0" fillId="23" borderId="35" xfId="0" applyFill="1" applyBorder="1" applyAlignment="1">
      <alignment horizontal="left"/>
    </xf>
    <xf numFmtId="0" fontId="22" fillId="9" borderId="10" xfId="1" applyFont="1" applyFill="1" applyBorder="1" applyAlignment="1">
      <alignment horizontal="left" vertical="center"/>
    </xf>
    <xf numFmtId="0" fontId="22" fillId="9" borderId="14" xfId="1" applyFont="1" applyFill="1" applyBorder="1"/>
    <xf numFmtId="0" fontId="22" fillId="9" borderId="10" xfId="1" applyFont="1" applyFill="1" applyBorder="1"/>
    <xf numFmtId="0" fontId="7" fillId="4" borderId="10" xfId="2" applyFill="1" applyBorder="1" applyAlignment="1">
      <alignment horizontal="center"/>
    </xf>
    <xf numFmtId="0" fontId="0" fillId="6" borderId="42" xfId="0" applyFill="1" applyBorder="1"/>
    <xf numFmtId="0" fontId="0" fillId="0" borderId="0" xfId="0" applyAlignment="1">
      <alignment horizontal="center" vertical="top" wrapText="1"/>
    </xf>
    <xf numFmtId="0" fontId="7" fillId="6" borderId="43" xfId="2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7" fillId="6" borderId="43" xfId="2" applyFill="1" applyBorder="1" applyAlignment="1">
      <alignment horizontal="center" vertical="center"/>
    </xf>
    <xf numFmtId="0" fontId="0" fillId="6" borderId="43" xfId="0" applyFill="1" applyBorder="1" applyAlignment="1">
      <alignment horizontal="center" vertical="center"/>
    </xf>
    <xf numFmtId="0" fontId="7" fillId="3" borderId="0" xfId="2" quotePrefix="1" applyFill="1" applyBorder="1" applyAlignment="1">
      <alignment horizontal="center" vertical="center"/>
    </xf>
    <xf numFmtId="0" fontId="0" fillId="0" borderId="0" xfId="0" applyBorder="1" applyAlignment="1">
      <alignment horizontal="center" vertical="top" wrapText="1"/>
    </xf>
    <xf numFmtId="0" fontId="0" fillId="0" borderId="36" xfId="0" applyBorder="1"/>
    <xf numFmtId="0" fontId="0" fillId="8" borderId="10" xfId="0" applyFill="1" applyBorder="1"/>
    <xf numFmtId="0" fontId="16" fillId="0" borderId="0" xfId="0" quotePrefix="1" applyFont="1" applyAlignment="1">
      <alignment horizontal="left" vertical="top" wrapText="1"/>
    </xf>
    <xf numFmtId="0" fontId="0" fillId="6" borderId="49" xfId="0" applyFill="1" applyBorder="1"/>
    <xf numFmtId="0" fontId="0" fillId="7" borderId="50" xfId="0" applyFill="1" applyBorder="1"/>
    <xf numFmtId="0" fontId="0" fillId="8" borderId="51" xfId="0" applyFill="1" applyBorder="1"/>
    <xf numFmtId="165" fontId="0" fillId="0" borderId="7" xfId="0" applyNumberFormat="1" applyBorder="1"/>
    <xf numFmtId="165" fontId="0" fillId="0" borderId="0" xfId="0" applyNumberFormat="1" applyBorder="1" applyAlignment="1">
      <alignment horizontal="center"/>
    </xf>
    <xf numFmtId="0" fontId="7" fillId="0" borderId="0" xfId="2" quotePrefix="1" applyBorder="1" applyAlignment="1"/>
    <xf numFmtId="0" fontId="7" fillId="0" borderId="0" xfId="2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6" xfId="0" quotePrefix="1" applyBorder="1" applyAlignment="1">
      <alignment horizontal="center"/>
    </xf>
    <xf numFmtId="0" fontId="0" fillId="0" borderId="52" xfId="0" applyBorder="1"/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center" vertical="top" wrapText="1"/>
    </xf>
    <xf numFmtId="0" fontId="0" fillId="0" borderId="53" xfId="0" applyBorder="1"/>
    <xf numFmtId="0" fontId="0" fillId="0" borderId="54" xfId="0" applyBorder="1"/>
    <xf numFmtId="0" fontId="0" fillId="0" borderId="55" xfId="0" applyBorder="1"/>
    <xf numFmtId="165" fontId="0" fillId="6" borderId="0" xfId="0" applyNumberFormat="1" applyFill="1" applyBorder="1"/>
    <xf numFmtId="0" fontId="0" fillId="6" borderId="0" xfId="0" quotePrefix="1" applyFill="1" applyBorder="1" applyAlignment="1">
      <alignment horizontal="center"/>
    </xf>
    <xf numFmtId="0" fontId="0" fillId="6" borderId="6" xfId="0" quotePrefix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13" fillId="6" borderId="48" xfId="0" applyFont="1" applyFill="1" applyBorder="1" applyAlignment="1">
      <alignment horizontal="center"/>
    </xf>
    <xf numFmtId="0" fontId="13" fillId="6" borderId="47" xfId="0" applyFont="1" applyFill="1" applyBorder="1"/>
    <xf numFmtId="0" fontId="15" fillId="6" borderId="13" xfId="0" applyFont="1" applyFill="1" applyBorder="1"/>
    <xf numFmtId="0" fontId="0" fillId="12" borderId="14" xfId="0" applyFill="1" applyBorder="1" applyAlignment="1">
      <alignment vertical="center" wrapText="1"/>
    </xf>
    <xf numFmtId="0" fontId="0" fillId="12" borderId="14" xfId="0" applyFill="1" applyBorder="1" applyAlignment="1"/>
    <xf numFmtId="0" fontId="0" fillId="12" borderId="10" xfId="0" applyFill="1" applyBorder="1" applyAlignment="1">
      <alignment vertical="center" wrapText="1"/>
    </xf>
    <xf numFmtId="0" fontId="0" fillId="12" borderId="10" xfId="0" applyFill="1" applyBorder="1" applyAlignment="1"/>
    <xf numFmtId="0" fontId="17" fillId="0" borderId="0" xfId="0" applyFont="1" applyBorder="1" applyAlignment="1">
      <alignment wrapText="1"/>
    </xf>
    <xf numFmtId="0" fontId="17" fillId="0" borderId="6" xfId="0" applyFont="1" applyBorder="1" applyAlignment="1">
      <alignment wrapText="1"/>
    </xf>
    <xf numFmtId="0" fontId="7" fillId="6" borderId="36" xfId="2" applyFill="1" applyBorder="1" applyAlignment="1"/>
    <xf numFmtId="0" fontId="7" fillId="6" borderId="33" xfId="2" applyFill="1" applyBorder="1" applyAlignment="1"/>
    <xf numFmtId="0" fontId="7" fillId="6" borderId="35" xfId="2" applyFill="1" applyBorder="1" applyAlignment="1"/>
    <xf numFmtId="0" fontId="7" fillId="0" borderId="36" xfId="2" applyBorder="1" applyAlignment="1"/>
    <xf numFmtId="0" fontId="7" fillId="0" borderId="33" xfId="2" applyBorder="1" applyAlignment="1"/>
    <xf numFmtId="0" fontId="7" fillId="0" borderId="35" xfId="2" applyBorder="1" applyAlignment="1"/>
    <xf numFmtId="0" fontId="0" fillId="6" borderId="45" xfId="0" applyFill="1" applyBorder="1" applyAlignment="1"/>
    <xf numFmtId="0" fontId="0" fillId="0" borderId="23" xfId="0" applyBorder="1" applyAlignment="1">
      <alignment horizontal="center"/>
    </xf>
    <xf numFmtId="0" fontId="0" fillId="0" borderId="32" xfId="0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 wrapText="1"/>
    </xf>
    <xf numFmtId="0" fontId="0" fillId="0" borderId="30" xfId="0" applyFill="1" applyBorder="1" applyAlignment="1">
      <alignment horizontal="center" vertical="center" wrapText="1"/>
    </xf>
    <xf numFmtId="0" fontId="0" fillId="0" borderId="39" xfId="0" applyFill="1" applyBorder="1" applyAlignment="1">
      <alignment horizontal="center" vertical="center" wrapText="1"/>
    </xf>
    <xf numFmtId="0" fontId="0" fillId="6" borderId="43" xfId="0" applyFill="1" applyBorder="1" applyAlignment="1">
      <alignment horizontal="center"/>
    </xf>
    <xf numFmtId="0" fontId="0" fillId="6" borderId="47" xfId="0" applyFill="1" applyBorder="1" applyAlignment="1">
      <alignment horizontal="center" wrapText="1"/>
    </xf>
    <xf numFmtId="0" fontId="7" fillId="6" borderId="45" xfId="2" applyFill="1" applyBorder="1" applyAlignment="1">
      <alignment horizontal="center"/>
    </xf>
    <xf numFmtId="0" fontId="7" fillId="6" borderId="47" xfId="2" applyFill="1" applyBorder="1" applyAlignment="1">
      <alignment horizontal="center"/>
    </xf>
    <xf numFmtId="0" fontId="7" fillId="6" borderId="40" xfId="2" applyFill="1" applyBorder="1" applyAlignment="1">
      <alignment horizontal="center"/>
    </xf>
    <xf numFmtId="0" fontId="7" fillId="6" borderId="45" xfId="2" applyFill="1" applyBorder="1" applyAlignment="1">
      <alignment horizontal="center" vertical="center"/>
    </xf>
    <xf numFmtId="0" fontId="7" fillId="6" borderId="47" xfId="2" applyFill="1" applyBorder="1" applyAlignment="1">
      <alignment horizontal="center" vertical="center"/>
    </xf>
    <xf numFmtId="0" fontId="7" fillId="6" borderId="56" xfId="2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7" fillId="4" borderId="10" xfId="2" applyFill="1" applyBorder="1" applyAlignment="1">
      <alignment horizontal="center"/>
    </xf>
    <xf numFmtId="0" fontId="7" fillId="0" borderId="10" xfId="2" applyBorder="1" applyAlignment="1">
      <alignment horizontal="center"/>
    </xf>
    <xf numFmtId="0" fontId="0" fillId="6" borderId="0" xfId="0" applyFill="1"/>
    <xf numFmtId="0" fontId="0" fillId="3" borderId="0" xfId="0" applyFill="1"/>
    <xf numFmtId="165" fontId="0" fillId="6" borderId="14" xfId="0" applyNumberFormat="1" applyFill="1" applyBorder="1" applyAlignment="1">
      <alignment horizontal="center" wrapText="1"/>
    </xf>
    <xf numFmtId="0" fontId="0" fillId="11" borderId="48" xfId="0" applyFill="1" applyBorder="1" applyAlignment="1">
      <alignment horizontal="left"/>
    </xf>
    <xf numFmtId="0" fontId="0" fillId="11" borderId="40" xfId="0" applyFill="1" applyBorder="1" applyAlignment="1">
      <alignment horizontal="left"/>
    </xf>
    <xf numFmtId="0" fontId="0" fillId="6" borderId="8" xfId="0" applyFill="1" applyBorder="1"/>
    <xf numFmtId="0" fontId="0" fillId="6" borderId="1" xfId="0" applyFill="1" applyBorder="1"/>
    <xf numFmtId="0" fontId="0" fillId="6" borderId="9" xfId="0" applyFill="1" applyBorder="1"/>
    <xf numFmtId="0" fontId="10" fillId="0" borderId="0" xfId="0" applyFont="1" applyBorder="1"/>
    <xf numFmtId="0" fontId="24" fillId="6" borderId="13" xfId="0" applyFont="1" applyFill="1" applyBorder="1" applyAlignment="1">
      <alignment horizontal="center" vertical="center"/>
    </xf>
    <xf numFmtId="0" fontId="24" fillId="6" borderId="23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15" fillId="6" borderId="24" xfId="0" applyFont="1" applyFill="1" applyBorder="1"/>
    <xf numFmtId="0" fontId="0" fillId="0" borderId="24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6" borderId="14" xfId="0" applyFill="1" applyBorder="1"/>
    <xf numFmtId="0" fontId="0" fillId="0" borderId="0" xfId="0" applyFill="1" applyBorder="1" applyAlignment="1">
      <alignment vertical="center"/>
    </xf>
    <xf numFmtId="0" fontId="18" fillId="0" borderId="2" xfId="0" applyFont="1" applyFill="1" applyBorder="1"/>
    <xf numFmtId="0" fontId="17" fillId="0" borderId="59" xfId="0" applyFont="1" applyBorder="1"/>
    <xf numFmtId="0" fontId="17" fillId="0" borderId="3" xfId="0" applyFont="1" applyBorder="1"/>
    <xf numFmtId="0" fontId="0" fillId="0" borderId="60" xfId="0" applyBorder="1"/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17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11" borderId="48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1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/>
    </xf>
    <xf numFmtId="0" fontId="17" fillId="0" borderId="0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0" fillId="7" borderId="40" xfId="0" applyFill="1" applyBorder="1" applyAlignment="1">
      <alignment horizontal="center"/>
    </xf>
    <xf numFmtId="0" fontId="0" fillId="7" borderId="7" xfId="0" applyFill="1" applyBorder="1"/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22" fillId="9" borderId="10" xfId="1" quotePrefix="1" applyFont="1" applyFill="1" applyBorder="1" applyAlignment="1">
      <alignment horizontal="center"/>
    </xf>
    <xf numFmtId="0" fontId="0" fillId="0" borderId="25" xfId="0" quotePrefix="1" applyFill="1" applyBorder="1"/>
    <xf numFmtId="165" fontId="0" fillId="0" borderId="36" xfId="0" applyNumberFormat="1" applyBorder="1"/>
    <xf numFmtId="0" fontId="0" fillId="0" borderId="33" xfId="0" applyBorder="1"/>
    <xf numFmtId="0" fontId="17" fillId="0" borderId="0" xfId="2" quotePrefix="1" applyFont="1" applyBorder="1" applyAlignment="1">
      <alignment horizontal="center" vertical="center"/>
    </xf>
    <xf numFmtId="165" fontId="0" fillId="0" borderId="26" xfId="0" applyNumberFormat="1" applyFill="1" applyBorder="1" applyAlignment="1">
      <alignment horizontal="center" wrapText="1"/>
    </xf>
    <xf numFmtId="0" fontId="0" fillId="6" borderId="45" xfId="0" applyFill="1" applyBorder="1" applyAlignment="1">
      <alignment horizontal="center"/>
    </xf>
    <xf numFmtId="0" fontId="15" fillId="6" borderId="48" xfId="0" applyFont="1" applyFill="1" applyBorder="1"/>
    <xf numFmtId="0" fontId="0" fillId="0" borderId="56" xfId="0" applyBorder="1" applyAlignment="1">
      <alignment horizontal="center"/>
    </xf>
    <xf numFmtId="0" fontId="0" fillId="6" borderId="7" xfId="0" applyFill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7" borderId="10" xfId="0" applyFill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21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0" borderId="1" xfId="0" applyFill="1" applyBorder="1"/>
    <xf numFmtId="0" fontId="25" fillId="2" borderId="0" xfId="0" applyFont="1" applyFill="1" applyBorder="1" applyAlignment="1">
      <alignment vertical="center"/>
    </xf>
    <xf numFmtId="0" fontId="17" fillId="2" borderId="0" xfId="0" applyFont="1" applyFill="1" applyBorder="1" applyAlignment="1">
      <alignment horizontal="left"/>
    </xf>
    <xf numFmtId="9" fontId="0" fillId="0" borderId="0" xfId="8" applyFont="1" applyAlignment="1">
      <alignment horizontal="left"/>
    </xf>
    <xf numFmtId="0" fontId="1" fillId="0" borderId="0" xfId="0" applyFont="1" applyBorder="1" applyAlignment="1">
      <alignment horizontal="left"/>
    </xf>
    <xf numFmtId="9" fontId="0" fillId="0" borderId="10" xfId="8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17" fillId="0" borderId="0" xfId="0" applyFont="1" applyBorder="1" applyAlignment="1">
      <alignment horizontal="left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 vertical="top"/>
    </xf>
    <xf numFmtId="0" fontId="0" fillId="6" borderId="10" xfId="0" applyFill="1" applyBorder="1" applyAlignment="1">
      <alignment horizontal="center"/>
    </xf>
    <xf numFmtId="0" fontId="0" fillId="0" borderId="0" xfId="0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11" borderId="4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0" fillId="6" borderId="56" xfId="0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Border="1" applyAlignment="1">
      <alignment horizontal="left"/>
    </xf>
    <xf numFmtId="0" fontId="0" fillId="13" borderId="0" xfId="0" applyFill="1" applyAlignment="1">
      <alignment horizontal="center" vertical="center"/>
    </xf>
    <xf numFmtId="0" fontId="0" fillId="13" borderId="4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40" xfId="0" applyFill="1" applyBorder="1" applyAlignment="1">
      <alignment horizontal="center" vertical="center"/>
    </xf>
    <xf numFmtId="0" fontId="0" fillId="0" borderId="43" xfId="0" applyBorder="1"/>
    <xf numFmtId="0" fontId="0" fillId="0" borderId="44" xfId="0" applyBorder="1"/>
    <xf numFmtId="0" fontId="0" fillId="0" borderId="56" xfId="0" applyBorder="1"/>
    <xf numFmtId="0" fontId="0" fillId="0" borderId="48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22" fillId="11" borderId="14" xfId="1" quotePrefix="1" applyFont="1" applyFill="1" applyBorder="1" applyAlignment="1">
      <alignment horizontal="center"/>
    </xf>
    <xf numFmtId="0" fontId="22" fillId="11" borderId="7" xfId="1" quotePrefix="1" applyFont="1" applyFill="1" applyBorder="1"/>
    <xf numFmtId="0" fontId="0" fillId="0" borderId="16" xfId="0" applyBorder="1" applyAlignment="1"/>
    <xf numFmtId="0" fontId="0" fillId="0" borderId="36" xfId="0" applyBorder="1" applyAlignment="1">
      <alignment horizontal="center"/>
    </xf>
    <xf numFmtId="0" fontId="0" fillId="6" borderId="36" xfId="0" applyFill="1" applyBorder="1" applyAlignment="1">
      <alignment horizontal="left"/>
    </xf>
    <xf numFmtId="0" fontId="0" fillId="6" borderId="33" xfId="0" applyFill="1" applyBorder="1" applyAlignment="1">
      <alignment horizontal="left"/>
    </xf>
    <xf numFmtId="0" fontId="0" fillId="6" borderId="35" xfId="0" applyFill="1" applyBorder="1" applyAlignment="1">
      <alignment horizontal="left"/>
    </xf>
    <xf numFmtId="0" fontId="0" fillId="0" borderId="12" xfId="0" applyBorder="1" applyAlignment="1">
      <alignment vertical="center"/>
    </xf>
    <xf numFmtId="0" fontId="0" fillId="6" borderId="0" xfId="0" applyFill="1" applyBorder="1"/>
    <xf numFmtId="0" fontId="13" fillId="6" borderId="0" xfId="0" applyFont="1" applyFill="1" applyBorder="1" applyAlignment="1">
      <alignment horizontal="center"/>
    </xf>
    <xf numFmtId="0" fontId="13" fillId="6" borderId="0" xfId="0" applyFont="1" applyFill="1" applyBorder="1"/>
    <xf numFmtId="165" fontId="0" fillId="0" borderId="12" xfId="0" applyNumberFormat="1" applyBorder="1"/>
    <xf numFmtId="0" fontId="0" fillId="6" borderId="62" xfId="0" applyFill="1" applyBorder="1" applyAlignment="1">
      <alignment horizontal="center"/>
    </xf>
    <xf numFmtId="165" fontId="0" fillId="0" borderId="62" xfId="0" applyNumberFormat="1" applyBorder="1"/>
    <xf numFmtId="0" fontId="0" fillId="6" borderId="12" xfId="0" applyFill="1" applyBorder="1" applyAlignment="1">
      <alignment horizontal="center"/>
    </xf>
    <xf numFmtId="165" fontId="13" fillId="0" borderId="0" xfId="0" applyNumberFormat="1" applyFont="1" applyBorder="1"/>
    <xf numFmtId="0" fontId="6" fillId="0" borderId="13" xfId="1" applyBorder="1"/>
    <xf numFmtId="0" fontId="0" fillId="6" borderId="36" xfId="0" applyFill="1" applyBorder="1" applyAlignment="1">
      <alignment horizontal="center"/>
    </xf>
    <xf numFmtId="0" fontId="0" fillId="0" borderId="0" xfId="0" applyFont="1"/>
    <xf numFmtId="0" fontId="17" fillId="0" borderId="0" xfId="0" applyFont="1"/>
    <xf numFmtId="0" fontId="0" fillId="0" borderId="48" xfId="0" applyBorder="1"/>
    <xf numFmtId="0" fontId="0" fillId="0" borderId="47" xfId="0" applyBorder="1"/>
    <xf numFmtId="0" fontId="0" fillId="0" borderId="40" xfId="0" applyBorder="1"/>
    <xf numFmtId="0" fontId="13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right"/>
    </xf>
    <xf numFmtId="0" fontId="13" fillId="0" borderId="0" xfId="0" applyFont="1" applyFill="1" applyBorder="1"/>
    <xf numFmtId="0" fontId="0" fillId="6" borderId="48" xfId="0" applyFill="1" applyBorder="1"/>
    <xf numFmtId="0" fontId="0" fillId="6" borderId="40" xfId="0" applyFill="1" applyBorder="1"/>
    <xf numFmtId="165" fontId="0" fillId="0" borderId="21" xfId="0" applyNumberFormat="1" applyBorder="1" applyAlignment="1">
      <alignment horizontal="center"/>
    </xf>
    <xf numFmtId="0" fontId="0" fillId="6" borderId="41" xfId="0" applyFill="1" applyBorder="1" applyAlignment="1">
      <alignment horizontal="center"/>
    </xf>
    <xf numFmtId="0" fontId="0" fillId="0" borderId="16" xfId="0" applyFill="1" applyBorder="1" applyAlignment="1">
      <alignment wrapText="1"/>
    </xf>
    <xf numFmtId="165" fontId="0" fillId="6" borderId="21" xfId="0" applyNumberFormat="1" applyFill="1" applyBorder="1" applyAlignment="1">
      <alignment horizontal="center"/>
    </xf>
    <xf numFmtId="0" fontId="13" fillId="0" borderId="63" xfId="0" applyFont="1" applyBorder="1"/>
    <xf numFmtId="0" fontId="13" fillId="0" borderId="63" xfId="0" applyFont="1" applyFill="1" applyBorder="1"/>
    <xf numFmtId="0" fontId="13" fillId="0" borderId="64" xfId="0" applyFont="1" applyFill="1" applyBorder="1"/>
    <xf numFmtId="0" fontId="18" fillId="0" borderId="63" xfId="0" applyFont="1" applyFill="1" applyBorder="1"/>
    <xf numFmtId="0" fontId="0" fillId="6" borderId="40" xfId="0" applyFill="1" applyBorder="1" applyAlignment="1"/>
    <xf numFmtId="165" fontId="0" fillId="0" borderId="26" xfId="0" applyNumberFormat="1" applyFill="1" applyBorder="1" applyAlignment="1">
      <alignment vertical="center" wrapText="1"/>
    </xf>
    <xf numFmtId="165" fontId="0" fillId="0" borderId="26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wrapText="1"/>
    </xf>
    <xf numFmtId="165" fontId="0" fillId="0" borderId="0" xfId="0" applyNumberFormat="1" applyFill="1" applyBorder="1" applyAlignment="1">
      <alignment vertical="center" wrapText="1"/>
    </xf>
    <xf numFmtId="0" fontId="13" fillId="0" borderId="0" xfId="0" applyFont="1"/>
    <xf numFmtId="0" fontId="0" fillId="0" borderId="0" xfId="0" applyFont="1" applyFill="1" applyBorder="1"/>
    <xf numFmtId="0" fontId="0" fillId="0" borderId="0" xfId="0" applyFont="1" applyBorder="1"/>
    <xf numFmtId="0" fontId="19" fillId="0" borderId="0" xfId="0" applyFont="1" applyBorder="1"/>
    <xf numFmtId="0" fontId="19" fillId="3" borderId="0" xfId="0" applyFont="1" applyFill="1" applyBorder="1"/>
    <xf numFmtId="0" fontId="0" fillId="0" borderId="27" xfId="0" applyBorder="1" applyAlignment="1"/>
    <xf numFmtId="165" fontId="0" fillId="0" borderId="0" xfId="0" applyNumberFormat="1"/>
    <xf numFmtId="0" fontId="0" fillId="19" borderId="36" xfId="0" applyFill="1" applyBorder="1" applyAlignment="1">
      <alignment horizontal="left"/>
    </xf>
    <xf numFmtId="0" fontId="0" fillId="19" borderId="35" xfId="0" applyFill="1" applyBorder="1" applyAlignment="1">
      <alignment horizontal="left"/>
    </xf>
    <xf numFmtId="0" fontId="0" fillId="18" borderId="36" xfId="0" applyFill="1" applyBorder="1" applyAlignment="1">
      <alignment horizontal="left"/>
    </xf>
    <xf numFmtId="0" fontId="0" fillId="18" borderId="35" xfId="0" applyFill="1" applyBorder="1" applyAlignment="1">
      <alignment horizontal="left"/>
    </xf>
    <xf numFmtId="0" fontId="0" fillId="20" borderId="36" xfId="0" applyFill="1" applyBorder="1" applyAlignment="1">
      <alignment horizontal="left"/>
    </xf>
    <xf numFmtId="0" fontId="0" fillId="20" borderId="35" xfId="0" applyFill="1" applyBorder="1" applyAlignment="1">
      <alignment horizontal="left"/>
    </xf>
    <xf numFmtId="0" fontId="0" fillId="21" borderId="36" xfId="0" applyFill="1" applyBorder="1" applyAlignment="1">
      <alignment horizontal="left"/>
    </xf>
    <xf numFmtId="0" fontId="0" fillId="21" borderId="35" xfId="0" applyFill="1" applyBorder="1" applyAlignment="1">
      <alignment horizontal="left"/>
    </xf>
    <xf numFmtId="0" fontId="0" fillId="22" borderId="36" xfId="0" applyFill="1" applyBorder="1" applyAlignment="1">
      <alignment horizontal="left"/>
    </xf>
    <xf numFmtId="0" fontId="0" fillId="22" borderId="35" xfId="0" applyFill="1" applyBorder="1" applyAlignment="1">
      <alignment horizontal="left"/>
    </xf>
    <xf numFmtId="0" fontId="0" fillId="23" borderId="36" xfId="0" applyFill="1" applyBorder="1" applyAlignment="1">
      <alignment horizontal="left"/>
    </xf>
    <xf numFmtId="0" fontId="0" fillId="23" borderId="35" xfId="0" applyFill="1" applyBorder="1" applyAlignment="1">
      <alignment horizontal="left"/>
    </xf>
    <xf numFmtId="0" fontId="0" fillId="17" borderId="36" xfId="0" applyFill="1" applyBorder="1" applyAlignment="1">
      <alignment horizontal="left"/>
    </xf>
    <xf numFmtId="0" fontId="0" fillId="17" borderId="35" xfId="0" applyFill="1" applyBorder="1" applyAlignment="1">
      <alignment horizontal="left"/>
    </xf>
    <xf numFmtId="0" fontId="0" fillId="15" borderId="10" xfId="0" applyFill="1" applyBorder="1" applyAlignment="1">
      <alignment horizontal="left"/>
    </xf>
    <xf numFmtId="0" fontId="0" fillId="15" borderId="36" xfId="0" applyFill="1" applyBorder="1" applyAlignment="1">
      <alignment horizontal="left"/>
    </xf>
    <xf numFmtId="0" fontId="0" fillId="15" borderId="35" xfId="0" applyFill="1" applyBorder="1" applyAlignment="1">
      <alignment horizontal="left"/>
    </xf>
    <xf numFmtId="0" fontId="0" fillId="9" borderId="10" xfId="0" applyFill="1" applyBorder="1" applyAlignment="1">
      <alignment horizontal="left"/>
    </xf>
    <xf numFmtId="0" fontId="0" fillId="9" borderId="10" xfId="0" applyFill="1" applyBorder="1" applyAlignment="1">
      <alignment vertical="center"/>
    </xf>
    <xf numFmtId="0" fontId="0" fillId="9" borderId="36" xfId="0" applyFill="1" applyBorder="1" applyAlignment="1">
      <alignment horizontal="left"/>
    </xf>
    <xf numFmtId="0" fontId="0" fillId="9" borderId="35" xfId="0" applyFill="1" applyBorder="1" applyAlignment="1">
      <alignment horizontal="left"/>
    </xf>
    <xf numFmtId="0" fontId="0" fillId="16" borderId="36" xfId="0" applyFill="1" applyBorder="1" applyAlignment="1">
      <alignment horizontal="left"/>
    </xf>
    <xf numFmtId="0" fontId="0" fillId="16" borderId="35" xfId="0" applyFill="1" applyBorder="1" applyAlignment="1">
      <alignment horizontal="left"/>
    </xf>
    <xf numFmtId="0" fontId="21" fillId="14" borderId="10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17" fillId="0" borderId="0" xfId="0" applyFont="1" applyBorder="1" applyAlignment="1">
      <alignment horizontal="left" wrapText="1"/>
    </xf>
    <xf numFmtId="0" fontId="0" fillId="0" borderId="0" xfId="0" applyAlignment="1">
      <alignment horizontal="left" vertical="top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6" borderId="15" xfId="0" applyFill="1" applyBorder="1" applyAlignment="1">
      <alignment horizontal="left" vertical="center"/>
    </xf>
    <xf numFmtId="0" fontId="0" fillId="6" borderId="18" xfId="0" applyFill="1" applyBorder="1" applyAlignment="1">
      <alignment horizontal="left" vertical="center"/>
    </xf>
    <xf numFmtId="0" fontId="0" fillId="6" borderId="20" xfId="0" applyFill="1" applyBorder="1" applyAlignment="1">
      <alignment horizontal="left" vertic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6" borderId="26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0" borderId="61" xfId="0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6" borderId="30" xfId="0" applyFill="1" applyBorder="1" applyAlignment="1">
      <alignment horizontal="center" vertical="center"/>
    </xf>
    <xf numFmtId="0" fontId="0" fillId="6" borderId="61" xfId="0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/>
    </xf>
    <xf numFmtId="0" fontId="0" fillId="6" borderId="32" xfId="0" applyFill="1" applyBorder="1" applyAlignment="1">
      <alignment horizontal="center" vertical="center"/>
    </xf>
    <xf numFmtId="0" fontId="0" fillId="6" borderId="31" xfId="0" applyFill="1" applyBorder="1" applyAlignment="1">
      <alignment horizontal="center" vertical="center"/>
    </xf>
    <xf numFmtId="0" fontId="0" fillId="0" borderId="0" xfId="0" applyAlignment="1">
      <alignment horizontal="center" vertical="top" wrapText="1"/>
    </xf>
    <xf numFmtId="0" fontId="0" fillId="6" borderId="10" xfId="0" applyFill="1" applyBorder="1" applyAlignment="1">
      <alignment horizontal="left"/>
    </xf>
    <xf numFmtId="0" fontId="0" fillId="7" borderId="36" xfId="0" applyFill="1" applyBorder="1" applyAlignment="1">
      <alignment horizontal="left"/>
    </xf>
    <xf numFmtId="0" fontId="0" fillId="7" borderId="33" xfId="0" applyFill="1" applyBorder="1" applyAlignment="1">
      <alignment horizontal="left"/>
    </xf>
    <xf numFmtId="0" fontId="0" fillId="7" borderId="35" xfId="0" applyFill="1" applyBorder="1" applyAlignment="1">
      <alignment horizontal="left"/>
    </xf>
    <xf numFmtId="0" fontId="0" fillId="10" borderId="36" xfId="0" applyFill="1" applyBorder="1" applyAlignment="1">
      <alignment horizontal="center"/>
    </xf>
    <xf numFmtId="0" fontId="0" fillId="10" borderId="33" xfId="0" applyFill="1" applyBorder="1" applyAlignment="1">
      <alignment horizontal="center"/>
    </xf>
    <xf numFmtId="0" fontId="0" fillId="10" borderId="35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5" borderId="5" xfId="0" applyFont="1" applyFill="1" applyBorder="1" applyAlignment="1">
      <alignment horizontal="left" vertical="center"/>
    </xf>
    <xf numFmtId="0" fontId="4" fillId="5" borderId="0" xfId="0" applyFont="1" applyFill="1" applyBorder="1" applyAlignment="1">
      <alignment horizontal="left" vertic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left"/>
    </xf>
    <xf numFmtId="0" fontId="0" fillId="6" borderId="36" xfId="0" applyFill="1" applyBorder="1" applyAlignment="1">
      <alignment horizontal="center"/>
    </xf>
    <xf numFmtId="0" fontId="0" fillId="6" borderId="33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0" fillId="11" borderId="36" xfId="0" applyFill="1" applyBorder="1" applyAlignment="1">
      <alignment horizontal="center"/>
    </xf>
    <xf numFmtId="0" fontId="0" fillId="11" borderId="33" xfId="0" applyFill="1" applyBorder="1" applyAlignment="1">
      <alignment horizontal="center"/>
    </xf>
    <xf numFmtId="0" fontId="0" fillId="11" borderId="35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7" borderId="48" xfId="0" applyFill="1" applyBorder="1" applyAlignment="1">
      <alignment horizontal="center"/>
    </xf>
    <xf numFmtId="0" fontId="0" fillId="7" borderId="40" xfId="0" applyFill="1" applyBorder="1" applyAlignment="1">
      <alignment horizontal="center"/>
    </xf>
    <xf numFmtId="0" fontId="0" fillId="6" borderId="39" xfId="0" applyFill="1" applyBorder="1" applyAlignment="1">
      <alignment horizontal="center" vertical="center"/>
    </xf>
    <xf numFmtId="165" fontId="0" fillId="6" borderId="47" xfId="0" applyNumberFormat="1" applyFill="1" applyBorder="1" applyAlignment="1">
      <alignment horizontal="center"/>
    </xf>
    <xf numFmtId="165" fontId="0" fillId="6" borderId="40" xfId="0" applyNumberFormat="1" applyFill="1" applyBorder="1" applyAlignment="1">
      <alignment horizontal="center"/>
    </xf>
    <xf numFmtId="165" fontId="0" fillId="6" borderId="0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65" fontId="0" fillId="3" borderId="0" xfId="0" applyNumberFormat="1" applyFill="1" applyBorder="1" applyAlignment="1">
      <alignment horizontal="center"/>
    </xf>
    <xf numFmtId="165" fontId="0" fillId="6" borderId="3" xfId="0" applyNumberFormat="1" applyFill="1" applyBorder="1" applyAlignment="1">
      <alignment horizontal="center"/>
    </xf>
    <xf numFmtId="165" fontId="0" fillId="6" borderId="4" xfId="0" applyNumberFormat="1" applyFill="1" applyBorder="1" applyAlignment="1">
      <alignment horizontal="center"/>
    </xf>
    <xf numFmtId="165" fontId="0" fillId="6" borderId="6" xfId="0" applyNumberFormat="1" applyFill="1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6" borderId="23" xfId="0" quotePrefix="1" applyFill="1" applyBorder="1" applyAlignment="1">
      <alignment horizontal="center" vertical="center" wrapText="1"/>
    </xf>
    <xf numFmtId="0" fontId="0" fillId="6" borderId="13" xfId="0" quotePrefix="1" applyFill="1" applyBorder="1" applyAlignment="1">
      <alignment horizontal="center" vertical="center" wrapText="1"/>
    </xf>
    <xf numFmtId="0" fontId="0" fillId="6" borderId="24" xfId="0" quotePrefix="1" applyFill="1" applyBorder="1" applyAlignment="1">
      <alignment horizontal="center" vertical="center" wrapText="1"/>
    </xf>
    <xf numFmtId="165" fontId="0" fillId="6" borderId="23" xfId="0" applyNumberFormat="1" applyFill="1" applyBorder="1" applyAlignment="1">
      <alignment horizontal="center" vertical="center" wrapText="1"/>
    </xf>
    <xf numFmtId="165" fontId="0" fillId="6" borderId="13" xfId="0" applyNumberFormat="1" applyFill="1" applyBorder="1" applyAlignment="1">
      <alignment horizontal="center" vertical="center" wrapText="1"/>
    </xf>
    <xf numFmtId="165" fontId="0" fillId="6" borderId="24" xfId="0" applyNumberFormat="1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wrapText="1"/>
    </xf>
    <xf numFmtId="0" fontId="24" fillId="3" borderId="38" xfId="0" applyFont="1" applyFill="1" applyBorder="1" applyAlignment="1">
      <alignment horizontal="center" vertical="center"/>
    </xf>
    <xf numFmtId="0" fontId="24" fillId="3" borderId="3" xfId="0" applyFont="1" applyFill="1" applyBorder="1" applyAlignment="1">
      <alignment horizontal="center" vertical="center"/>
    </xf>
    <xf numFmtId="0" fontId="24" fillId="3" borderId="58" xfId="0" applyFont="1" applyFill="1" applyBorder="1" applyAlignment="1">
      <alignment horizontal="center" vertical="center"/>
    </xf>
    <xf numFmtId="0" fontId="0" fillId="6" borderId="37" xfId="0" applyFill="1" applyBorder="1" applyAlignment="1">
      <alignment horizontal="center" vertical="center" wrapText="1"/>
    </xf>
    <xf numFmtId="0" fontId="0" fillId="6" borderId="32" xfId="0" applyFill="1" applyBorder="1" applyAlignment="1">
      <alignment horizontal="center" vertical="center" wrapText="1"/>
    </xf>
    <xf numFmtId="0" fontId="0" fillId="6" borderId="31" xfId="0" applyFill="1" applyBorder="1" applyAlignment="1">
      <alignment horizontal="center" vertical="center" wrapText="1"/>
    </xf>
    <xf numFmtId="0" fontId="0" fillId="7" borderId="23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quotePrefix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0" borderId="23" xfId="0" quotePrefix="1" applyFill="1" applyBorder="1" applyAlignment="1">
      <alignment horizontal="center" vertical="center"/>
    </xf>
    <xf numFmtId="0" fontId="0" fillId="0" borderId="13" xfId="0" quotePrefix="1" applyFill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" fontId="0" fillId="0" borderId="24" xfId="0" applyNumberFormat="1" applyBorder="1" applyAlignment="1">
      <alignment horizontal="center" vertical="center"/>
    </xf>
    <xf numFmtId="166" fontId="0" fillId="6" borderId="23" xfId="0" applyNumberFormat="1" applyFill="1" applyBorder="1" applyAlignment="1">
      <alignment horizontal="center" vertical="center"/>
    </xf>
    <xf numFmtId="166" fontId="0" fillId="6" borderId="13" xfId="0" applyNumberFormat="1" applyFill="1" applyBorder="1" applyAlignment="1">
      <alignment horizontal="center" vertical="center"/>
    </xf>
    <xf numFmtId="166" fontId="0" fillId="6" borderId="24" xfId="0" applyNumberFormat="1" applyFill="1" applyBorder="1" applyAlignment="1">
      <alignment horizontal="center" vertical="center"/>
    </xf>
    <xf numFmtId="165" fontId="7" fillId="0" borderId="26" xfId="2" applyNumberFormat="1" applyBorder="1" applyAlignment="1">
      <alignment horizontal="center" vertical="center"/>
    </xf>
    <xf numFmtId="165" fontId="7" fillId="0" borderId="28" xfId="2" applyNumberFormat="1" applyBorder="1" applyAlignment="1">
      <alignment horizontal="center" vertical="center"/>
    </xf>
    <xf numFmtId="165" fontId="7" fillId="0" borderId="27" xfId="2" applyNumberFormat="1" applyBorder="1" applyAlignment="1">
      <alignment horizontal="center" vertical="center"/>
    </xf>
    <xf numFmtId="165" fontId="7" fillId="0" borderId="26" xfId="2" applyNumberFormat="1" applyBorder="1" applyAlignment="1">
      <alignment horizontal="center"/>
    </xf>
    <xf numFmtId="165" fontId="7" fillId="0" borderId="28" xfId="2" applyNumberFormat="1" applyBorder="1" applyAlignment="1">
      <alignment horizontal="center"/>
    </xf>
    <xf numFmtId="165" fontId="7" fillId="0" borderId="27" xfId="2" applyNumberFormat="1" applyBorder="1" applyAlignment="1">
      <alignment horizontal="center"/>
    </xf>
    <xf numFmtId="0" fontId="7" fillId="6" borderId="36" xfId="2" applyFill="1" applyBorder="1" applyAlignment="1">
      <alignment horizontal="center"/>
    </xf>
    <xf numFmtId="0" fontId="7" fillId="6" borderId="35" xfId="2" applyFill="1" applyBorder="1" applyAlignment="1">
      <alignment horizontal="center"/>
    </xf>
    <xf numFmtId="0" fontId="7" fillId="6" borderId="33" xfId="2" applyFill="1" applyBorder="1" applyAlignment="1">
      <alignment horizontal="center"/>
    </xf>
    <xf numFmtId="0" fontId="7" fillId="6" borderId="57" xfId="2" applyFill="1" applyBorder="1" applyAlignment="1">
      <alignment horizontal="center"/>
    </xf>
    <xf numFmtId="165" fontId="7" fillId="0" borderId="36" xfId="2" applyNumberFormat="1" applyBorder="1" applyAlignment="1">
      <alignment horizontal="center"/>
    </xf>
    <xf numFmtId="165" fontId="7" fillId="0" borderId="35" xfId="2" applyNumberFormat="1" applyBorder="1" applyAlignment="1">
      <alignment horizontal="center"/>
    </xf>
    <xf numFmtId="165" fontId="7" fillId="0" borderId="33" xfId="2" applyNumberFormat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6" borderId="2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6" borderId="24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0" borderId="0" xfId="0" applyBorder="1" applyAlignment="1">
      <alignment horizontal="center" vertical="top"/>
    </xf>
    <xf numFmtId="0" fontId="0" fillId="0" borderId="16" xfId="0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12" borderId="10" xfId="0" applyFill="1" applyBorder="1" applyAlignment="1">
      <alignment horizontal="left"/>
    </xf>
    <xf numFmtId="0" fontId="0" fillId="12" borderId="10" xfId="0" applyFill="1" applyBorder="1" applyAlignment="1">
      <alignment horizontal="center"/>
    </xf>
    <xf numFmtId="0" fontId="0" fillId="12" borderId="17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22" xfId="0" applyFill="1" applyBorder="1" applyAlignment="1">
      <alignment horizontal="center" vertical="center" wrapText="1"/>
    </xf>
    <xf numFmtId="0" fontId="0" fillId="0" borderId="0" xfId="0" applyBorder="1" applyAlignment="1">
      <alignment horizontal="left"/>
    </xf>
    <xf numFmtId="0" fontId="0" fillId="12" borderId="14" xfId="0" applyFill="1" applyBorder="1" applyAlignment="1">
      <alignment horizontal="center" wrapText="1"/>
    </xf>
    <xf numFmtId="0" fontId="0" fillId="12" borderId="10" xfId="0" applyFill="1" applyBorder="1" applyAlignment="1">
      <alignment horizontal="center" wrapText="1"/>
    </xf>
    <xf numFmtId="0" fontId="0" fillId="12" borderId="15" xfId="0" applyFill="1" applyBorder="1" applyAlignment="1">
      <alignment horizontal="left" vertical="center"/>
    </xf>
    <xf numFmtId="0" fontId="0" fillId="12" borderId="18" xfId="0" applyFill="1" applyBorder="1" applyAlignment="1">
      <alignment horizontal="left" vertical="center"/>
    </xf>
    <xf numFmtId="0" fontId="0" fillId="12" borderId="20" xfId="0" applyFill="1" applyBorder="1" applyAlignment="1">
      <alignment horizontal="left" vertical="center"/>
    </xf>
    <xf numFmtId="0" fontId="0" fillId="12" borderId="16" xfId="0" applyFill="1" applyBorder="1" applyAlignment="1">
      <alignment horizontal="center"/>
    </xf>
    <xf numFmtId="0" fontId="0" fillId="12" borderId="26" xfId="0" applyFill="1" applyBorder="1" applyAlignment="1">
      <alignment horizontal="center"/>
    </xf>
    <xf numFmtId="0" fontId="0" fillId="12" borderId="27" xfId="0" applyFill="1" applyBorder="1" applyAlignment="1">
      <alignment horizontal="center"/>
    </xf>
    <xf numFmtId="0" fontId="0" fillId="12" borderId="23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12" borderId="24" xfId="0" applyFill="1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12" borderId="32" xfId="0" applyFill="1" applyBorder="1" applyAlignment="1">
      <alignment horizontal="center" vertical="center"/>
    </xf>
    <xf numFmtId="0" fontId="0" fillId="12" borderId="31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21" xfId="0" applyFill="1" applyBorder="1" applyAlignment="1">
      <alignment horizontal="center" vertical="center"/>
    </xf>
    <xf numFmtId="0" fontId="0" fillId="12" borderId="28" xfId="0" applyFill="1" applyBorder="1" applyAlignment="1">
      <alignment horizontal="center"/>
    </xf>
    <xf numFmtId="0" fontId="0" fillId="12" borderId="29" xfId="0" applyFill="1" applyBorder="1" applyAlignment="1">
      <alignment horizontal="center" vertical="center"/>
    </xf>
    <xf numFmtId="0" fontId="0" fillId="12" borderId="30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36" xfId="0" applyFill="1" applyBorder="1" applyAlignment="1">
      <alignment horizontal="center"/>
    </xf>
    <xf numFmtId="0" fontId="0" fillId="12" borderId="35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1" borderId="48" xfId="0" applyFill="1" applyBorder="1" applyAlignment="1">
      <alignment horizontal="center"/>
    </xf>
    <xf numFmtId="0" fontId="0" fillId="11" borderId="40" xfId="0" applyFill="1" applyBorder="1" applyAlignment="1">
      <alignment horizontal="center"/>
    </xf>
    <xf numFmtId="0" fontId="0" fillId="3" borderId="17" xfId="0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left" wrapText="1"/>
    </xf>
    <xf numFmtId="0" fontId="17" fillId="0" borderId="0" xfId="0" applyFont="1" applyAlignment="1">
      <alignment horizontal="left" vertical="center" wrapText="1"/>
    </xf>
    <xf numFmtId="0" fontId="0" fillId="6" borderId="27" xfId="0" applyFill="1" applyBorder="1" applyAlignment="1">
      <alignment horizontal="center"/>
    </xf>
    <xf numFmtId="0" fontId="0" fillId="0" borderId="17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0" fillId="12" borderId="11" xfId="0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21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</cellXfs>
  <cellStyles count="9">
    <cellStyle name="Comma 2" xfId="3" xr:uid="{00000000-0005-0000-0000-000000000000}"/>
    <cellStyle name="Currency 2" xfId="5" xr:uid="{00000000-0005-0000-0000-000001000000}"/>
    <cellStyle name="Currency 3" xfId="4" xr:uid="{00000000-0005-0000-0000-000002000000}"/>
    <cellStyle name="Hyperlink" xfId="1" builtinId="8"/>
    <cellStyle name="Normal" xfId="0" builtinId="0"/>
    <cellStyle name="Normal 2" xfId="2" xr:uid="{00000000-0005-0000-0000-000005000000}"/>
    <cellStyle name="Normal 2 2" xfId="7" xr:uid="{00000000-0005-0000-0000-000006000000}"/>
    <cellStyle name="Percent" xfId="8" builtinId="5"/>
    <cellStyle name="Percent 2" xfId="6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'View quotation '!A1"/><Relationship Id="rId7" Type="http://schemas.openxmlformats.org/officeDocument/2006/relationships/hyperlink" Target="#'Edit Quotation'!A1"/><Relationship Id="rId2" Type="http://schemas.openxmlformats.org/officeDocument/2006/relationships/image" Target="../media/image1.png"/><Relationship Id="rId1" Type="http://schemas.openxmlformats.org/officeDocument/2006/relationships/hyperlink" Target="#'Add new quotation Non Project'!A1"/><Relationship Id="rId6" Type="http://schemas.openxmlformats.org/officeDocument/2006/relationships/image" Target="../media/image3.png"/><Relationship Id="rId11" Type="http://schemas.openxmlformats.org/officeDocument/2006/relationships/image" Target="../media/image6.png"/><Relationship Id="rId5" Type="http://schemas.openxmlformats.org/officeDocument/2006/relationships/hyperlink" Target="#'Close Quotation'!A1"/><Relationship Id="rId10" Type="http://schemas.openxmlformats.org/officeDocument/2006/relationships/hyperlink" Target="#'Upload quotation'!A1"/><Relationship Id="rId4" Type="http://schemas.openxmlformats.org/officeDocument/2006/relationships/image" Target="../media/image2.png"/><Relationship Id="rId9" Type="http://schemas.openxmlformats.org/officeDocument/2006/relationships/image" Target="../media/image5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'Add new quotation'!R19"/><Relationship Id="rId1" Type="http://schemas.openxmlformats.org/officeDocument/2006/relationships/hyperlink" Target="#'Add new quotation Project'!A18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'Add new quotation Non Project'!Z50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hyperlink" Target="#'Add new quotation Non Project'!Z50"/><Relationship Id="rId1" Type="http://schemas.openxmlformats.org/officeDocument/2006/relationships/hyperlink" Target="#'Add new quotation Non Project'!S20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View Quotation deal'!A1"/><Relationship Id="rId1" Type="http://schemas.openxmlformats.org/officeDocument/2006/relationships/image" Target="../media/image1.png"/><Relationship Id="rId6" Type="http://schemas.openxmlformats.org/officeDocument/2006/relationships/hyperlink" Target="#'Change PO doc'!A1"/><Relationship Id="rId5" Type="http://schemas.openxmlformats.org/officeDocument/2006/relationships/image" Target="../media/image7.png"/><Relationship Id="rId4" Type="http://schemas.openxmlformats.org/officeDocument/2006/relationships/hyperlink" Target="#'Reopen quotation deal'!A1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'View Close Quotation'!A1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85725</xdr:rowOff>
    </xdr:from>
    <xdr:to>
      <xdr:col>7</xdr:col>
      <xdr:colOff>152400</xdr:colOff>
      <xdr:row>2</xdr:row>
      <xdr:rowOff>180975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6181725" y="333375"/>
          <a:ext cx="1352550" cy="285750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 Add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new quotation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247650</xdr:colOff>
      <xdr:row>1</xdr:row>
      <xdr:rowOff>85725</xdr:rowOff>
    </xdr:from>
    <xdr:to>
      <xdr:col>8</xdr:col>
      <xdr:colOff>314326</xdr:colOff>
      <xdr:row>2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6591300" y="333375"/>
          <a:ext cx="1133476" cy="285750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Download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Excel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7</xdr:col>
      <xdr:colOff>85725</xdr:colOff>
      <xdr:row>4</xdr:row>
      <xdr:rowOff>190500</xdr:rowOff>
    </xdr:from>
    <xdr:to>
      <xdr:col>7</xdr:col>
      <xdr:colOff>301383</xdr:colOff>
      <xdr:row>6</xdr:row>
      <xdr:rowOff>6108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29375" y="1009650"/>
          <a:ext cx="215658" cy="215658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6</xdr:row>
      <xdr:rowOff>9525</xdr:rowOff>
    </xdr:from>
    <xdr:to>
      <xdr:col>7</xdr:col>
      <xdr:colOff>514350</xdr:colOff>
      <xdr:row>7</xdr:row>
      <xdr:rowOff>28575</xdr:rowOff>
    </xdr:to>
    <xdr:pic>
      <xdr:nvPicPr>
        <xdr:cNvPr id="32" name="Picture 3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1605" t="35396" r="25321" b="59631"/>
        <a:stretch/>
      </xdr:blipFill>
      <xdr:spPr>
        <a:xfrm>
          <a:off x="7981950" y="1228725"/>
          <a:ext cx="314325" cy="285750"/>
        </a:xfrm>
        <a:prstGeom prst="rect">
          <a:avLst/>
        </a:prstGeom>
      </xdr:spPr>
    </xdr:pic>
    <xdr:clientData/>
  </xdr:twoCellAnchor>
  <xdr:twoCellAnchor editAs="oneCell">
    <xdr:from>
      <xdr:col>7</xdr:col>
      <xdr:colOff>857250</xdr:colOff>
      <xdr:row>6</xdr:row>
      <xdr:rowOff>0</xdr:rowOff>
    </xdr:from>
    <xdr:to>
      <xdr:col>8</xdr:col>
      <xdr:colOff>114300</xdr:colOff>
      <xdr:row>7</xdr:row>
      <xdr:rowOff>19493</xdr:rowOff>
    </xdr:to>
    <xdr:pic>
      <xdr:nvPicPr>
        <xdr:cNvPr id="34" name="Picture 3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2367" t="35161" r="14485" b="59891"/>
        <a:stretch/>
      </xdr:blipFill>
      <xdr:spPr>
        <a:xfrm>
          <a:off x="8639175" y="1219200"/>
          <a:ext cx="323850" cy="286193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504825</xdr:colOff>
      <xdr:row>6</xdr:row>
      <xdr:rowOff>0</xdr:rowOff>
    </xdr:from>
    <xdr:to>
      <xdr:col>7</xdr:col>
      <xdr:colOff>853099</xdr:colOff>
      <xdr:row>7</xdr:row>
      <xdr:rowOff>28575</xdr:rowOff>
    </xdr:to>
    <xdr:pic>
      <xdr:nvPicPr>
        <xdr:cNvPr id="35" name="Picture 3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3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5119" t="35161" r="21512" b="59760"/>
        <a:stretch/>
      </xdr:blipFill>
      <xdr:spPr>
        <a:xfrm>
          <a:off x="8286750" y="1219200"/>
          <a:ext cx="348274" cy="29527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142874</xdr:colOff>
      <xdr:row>6</xdr:row>
      <xdr:rowOff>9524</xdr:rowOff>
    </xdr:from>
    <xdr:to>
      <xdr:col>8</xdr:col>
      <xdr:colOff>457464</xdr:colOff>
      <xdr:row>7</xdr:row>
      <xdr:rowOff>19049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3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78926" t="44536" r="18073" b="50775"/>
        <a:stretch/>
      </xdr:blipFill>
      <xdr:spPr>
        <a:xfrm>
          <a:off x="8991599" y="1228724"/>
          <a:ext cx="314590" cy="276225"/>
        </a:xfrm>
        <a:prstGeom prst="rect">
          <a:avLst/>
        </a:prstGeom>
      </xdr:spPr>
    </xdr:pic>
    <xdr:clientData/>
  </xdr:twoCellAnchor>
  <xdr:twoCellAnchor editAs="oneCell">
    <xdr:from>
      <xdr:col>8</xdr:col>
      <xdr:colOff>466725</xdr:colOff>
      <xdr:row>6</xdr:row>
      <xdr:rowOff>0</xdr:rowOff>
    </xdr:from>
    <xdr:to>
      <xdr:col>8</xdr:col>
      <xdr:colOff>808622</xdr:colOff>
      <xdr:row>7</xdr:row>
      <xdr:rowOff>28575</xdr:rowOff>
    </xdr:to>
    <xdr:pic>
      <xdr:nvPicPr>
        <xdr:cNvPr id="37" name="Picture 36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3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85955" t="44407" r="10824" b="50645"/>
        <a:stretch/>
      </xdr:blipFill>
      <xdr:spPr>
        <a:xfrm>
          <a:off x="9315450" y="1219200"/>
          <a:ext cx="341897" cy="29527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17</xdr:row>
      <xdr:rowOff>152400</xdr:rowOff>
    </xdr:from>
    <xdr:to>
      <xdr:col>0</xdr:col>
      <xdr:colOff>342899</xdr:colOff>
      <xdr:row>19</xdr:row>
      <xdr:rowOff>85725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71605" t="34899" r="25321" b="59631"/>
        <a:stretch/>
      </xdr:blipFill>
      <xdr:spPr>
        <a:xfrm>
          <a:off x="28575" y="4162425"/>
          <a:ext cx="314324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28575</xdr:colOff>
      <xdr:row>19</xdr:row>
      <xdr:rowOff>123825</xdr:rowOff>
    </xdr:from>
    <xdr:to>
      <xdr:col>1</xdr:col>
      <xdr:colOff>33949</xdr:colOff>
      <xdr:row>21</xdr:row>
      <xdr:rowOff>38100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l="75119" t="35161" r="21512" b="59760"/>
        <a:stretch/>
      </xdr:blipFill>
      <xdr:spPr>
        <a:xfrm>
          <a:off x="28575" y="4514850"/>
          <a:ext cx="348274" cy="29527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22</xdr:row>
      <xdr:rowOff>9525</xdr:rowOff>
    </xdr:from>
    <xdr:to>
      <xdr:col>1</xdr:col>
      <xdr:colOff>19050</xdr:colOff>
      <xdr:row>23</xdr:row>
      <xdr:rowOff>105218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82367" t="35161" r="14485" b="59891"/>
        <a:stretch/>
      </xdr:blipFill>
      <xdr:spPr>
        <a:xfrm>
          <a:off x="38100" y="4972050"/>
          <a:ext cx="323850" cy="286193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24</xdr:row>
      <xdr:rowOff>28575</xdr:rowOff>
    </xdr:from>
    <xdr:to>
      <xdr:col>1</xdr:col>
      <xdr:colOff>9790</xdr:colOff>
      <xdr:row>25</xdr:row>
      <xdr:rowOff>114300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l="78926" t="44536" r="18073" b="50775"/>
        <a:stretch/>
      </xdr:blipFill>
      <xdr:spPr>
        <a:xfrm>
          <a:off x="38100" y="5276850"/>
          <a:ext cx="314590" cy="2762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25</xdr:row>
      <xdr:rowOff>142875</xdr:rowOff>
    </xdr:from>
    <xdr:to>
      <xdr:col>1</xdr:col>
      <xdr:colOff>18047</xdr:colOff>
      <xdr:row>27</xdr:row>
      <xdr:rowOff>57150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/>
        <a:srcRect l="85955" t="44407" r="10824" b="50645"/>
        <a:stretch/>
      </xdr:blipFill>
      <xdr:spPr>
        <a:xfrm>
          <a:off x="19050" y="5581650"/>
          <a:ext cx="341897" cy="2952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4</xdr:row>
      <xdr:rowOff>161925</xdr:rowOff>
    </xdr:from>
    <xdr:to>
      <xdr:col>9</xdr:col>
      <xdr:colOff>272808</xdr:colOff>
      <xdr:row>6</xdr:row>
      <xdr:rowOff>15633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981075"/>
          <a:ext cx="215658" cy="234708"/>
        </a:xfrm>
        <a:prstGeom prst="rect">
          <a:avLst/>
        </a:prstGeom>
      </xdr:spPr>
    </xdr:pic>
    <xdr:clientData/>
  </xdr:twoCellAnchor>
  <xdr:twoCellAnchor editAs="oneCell">
    <xdr:from>
      <xdr:col>9</xdr:col>
      <xdr:colOff>95250</xdr:colOff>
      <xdr:row>6</xdr:row>
      <xdr:rowOff>19050</xdr:rowOff>
    </xdr:from>
    <xdr:to>
      <xdr:col>9</xdr:col>
      <xdr:colOff>409574</xdr:colOff>
      <xdr:row>6</xdr:row>
      <xdr:rowOff>333375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71605" t="34899" r="25321" b="59631"/>
        <a:stretch/>
      </xdr:blipFill>
      <xdr:spPr>
        <a:xfrm>
          <a:off x="7658100" y="1219200"/>
          <a:ext cx="314324" cy="314325"/>
        </a:xfrm>
        <a:prstGeom prst="rect">
          <a:avLst/>
        </a:prstGeom>
      </xdr:spPr>
    </xdr:pic>
    <xdr:clientData/>
  </xdr:twoCellAnchor>
  <xdr:twoCellAnchor>
    <xdr:from>
      <xdr:col>9</xdr:col>
      <xdr:colOff>485775</xdr:colOff>
      <xdr:row>6</xdr:row>
      <xdr:rowOff>19050</xdr:rowOff>
    </xdr:from>
    <xdr:to>
      <xdr:col>10</xdr:col>
      <xdr:colOff>209550</xdr:colOff>
      <xdr:row>6</xdr:row>
      <xdr:rowOff>304800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SpPr/>
      </xdr:nvSpPr>
      <xdr:spPr>
        <a:xfrm>
          <a:off x="10096500" y="1219200"/>
          <a:ext cx="676275" cy="285750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Approve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128427</xdr:colOff>
      <xdr:row>8</xdr:row>
      <xdr:rowOff>180791</xdr:rowOff>
    </xdr:from>
    <xdr:to>
      <xdr:col>14</xdr:col>
      <xdr:colOff>297588</xdr:colOff>
      <xdr:row>10</xdr:row>
      <xdr:rowOff>49255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/>
      </xdr:nvSpPr>
      <xdr:spPr>
        <a:xfrm>
          <a:off x="12539502" y="1742891"/>
          <a:ext cx="1007361" cy="249464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sucess fee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50372</xdr:colOff>
      <xdr:row>10</xdr:row>
      <xdr:rowOff>21406</xdr:rowOff>
    </xdr:from>
    <xdr:to>
      <xdr:col>10</xdr:col>
      <xdr:colOff>203342</xdr:colOff>
      <xdr:row>10</xdr:row>
      <xdr:rowOff>171237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/>
      </xdr:nvSpPr>
      <xdr:spPr>
        <a:xfrm>
          <a:off x="9543265" y="1979917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588053</xdr:colOff>
      <xdr:row>6</xdr:row>
      <xdr:rowOff>13272</xdr:rowOff>
    </xdr:from>
    <xdr:to>
      <xdr:col>3</xdr:col>
      <xdr:colOff>741023</xdr:colOff>
      <xdr:row>6</xdr:row>
      <xdr:rowOff>163103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SpPr/>
      </xdr:nvSpPr>
      <xdr:spPr>
        <a:xfrm>
          <a:off x="2397803" y="1194372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323066</xdr:colOff>
      <xdr:row>17</xdr:row>
      <xdr:rowOff>37245</xdr:rowOff>
    </xdr:from>
    <xdr:to>
      <xdr:col>3</xdr:col>
      <xdr:colOff>476036</xdr:colOff>
      <xdr:row>17</xdr:row>
      <xdr:rowOff>187076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2132816" y="3132870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325634</xdr:colOff>
      <xdr:row>18</xdr:row>
      <xdr:rowOff>39813</xdr:rowOff>
    </xdr:from>
    <xdr:to>
      <xdr:col>3</xdr:col>
      <xdr:colOff>478604</xdr:colOff>
      <xdr:row>18</xdr:row>
      <xdr:rowOff>189644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2135384" y="3325938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317500</xdr:colOff>
      <xdr:row>19</xdr:row>
      <xdr:rowOff>42382</xdr:rowOff>
    </xdr:from>
    <xdr:to>
      <xdr:col>3</xdr:col>
      <xdr:colOff>470470</xdr:colOff>
      <xdr:row>19</xdr:row>
      <xdr:rowOff>192213</xdr:rowOff>
    </xdr:to>
    <xdr:sp macro="" textlink="">
      <xdr:nvSpPr>
        <xdr:cNvPr id="14" name="Oval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/>
      </xdr:nvSpPr>
      <xdr:spPr>
        <a:xfrm>
          <a:off x="2127250" y="3519007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293528</xdr:colOff>
      <xdr:row>17</xdr:row>
      <xdr:rowOff>29111</xdr:rowOff>
    </xdr:from>
    <xdr:to>
      <xdr:col>4</xdr:col>
      <xdr:colOff>446498</xdr:colOff>
      <xdr:row>17</xdr:row>
      <xdr:rowOff>178942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SpPr/>
      </xdr:nvSpPr>
      <xdr:spPr>
        <a:xfrm>
          <a:off x="3017678" y="3124736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296096</xdr:colOff>
      <xdr:row>18</xdr:row>
      <xdr:rowOff>31679</xdr:rowOff>
    </xdr:from>
    <xdr:to>
      <xdr:col>4</xdr:col>
      <xdr:colOff>449066</xdr:colOff>
      <xdr:row>18</xdr:row>
      <xdr:rowOff>181510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SpPr/>
      </xdr:nvSpPr>
      <xdr:spPr>
        <a:xfrm>
          <a:off x="3020246" y="3317804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287962</xdr:colOff>
      <xdr:row>19</xdr:row>
      <xdr:rowOff>34248</xdr:rowOff>
    </xdr:from>
    <xdr:to>
      <xdr:col>4</xdr:col>
      <xdr:colOff>440932</xdr:colOff>
      <xdr:row>19</xdr:row>
      <xdr:rowOff>184079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SpPr/>
      </xdr:nvSpPr>
      <xdr:spPr>
        <a:xfrm>
          <a:off x="3012112" y="3510873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740453</xdr:colOff>
      <xdr:row>5</xdr:row>
      <xdr:rowOff>192640</xdr:rowOff>
    </xdr:from>
    <xdr:to>
      <xdr:col>5</xdr:col>
      <xdr:colOff>943653</xdr:colOff>
      <xdr:row>7</xdr:row>
      <xdr:rowOff>1997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4443431" y="1177247"/>
          <a:ext cx="203200" cy="205340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317500</xdr:colOff>
      <xdr:row>20</xdr:row>
      <xdr:rowOff>42382</xdr:rowOff>
    </xdr:from>
    <xdr:to>
      <xdr:col>3</xdr:col>
      <xdr:colOff>470470</xdr:colOff>
      <xdr:row>20</xdr:row>
      <xdr:rowOff>192213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2126180" y="3745360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287962</xdr:colOff>
      <xdr:row>20</xdr:row>
      <xdr:rowOff>34248</xdr:rowOff>
    </xdr:from>
    <xdr:to>
      <xdr:col>4</xdr:col>
      <xdr:colOff>440932</xdr:colOff>
      <xdr:row>20</xdr:row>
      <xdr:rowOff>184079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3006333" y="3737226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50381</xdr:colOff>
      <xdr:row>11</xdr:row>
      <xdr:rowOff>10699</xdr:rowOff>
    </xdr:from>
    <xdr:to>
      <xdr:col>10</xdr:col>
      <xdr:colOff>203351</xdr:colOff>
      <xdr:row>11</xdr:row>
      <xdr:rowOff>160530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9543274" y="2161851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822158</xdr:colOff>
      <xdr:row>18</xdr:row>
      <xdr:rowOff>141237</xdr:rowOff>
    </xdr:from>
    <xdr:to>
      <xdr:col>16</xdr:col>
      <xdr:colOff>300789</xdr:colOff>
      <xdr:row>20</xdr:row>
      <xdr:rowOff>20052</xdr:rowOff>
    </xdr:to>
    <xdr:sp macro="" textlink="">
      <xdr:nvSpPr>
        <xdr:cNvPr id="30" name="Rectangle 29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SpPr/>
      </xdr:nvSpPr>
      <xdr:spPr>
        <a:xfrm>
          <a:off x="12883816" y="3600316"/>
          <a:ext cx="1213184" cy="279868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 Add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jendela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28</xdr:col>
      <xdr:colOff>603135</xdr:colOff>
      <xdr:row>92</xdr:row>
      <xdr:rowOff>33336</xdr:rowOff>
    </xdr:from>
    <xdr:to>
      <xdr:col>28</xdr:col>
      <xdr:colOff>739207</xdr:colOff>
      <xdr:row>92</xdr:row>
      <xdr:rowOff>169408</xdr:rowOff>
    </xdr:to>
    <xdr:sp macro="" textlink="">
      <xdr:nvSpPr>
        <xdr:cNvPr id="34" name="Donut 33"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SpPr/>
      </xdr:nvSpPr>
      <xdr:spPr>
        <a:xfrm flipH="1">
          <a:off x="22844010" y="15949611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602455</xdr:colOff>
      <xdr:row>93</xdr:row>
      <xdr:rowOff>15646</xdr:rowOff>
    </xdr:from>
    <xdr:to>
      <xdr:col>28</xdr:col>
      <xdr:colOff>738527</xdr:colOff>
      <xdr:row>93</xdr:row>
      <xdr:rowOff>151718</xdr:rowOff>
    </xdr:to>
    <xdr:sp macro="" textlink="">
      <xdr:nvSpPr>
        <xdr:cNvPr id="35" name="Donut 34"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SpPr/>
      </xdr:nvSpPr>
      <xdr:spPr>
        <a:xfrm flipH="1">
          <a:off x="22843330" y="16131946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466420</xdr:colOff>
      <xdr:row>84</xdr:row>
      <xdr:rowOff>131211</xdr:rowOff>
    </xdr:from>
    <xdr:to>
      <xdr:col>18</xdr:col>
      <xdr:colOff>818859</xdr:colOff>
      <xdr:row>86</xdr:row>
      <xdr:rowOff>1943</xdr:rowOff>
    </xdr:to>
    <xdr:grpSp>
      <xdr:nvGrpSpPr>
        <xdr:cNvPr id="36" name="Group 35"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GrpSpPr/>
      </xdr:nvGrpSpPr>
      <xdr:grpSpPr>
        <a:xfrm>
          <a:off x="14302736" y="16434000"/>
          <a:ext cx="2538176" cy="271785"/>
          <a:chOff x="7522695" y="3260854"/>
          <a:chExt cx="2490705" cy="265339"/>
        </a:xfrm>
      </xdr:grpSpPr>
      <xdr:sp macro="" textlink="">
        <xdr:nvSpPr>
          <xdr:cNvPr id="37" name="Rectangle 36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500-000025000000}"/>
              </a:ext>
            </a:extLst>
          </xdr:cNvPr>
          <xdr:cNvSpPr/>
        </xdr:nvSpPr>
        <xdr:spPr>
          <a:xfrm>
            <a:off x="8849501" y="3269360"/>
            <a:ext cx="1163899" cy="255134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+ Add</a:t>
            </a:r>
            <a:r>
              <a:rPr lang="en-US" sz="105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new item</a:t>
            </a:r>
            <a:endPara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38" name="Rectangle 37">
            <a:extLst>
              <a:ext uri="{FF2B5EF4-FFF2-40B4-BE49-F238E27FC236}">
                <a16:creationId xmlns:a16="http://schemas.microsoft.com/office/drawing/2014/main" id="{00000000-0008-0000-0500-000026000000}"/>
              </a:ext>
            </a:extLst>
          </xdr:cNvPr>
          <xdr:cNvSpPr/>
        </xdr:nvSpPr>
        <xdr:spPr>
          <a:xfrm>
            <a:off x="7522695" y="3260854"/>
            <a:ext cx="1250254" cy="265339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+ Add</a:t>
            </a:r>
            <a:r>
              <a:rPr lang="en-US" sz="105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new area</a:t>
            </a:r>
            <a:endPara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26</xdr:col>
      <xdr:colOff>1289193</xdr:colOff>
      <xdr:row>92</xdr:row>
      <xdr:rowOff>34372</xdr:rowOff>
    </xdr:from>
    <xdr:to>
      <xdr:col>27</xdr:col>
      <xdr:colOff>104465</xdr:colOff>
      <xdr:row>92</xdr:row>
      <xdr:rowOff>179257</xdr:rowOff>
    </xdr:to>
    <xdr:sp macro="" textlink="">
      <xdr:nvSpPr>
        <xdr:cNvPr id="39" name="Donut 38"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SpPr/>
      </xdr:nvSpPr>
      <xdr:spPr>
        <a:xfrm flipH="1">
          <a:off x="21253593" y="159506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1288513</xdr:colOff>
      <xdr:row>93</xdr:row>
      <xdr:rowOff>42082</xdr:rowOff>
    </xdr:from>
    <xdr:to>
      <xdr:col>27</xdr:col>
      <xdr:colOff>103785</xdr:colOff>
      <xdr:row>93</xdr:row>
      <xdr:rowOff>178154</xdr:rowOff>
    </xdr:to>
    <xdr:sp macro="" textlink="">
      <xdr:nvSpPr>
        <xdr:cNvPr id="40" name="Donut 39"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SpPr/>
      </xdr:nvSpPr>
      <xdr:spPr>
        <a:xfrm flipH="1">
          <a:off x="21252913" y="161583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1282422</xdr:colOff>
      <xdr:row>94</xdr:row>
      <xdr:rowOff>29252</xdr:rowOff>
    </xdr:from>
    <xdr:to>
      <xdr:col>27</xdr:col>
      <xdr:colOff>97694</xdr:colOff>
      <xdr:row>94</xdr:row>
      <xdr:rowOff>165324</xdr:rowOff>
    </xdr:to>
    <xdr:sp macro="" textlink="">
      <xdr:nvSpPr>
        <xdr:cNvPr id="41" name="Donut 40"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SpPr/>
      </xdr:nvSpPr>
      <xdr:spPr>
        <a:xfrm flipH="1">
          <a:off x="21246822" y="163360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603135</xdr:colOff>
      <xdr:row>92</xdr:row>
      <xdr:rowOff>33336</xdr:rowOff>
    </xdr:from>
    <xdr:to>
      <xdr:col>28</xdr:col>
      <xdr:colOff>739207</xdr:colOff>
      <xdr:row>92</xdr:row>
      <xdr:rowOff>169408</xdr:rowOff>
    </xdr:to>
    <xdr:sp macro="" textlink="">
      <xdr:nvSpPr>
        <xdr:cNvPr id="42" name="Donut 41"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SpPr/>
      </xdr:nvSpPr>
      <xdr:spPr>
        <a:xfrm flipH="1">
          <a:off x="22844010" y="15949611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602455</xdr:colOff>
      <xdr:row>93</xdr:row>
      <xdr:rowOff>15646</xdr:rowOff>
    </xdr:from>
    <xdr:to>
      <xdr:col>28</xdr:col>
      <xdr:colOff>738527</xdr:colOff>
      <xdr:row>93</xdr:row>
      <xdr:rowOff>151718</xdr:rowOff>
    </xdr:to>
    <xdr:sp macro="" textlink="">
      <xdr:nvSpPr>
        <xdr:cNvPr id="43" name="Donut 42"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SpPr/>
      </xdr:nvSpPr>
      <xdr:spPr>
        <a:xfrm flipH="1">
          <a:off x="22843330" y="16131946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466420</xdr:colOff>
      <xdr:row>84</xdr:row>
      <xdr:rowOff>131211</xdr:rowOff>
    </xdr:from>
    <xdr:to>
      <xdr:col>18</xdr:col>
      <xdr:colOff>818859</xdr:colOff>
      <xdr:row>86</xdr:row>
      <xdr:rowOff>1943</xdr:rowOff>
    </xdr:to>
    <xdr:grpSp>
      <xdr:nvGrpSpPr>
        <xdr:cNvPr id="44" name="Group 43"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GrpSpPr/>
      </xdr:nvGrpSpPr>
      <xdr:grpSpPr>
        <a:xfrm>
          <a:off x="14302736" y="16434000"/>
          <a:ext cx="2538176" cy="271785"/>
          <a:chOff x="7522695" y="3260854"/>
          <a:chExt cx="2490705" cy="265339"/>
        </a:xfrm>
      </xdr:grpSpPr>
      <xdr:sp macro="" textlink="">
        <xdr:nvSpPr>
          <xdr:cNvPr id="45" name="Rectangle 44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500-00002D000000}"/>
              </a:ext>
            </a:extLst>
          </xdr:cNvPr>
          <xdr:cNvSpPr/>
        </xdr:nvSpPr>
        <xdr:spPr>
          <a:xfrm>
            <a:off x="8849501" y="3269360"/>
            <a:ext cx="1163899" cy="255134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+ Add</a:t>
            </a:r>
            <a:r>
              <a:rPr lang="en-US" sz="105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new item</a:t>
            </a:r>
            <a:endPara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46" name="Rectangle 45">
            <a:extLst>
              <a:ext uri="{FF2B5EF4-FFF2-40B4-BE49-F238E27FC236}">
                <a16:creationId xmlns:a16="http://schemas.microsoft.com/office/drawing/2014/main" id="{00000000-0008-0000-0500-00002E000000}"/>
              </a:ext>
            </a:extLst>
          </xdr:cNvPr>
          <xdr:cNvSpPr/>
        </xdr:nvSpPr>
        <xdr:spPr>
          <a:xfrm>
            <a:off x="7522695" y="3260854"/>
            <a:ext cx="1250254" cy="265339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+ Add</a:t>
            </a:r>
            <a:r>
              <a:rPr lang="en-US" sz="105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new area</a:t>
            </a:r>
            <a:endPara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26</xdr:col>
      <xdr:colOff>1289193</xdr:colOff>
      <xdr:row>92</xdr:row>
      <xdr:rowOff>34372</xdr:rowOff>
    </xdr:from>
    <xdr:to>
      <xdr:col>27</xdr:col>
      <xdr:colOff>104465</xdr:colOff>
      <xdr:row>92</xdr:row>
      <xdr:rowOff>179257</xdr:rowOff>
    </xdr:to>
    <xdr:sp macro="" textlink="">
      <xdr:nvSpPr>
        <xdr:cNvPr id="47" name="Donut 46"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SpPr/>
      </xdr:nvSpPr>
      <xdr:spPr>
        <a:xfrm flipH="1">
          <a:off x="21253593" y="159506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1288513</xdr:colOff>
      <xdr:row>93</xdr:row>
      <xdr:rowOff>42082</xdr:rowOff>
    </xdr:from>
    <xdr:to>
      <xdr:col>27</xdr:col>
      <xdr:colOff>103785</xdr:colOff>
      <xdr:row>93</xdr:row>
      <xdr:rowOff>178154</xdr:rowOff>
    </xdr:to>
    <xdr:sp macro="" textlink="">
      <xdr:nvSpPr>
        <xdr:cNvPr id="48" name="Donut 47"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SpPr/>
      </xdr:nvSpPr>
      <xdr:spPr>
        <a:xfrm flipH="1">
          <a:off x="21252913" y="161583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1282422</xdr:colOff>
      <xdr:row>94</xdr:row>
      <xdr:rowOff>29252</xdr:rowOff>
    </xdr:from>
    <xdr:to>
      <xdr:col>27</xdr:col>
      <xdr:colOff>97694</xdr:colOff>
      <xdr:row>94</xdr:row>
      <xdr:rowOff>165324</xdr:rowOff>
    </xdr:to>
    <xdr:sp macro="" textlink="">
      <xdr:nvSpPr>
        <xdr:cNvPr id="49" name="Donut 48"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SpPr/>
      </xdr:nvSpPr>
      <xdr:spPr>
        <a:xfrm flipH="1">
          <a:off x="21246822" y="163360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603135</xdr:colOff>
      <xdr:row>92</xdr:row>
      <xdr:rowOff>33336</xdr:rowOff>
    </xdr:from>
    <xdr:to>
      <xdr:col>28</xdr:col>
      <xdr:colOff>739207</xdr:colOff>
      <xdr:row>92</xdr:row>
      <xdr:rowOff>169408</xdr:rowOff>
    </xdr:to>
    <xdr:sp macro="" textlink="">
      <xdr:nvSpPr>
        <xdr:cNvPr id="50" name="Donut 49"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SpPr/>
      </xdr:nvSpPr>
      <xdr:spPr>
        <a:xfrm flipH="1">
          <a:off x="22844010" y="15949611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602455</xdr:colOff>
      <xdr:row>93</xdr:row>
      <xdr:rowOff>15646</xdr:rowOff>
    </xdr:from>
    <xdr:to>
      <xdr:col>28</xdr:col>
      <xdr:colOff>738527</xdr:colOff>
      <xdr:row>93</xdr:row>
      <xdr:rowOff>151718</xdr:rowOff>
    </xdr:to>
    <xdr:sp macro="" textlink="">
      <xdr:nvSpPr>
        <xdr:cNvPr id="51" name="Donut 50"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SpPr/>
      </xdr:nvSpPr>
      <xdr:spPr>
        <a:xfrm flipH="1">
          <a:off x="22843330" y="16131946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466420</xdr:colOff>
      <xdr:row>84</xdr:row>
      <xdr:rowOff>131211</xdr:rowOff>
    </xdr:from>
    <xdr:to>
      <xdr:col>18</xdr:col>
      <xdr:colOff>818859</xdr:colOff>
      <xdr:row>86</xdr:row>
      <xdr:rowOff>1943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GrpSpPr/>
      </xdr:nvGrpSpPr>
      <xdr:grpSpPr>
        <a:xfrm>
          <a:off x="14302736" y="16434000"/>
          <a:ext cx="2538176" cy="271785"/>
          <a:chOff x="7522695" y="3260854"/>
          <a:chExt cx="2490705" cy="265339"/>
        </a:xfrm>
      </xdr:grpSpPr>
      <xdr:sp macro="" textlink="">
        <xdr:nvSpPr>
          <xdr:cNvPr id="53" name="Rectangle 52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500-000035000000}"/>
              </a:ext>
            </a:extLst>
          </xdr:cNvPr>
          <xdr:cNvSpPr/>
        </xdr:nvSpPr>
        <xdr:spPr>
          <a:xfrm>
            <a:off x="8849501" y="3269360"/>
            <a:ext cx="1163899" cy="255134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+ Add</a:t>
            </a:r>
            <a:r>
              <a:rPr lang="en-US" sz="105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new item</a:t>
            </a:r>
            <a:endPara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54" name="Rectangle 53">
            <a:extLst>
              <a:ext uri="{FF2B5EF4-FFF2-40B4-BE49-F238E27FC236}">
                <a16:creationId xmlns:a16="http://schemas.microsoft.com/office/drawing/2014/main" id="{00000000-0008-0000-0500-000036000000}"/>
              </a:ext>
            </a:extLst>
          </xdr:cNvPr>
          <xdr:cNvSpPr/>
        </xdr:nvSpPr>
        <xdr:spPr>
          <a:xfrm>
            <a:off x="7522695" y="3260854"/>
            <a:ext cx="1250254" cy="265339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+ Add</a:t>
            </a:r>
            <a:r>
              <a:rPr lang="en-US" sz="105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new area</a:t>
            </a:r>
            <a:endPara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26</xdr:col>
      <xdr:colOff>1289193</xdr:colOff>
      <xdr:row>92</xdr:row>
      <xdr:rowOff>34372</xdr:rowOff>
    </xdr:from>
    <xdr:to>
      <xdr:col>27</xdr:col>
      <xdr:colOff>104465</xdr:colOff>
      <xdr:row>92</xdr:row>
      <xdr:rowOff>179257</xdr:rowOff>
    </xdr:to>
    <xdr:sp macro="" textlink="">
      <xdr:nvSpPr>
        <xdr:cNvPr id="55" name="Donut 54"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SpPr/>
      </xdr:nvSpPr>
      <xdr:spPr>
        <a:xfrm flipH="1">
          <a:off x="21253593" y="159506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1288513</xdr:colOff>
      <xdr:row>93</xdr:row>
      <xdr:rowOff>42082</xdr:rowOff>
    </xdr:from>
    <xdr:to>
      <xdr:col>27</xdr:col>
      <xdr:colOff>103785</xdr:colOff>
      <xdr:row>93</xdr:row>
      <xdr:rowOff>178154</xdr:rowOff>
    </xdr:to>
    <xdr:sp macro="" textlink="">
      <xdr:nvSpPr>
        <xdr:cNvPr id="56" name="Donut 55"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SpPr/>
      </xdr:nvSpPr>
      <xdr:spPr>
        <a:xfrm flipH="1">
          <a:off x="21252913" y="161583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1282422</xdr:colOff>
      <xdr:row>94</xdr:row>
      <xdr:rowOff>29252</xdr:rowOff>
    </xdr:from>
    <xdr:to>
      <xdr:col>27</xdr:col>
      <xdr:colOff>97694</xdr:colOff>
      <xdr:row>94</xdr:row>
      <xdr:rowOff>165324</xdr:rowOff>
    </xdr:to>
    <xdr:sp macro="" textlink="">
      <xdr:nvSpPr>
        <xdr:cNvPr id="57" name="Donut 56"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SpPr/>
      </xdr:nvSpPr>
      <xdr:spPr>
        <a:xfrm flipH="1">
          <a:off x="21246822" y="163360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603135</xdr:colOff>
      <xdr:row>92</xdr:row>
      <xdr:rowOff>33336</xdr:rowOff>
    </xdr:from>
    <xdr:to>
      <xdr:col>28</xdr:col>
      <xdr:colOff>739207</xdr:colOff>
      <xdr:row>92</xdr:row>
      <xdr:rowOff>169408</xdr:rowOff>
    </xdr:to>
    <xdr:sp macro="" textlink="">
      <xdr:nvSpPr>
        <xdr:cNvPr id="58" name="Donut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SpPr/>
      </xdr:nvSpPr>
      <xdr:spPr>
        <a:xfrm flipH="1">
          <a:off x="22844010" y="15949611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28</xdr:col>
      <xdr:colOff>602455</xdr:colOff>
      <xdr:row>93</xdr:row>
      <xdr:rowOff>15646</xdr:rowOff>
    </xdr:from>
    <xdr:to>
      <xdr:col>28</xdr:col>
      <xdr:colOff>738527</xdr:colOff>
      <xdr:row>93</xdr:row>
      <xdr:rowOff>151718</xdr:rowOff>
    </xdr:to>
    <xdr:sp macro="" textlink="">
      <xdr:nvSpPr>
        <xdr:cNvPr id="59" name="Donut 58"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SpPr/>
      </xdr:nvSpPr>
      <xdr:spPr>
        <a:xfrm flipH="1">
          <a:off x="22843330" y="16131946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466420</xdr:colOff>
      <xdr:row>84</xdr:row>
      <xdr:rowOff>131211</xdr:rowOff>
    </xdr:from>
    <xdr:to>
      <xdr:col>18</xdr:col>
      <xdr:colOff>818859</xdr:colOff>
      <xdr:row>86</xdr:row>
      <xdr:rowOff>1943</xdr:rowOff>
    </xdr:to>
    <xdr:grpSp>
      <xdr:nvGrpSpPr>
        <xdr:cNvPr id="60" name="Group 59"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GrpSpPr/>
      </xdr:nvGrpSpPr>
      <xdr:grpSpPr>
        <a:xfrm>
          <a:off x="14302736" y="16434000"/>
          <a:ext cx="2538176" cy="271785"/>
          <a:chOff x="7522695" y="3260854"/>
          <a:chExt cx="2490705" cy="265339"/>
        </a:xfrm>
      </xdr:grpSpPr>
      <xdr:sp macro="" textlink="">
        <xdr:nvSpPr>
          <xdr:cNvPr id="61" name="Rectangle 60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8849501" y="3269360"/>
            <a:ext cx="1163899" cy="255134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+ Add</a:t>
            </a:r>
            <a:r>
              <a:rPr lang="en-US" sz="105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new item</a:t>
            </a:r>
            <a:endPara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  <xdr:sp macro="" textlink="">
        <xdr:nvSpPr>
          <xdr:cNvPr id="62" name="Rectangle 61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SpPr/>
        </xdr:nvSpPr>
        <xdr:spPr>
          <a:xfrm>
            <a:off x="7522695" y="3260854"/>
            <a:ext cx="1250254" cy="265339"/>
          </a:xfrm>
          <a:prstGeom prst="rect">
            <a:avLst/>
          </a:prstGeom>
          <a:scene3d>
            <a:camera prst="orthographicFront"/>
            <a:lightRig rig="threePt" dir="t"/>
          </a:scene3d>
          <a:sp3d>
            <a:bevelT w="165100" prst="coolSlant"/>
          </a:sp3d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050" b="0" cap="none" spc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+ Add</a:t>
            </a:r>
            <a:r>
              <a:rPr lang="en-US" sz="1050" b="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 new area</a:t>
            </a:r>
            <a:endPara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endParaRPr>
          </a:p>
        </xdr:txBody>
      </xdr:sp>
    </xdr:grpSp>
    <xdr:clientData/>
  </xdr:twoCellAnchor>
  <xdr:twoCellAnchor>
    <xdr:from>
      <xdr:col>26</xdr:col>
      <xdr:colOff>1289193</xdr:colOff>
      <xdr:row>92</xdr:row>
      <xdr:rowOff>34372</xdr:rowOff>
    </xdr:from>
    <xdr:to>
      <xdr:col>27</xdr:col>
      <xdr:colOff>104465</xdr:colOff>
      <xdr:row>92</xdr:row>
      <xdr:rowOff>179257</xdr:rowOff>
    </xdr:to>
    <xdr:sp macro="" textlink="">
      <xdr:nvSpPr>
        <xdr:cNvPr id="63" name="Donut 62"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SpPr/>
      </xdr:nvSpPr>
      <xdr:spPr>
        <a:xfrm flipH="1">
          <a:off x="21253593" y="159506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1288513</xdr:colOff>
      <xdr:row>93</xdr:row>
      <xdr:rowOff>42082</xdr:rowOff>
    </xdr:from>
    <xdr:to>
      <xdr:col>27</xdr:col>
      <xdr:colOff>103785</xdr:colOff>
      <xdr:row>93</xdr:row>
      <xdr:rowOff>178154</xdr:rowOff>
    </xdr:to>
    <xdr:sp macro="" textlink="">
      <xdr:nvSpPr>
        <xdr:cNvPr id="64" name="Donut 63"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SpPr/>
      </xdr:nvSpPr>
      <xdr:spPr>
        <a:xfrm flipH="1">
          <a:off x="21252913" y="161583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26</xdr:col>
      <xdr:colOff>1282422</xdr:colOff>
      <xdr:row>94</xdr:row>
      <xdr:rowOff>29252</xdr:rowOff>
    </xdr:from>
    <xdr:to>
      <xdr:col>27</xdr:col>
      <xdr:colOff>97694</xdr:colOff>
      <xdr:row>94</xdr:row>
      <xdr:rowOff>165324</xdr:rowOff>
    </xdr:to>
    <xdr:sp macro="" textlink="">
      <xdr:nvSpPr>
        <xdr:cNvPr id="65" name="Donut 64"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SpPr/>
      </xdr:nvSpPr>
      <xdr:spPr>
        <a:xfrm flipH="1">
          <a:off x="21246822" y="163360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1289193</xdr:colOff>
      <xdr:row>12</xdr:row>
      <xdr:rowOff>34372</xdr:rowOff>
    </xdr:from>
    <xdr:to>
      <xdr:col>18</xdr:col>
      <xdr:colOff>104465</xdr:colOff>
      <xdr:row>12</xdr:row>
      <xdr:rowOff>179257</xdr:rowOff>
    </xdr:to>
    <xdr:sp macro="" textlink="">
      <xdr:nvSpPr>
        <xdr:cNvPr id="66" name="Donut 65"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SpPr/>
      </xdr:nvSpPr>
      <xdr:spPr>
        <a:xfrm flipH="1">
          <a:off x="21253593" y="19679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1288513</xdr:colOff>
      <xdr:row>13</xdr:row>
      <xdr:rowOff>42082</xdr:rowOff>
    </xdr:from>
    <xdr:to>
      <xdr:col>18</xdr:col>
      <xdr:colOff>103785</xdr:colOff>
      <xdr:row>13</xdr:row>
      <xdr:rowOff>178154</xdr:rowOff>
    </xdr:to>
    <xdr:sp macro="" textlink="">
      <xdr:nvSpPr>
        <xdr:cNvPr id="67" name="Donut 66"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SpPr/>
      </xdr:nvSpPr>
      <xdr:spPr>
        <a:xfrm flipH="1">
          <a:off x="21252913" y="21756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1282422</xdr:colOff>
      <xdr:row>14</xdr:row>
      <xdr:rowOff>29252</xdr:rowOff>
    </xdr:from>
    <xdr:to>
      <xdr:col>18</xdr:col>
      <xdr:colOff>97694</xdr:colOff>
      <xdr:row>14</xdr:row>
      <xdr:rowOff>165324</xdr:rowOff>
    </xdr:to>
    <xdr:sp macro="" textlink="">
      <xdr:nvSpPr>
        <xdr:cNvPr id="68" name="Donut 67"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SpPr/>
      </xdr:nvSpPr>
      <xdr:spPr>
        <a:xfrm flipH="1">
          <a:off x="21246822" y="23533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1289193</xdr:colOff>
      <xdr:row>12</xdr:row>
      <xdr:rowOff>34372</xdr:rowOff>
    </xdr:from>
    <xdr:to>
      <xdr:col>18</xdr:col>
      <xdr:colOff>104465</xdr:colOff>
      <xdr:row>12</xdr:row>
      <xdr:rowOff>179257</xdr:rowOff>
    </xdr:to>
    <xdr:sp macro="" textlink="">
      <xdr:nvSpPr>
        <xdr:cNvPr id="69" name="Donut 68"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SpPr/>
      </xdr:nvSpPr>
      <xdr:spPr>
        <a:xfrm flipH="1">
          <a:off x="21253593" y="19679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1288513</xdr:colOff>
      <xdr:row>13</xdr:row>
      <xdr:rowOff>42082</xdr:rowOff>
    </xdr:from>
    <xdr:to>
      <xdr:col>18</xdr:col>
      <xdr:colOff>103785</xdr:colOff>
      <xdr:row>13</xdr:row>
      <xdr:rowOff>178154</xdr:rowOff>
    </xdr:to>
    <xdr:sp macro="" textlink="">
      <xdr:nvSpPr>
        <xdr:cNvPr id="70" name="Donut 69"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SpPr/>
      </xdr:nvSpPr>
      <xdr:spPr>
        <a:xfrm flipH="1">
          <a:off x="21252913" y="21756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1282422</xdr:colOff>
      <xdr:row>14</xdr:row>
      <xdr:rowOff>29252</xdr:rowOff>
    </xdr:from>
    <xdr:to>
      <xdr:col>18</xdr:col>
      <xdr:colOff>97694</xdr:colOff>
      <xdr:row>14</xdr:row>
      <xdr:rowOff>165324</xdr:rowOff>
    </xdr:to>
    <xdr:sp macro="" textlink="">
      <xdr:nvSpPr>
        <xdr:cNvPr id="71" name="Donut 70"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SpPr/>
      </xdr:nvSpPr>
      <xdr:spPr>
        <a:xfrm flipH="1">
          <a:off x="21246822" y="23533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1289193</xdr:colOff>
      <xdr:row>12</xdr:row>
      <xdr:rowOff>34372</xdr:rowOff>
    </xdr:from>
    <xdr:to>
      <xdr:col>18</xdr:col>
      <xdr:colOff>104465</xdr:colOff>
      <xdr:row>12</xdr:row>
      <xdr:rowOff>179257</xdr:rowOff>
    </xdr:to>
    <xdr:sp macro="" textlink="">
      <xdr:nvSpPr>
        <xdr:cNvPr id="72" name="Donut 71"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SpPr/>
      </xdr:nvSpPr>
      <xdr:spPr>
        <a:xfrm flipH="1">
          <a:off x="21253593" y="19679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1288513</xdr:colOff>
      <xdr:row>13</xdr:row>
      <xdr:rowOff>42082</xdr:rowOff>
    </xdr:from>
    <xdr:to>
      <xdr:col>18</xdr:col>
      <xdr:colOff>103785</xdr:colOff>
      <xdr:row>13</xdr:row>
      <xdr:rowOff>178154</xdr:rowOff>
    </xdr:to>
    <xdr:sp macro="" textlink="">
      <xdr:nvSpPr>
        <xdr:cNvPr id="73" name="Donut 72"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SpPr/>
      </xdr:nvSpPr>
      <xdr:spPr>
        <a:xfrm flipH="1">
          <a:off x="21252913" y="21756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1282422</xdr:colOff>
      <xdr:row>14</xdr:row>
      <xdr:rowOff>29252</xdr:rowOff>
    </xdr:from>
    <xdr:to>
      <xdr:col>18</xdr:col>
      <xdr:colOff>97694</xdr:colOff>
      <xdr:row>14</xdr:row>
      <xdr:rowOff>165324</xdr:rowOff>
    </xdr:to>
    <xdr:sp macro="" textlink="">
      <xdr:nvSpPr>
        <xdr:cNvPr id="74" name="Donut 73"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SpPr/>
      </xdr:nvSpPr>
      <xdr:spPr>
        <a:xfrm flipH="1">
          <a:off x="21246822" y="23533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1289193</xdr:colOff>
      <xdr:row>12</xdr:row>
      <xdr:rowOff>34372</xdr:rowOff>
    </xdr:from>
    <xdr:to>
      <xdr:col>18</xdr:col>
      <xdr:colOff>104465</xdr:colOff>
      <xdr:row>12</xdr:row>
      <xdr:rowOff>179257</xdr:rowOff>
    </xdr:to>
    <xdr:sp macro="" textlink="">
      <xdr:nvSpPr>
        <xdr:cNvPr id="75" name="Donut 74"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SpPr/>
      </xdr:nvSpPr>
      <xdr:spPr>
        <a:xfrm flipH="1">
          <a:off x="21253593" y="19679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1288513</xdr:colOff>
      <xdr:row>13</xdr:row>
      <xdr:rowOff>42082</xdr:rowOff>
    </xdr:from>
    <xdr:to>
      <xdr:col>18</xdr:col>
      <xdr:colOff>103785</xdr:colOff>
      <xdr:row>13</xdr:row>
      <xdr:rowOff>178154</xdr:rowOff>
    </xdr:to>
    <xdr:sp macro="" textlink="">
      <xdr:nvSpPr>
        <xdr:cNvPr id="76" name="Donut 75"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SpPr/>
      </xdr:nvSpPr>
      <xdr:spPr>
        <a:xfrm flipH="1">
          <a:off x="21252913" y="21756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1282422</xdr:colOff>
      <xdr:row>14</xdr:row>
      <xdr:rowOff>29252</xdr:rowOff>
    </xdr:from>
    <xdr:to>
      <xdr:col>18</xdr:col>
      <xdr:colOff>97694</xdr:colOff>
      <xdr:row>14</xdr:row>
      <xdr:rowOff>165324</xdr:rowOff>
    </xdr:to>
    <xdr:sp macro="" textlink="">
      <xdr:nvSpPr>
        <xdr:cNvPr id="77" name="Donut 76"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SpPr/>
      </xdr:nvSpPr>
      <xdr:spPr>
        <a:xfrm flipH="1">
          <a:off x="21246822" y="23533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603135</xdr:colOff>
      <xdr:row>12</xdr:row>
      <xdr:rowOff>33336</xdr:rowOff>
    </xdr:from>
    <xdr:to>
      <xdr:col>19</xdr:col>
      <xdr:colOff>739207</xdr:colOff>
      <xdr:row>12</xdr:row>
      <xdr:rowOff>169408</xdr:rowOff>
    </xdr:to>
    <xdr:sp macro="" textlink="">
      <xdr:nvSpPr>
        <xdr:cNvPr id="78" name="Donut 77"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SpPr/>
      </xdr:nvSpPr>
      <xdr:spPr>
        <a:xfrm flipH="1">
          <a:off x="22844010" y="1966911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602455</xdr:colOff>
      <xdr:row>13</xdr:row>
      <xdr:rowOff>15646</xdr:rowOff>
    </xdr:from>
    <xdr:to>
      <xdr:col>19</xdr:col>
      <xdr:colOff>738527</xdr:colOff>
      <xdr:row>13</xdr:row>
      <xdr:rowOff>151718</xdr:rowOff>
    </xdr:to>
    <xdr:sp macro="" textlink="">
      <xdr:nvSpPr>
        <xdr:cNvPr id="79" name="Donut 78"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SpPr/>
      </xdr:nvSpPr>
      <xdr:spPr>
        <a:xfrm flipH="1">
          <a:off x="22843330" y="2149246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1289193</xdr:colOff>
      <xdr:row>12</xdr:row>
      <xdr:rowOff>34372</xdr:rowOff>
    </xdr:from>
    <xdr:to>
      <xdr:col>18</xdr:col>
      <xdr:colOff>104465</xdr:colOff>
      <xdr:row>12</xdr:row>
      <xdr:rowOff>179257</xdr:rowOff>
    </xdr:to>
    <xdr:sp macro="" textlink="">
      <xdr:nvSpPr>
        <xdr:cNvPr id="80" name="Donut 79"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SpPr/>
      </xdr:nvSpPr>
      <xdr:spPr>
        <a:xfrm flipH="1">
          <a:off x="21253593" y="19679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1288513</xdr:colOff>
      <xdr:row>13</xdr:row>
      <xdr:rowOff>42082</xdr:rowOff>
    </xdr:from>
    <xdr:to>
      <xdr:col>18</xdr:col>
      <xdr:colOff>103785</xdr:colOff>
      <xdr:row>13</xdr:row>
      <xdr:rowOff>178154</xdr:rowOff>
    </xdr:to>
    <xdr:sp macro="" textlink="">
      <xdr:nvSpPr>
        <xdr:cNvPr id="81" name="Donut 80"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SpPr/>
      </xdr:nvSpPr>
      <xdr:spPr>
        <a:xfrm flipH="1">
          <a:off x="21252913" y="21756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1282422</xdr:colOff>
      <xdr:row>14</xdr:row>
      <xdr:rowOff>29252</xdr:rowOff>
    </xdr:from>
    <xdr:to>
      <xdr:col>18</xdr:col>
      <xdr:colOff>97694</xdr:colOff>
      <xdr:row>14</xdr:row>
      <xdr:rowOff>165324</xdr:rowOff>
    </xdr:to>
    <xdr:sp macro="" textlink="">
      <xdr:nvSpPr>
        <xdr:cNvPr id="82" name="Donut 81"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SpPr/>
      </xdr:nvSpPr>
      <xdr:spPr>
        <a:xfrm flipH="1">
          <a:off x="21246822" y="23533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603135</xdr:colOff>
      <xdr:row>12</xdr:row>
      <xdr:rowOff>33336</xdr:rowOff>
    </xdr:from>
    <xdr:to>
      <xdr:col>19</xdr:col>
      <xdr:colOff>739207</xdr:colOff>
      <xdr:row>12</xdr:row>
      <xdr:rowOff>169408</xdr:rowOff>
    </xdr:to>
    <xdr:sp macro="" textlink="">
      <xdr:nvSpPr>
        <xdr:cNvPr id="83" name="Donut 82"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SpPr/>
      </xdr:nvSpPr>
      <xdr:spPr>
        <a:xfrm flipH="1">
          <a:off x="22844010" y="1966911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602455</xdr:colOff>
      <xdr:row>13</xdr:row>
      <xdr:rowOff>15646</xdr:rowOff>
    </xdr:from>
    <xdr:to>
      <xdr:col>19</xdr:col>
      <xdr:colOff>738527</xdr:colOff>
      <xdr:row>13</xdr:row>
      <xdr:rowOff>151718</xdr:rowOff>
    </xdr:to>
    <xdr:sp macro="" textlink="">
      <xdr:nvSpPr>
        <xdr:cNvPr id="84" name="Donut 83"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SpPr/>
      </xdr:nvSpPr>
      <xdr:spPr>
        <a:xfrm flipH="1">
          <a:off x="22843330" y="2149246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1289193</xdr:colOff>
      <xdr:row>12</xdr:row>
      <xdr:rowOff>34372</xdr:rowOff>
    </xdr:from>
    <xdr:to>
      <xdr:col>18</xdr:col>
      <xdr:colOff>104465</xdr:colOff>
      <xdr:row>12</xdr:row>
      <xdr:rowOff>179257</xdr:rowOff>
    </xdr:to>
    <xdr:sp macro="" textlink="">
      <xdr:nvSpPr>
        <xdr:cNvPr id="85" name="Donut 84"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SpPr/>
      </xdr:nvSpPr>
      <xdr:spPr>
        <a:xfrm flipH="1">
          <a:off x="21253593" y="19679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1288513</xdr:colOff>
      <xdr:row>13</xdr:row>
      <xdr:rowOff>42082</xdr:rowOff>
    </xdr:from>
    <xdr:to>
      <xdr:col>18</xdr:col>
      <xdr:colOff>103785</xdr:colOff>
      <xdr:row>13</xdr:row>
      <xdr:rowOff>178154</xdr:rowOff>
    </xdr:to>
    <xdr:sp macro="" textlink="">
      <xdr:nvSpPr>
        <xdr:cNvPr id="86" name="Donut 85"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SpPr/>
      </xdr:nvSpPr>
      <xdr:spPr>
        <a:xfrm flipH="1">
          <a:off x="21252913" y="21756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1282422</xdr:colOff>
      <xdr:row>14</xdr:row>
      <xdr:rowOff>29252</xdr:rowOff>
    </xdr:from>
    <xdr:to>
      <xdr:col>18</xdr:col>
      <xdr:colOff>97694</xdr:colOff>
      <xdr:row>14</xdr:row>
      <xdr:rowOff>165324</xdr:rowOff>
    </xdr:to>
    <xdr:sp macro="" textlink="">
      <xdr:nvSpPr>
        <xdr:cNvPr id="87" name="Donut 86"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SpPr/>
      </xdr:nvSpPr>
      <xdr:spPr>
        <a:xfrm flipH="1">
          <a:off x="21246822" y="23533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603135</xdr:colOff>
      <xdr:row>12</xdr:row>
      <xdr:rowOff>33336</xdr:rowOff>
    </xdr:from>
    <xdr:to>
      <xdr:col>19</xdr:col>
      <xdr:colOff>739207</xdr:colOff>
      <xdr:row>12</xdr:row>
      <xdr:rowOff>169408</xdr:rowOff>
    </xdr:to>
    <xdr:sp macro="" textlink="">
      <xdr:nvSpPr>
        <xdr:cNvPr id="88" name="Donut 87"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SpPr/>
      </xdr:nvSpPr>
      <xdr:spPr>
        <a:xfrm flipH="1">
          <a:off x="22844010" y="1966911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602455</xdr:colOff>
      <xdr:row>13</xdr:row>
      <xdr:rowOff>15646</xdr:rowOff>
    </xdr:from>
    <xdr:to>
      <xdr:col>19</xdr:col>
      <xdr:colOff>738527</xdr:colOff>
      <xdr:row>13</xdr:row>
      <xdr:rowOff>151718</xdr:rowOff>
    </xdr:to>
    <xdr:sp macro="" textlink="">
      <xdr:nvSpPr>
        <xdr:cNvPr id="89" name="Donut 88"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SpPr/>
      </xdr:nvSpPr>
      <xdr:spPr>
        <a:xfrm flipH="1">
          <a:off x="22843330" y="2149246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1289193</xdr:colOff>
      <xdr:row>12</xdr:row>
      <xdr:rowOff>34372</xdr:rowOff>
    </xdr:from>
    <xdr:to>
      <xdr:col>18</xdr:col>
      <xdr:colOff>104465</xdr:colOff>
      <xdr:row>12</xdr:row>
      <xdr:rowOff>179257</xdr:rowOff>
    </xdr:to>
    <xdr:sp macro="" textlink="">
      <xdr:nvSpPr>
        <xdr:cNvPr id="90" name="Donut 89"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SpPr/>
      </xdr:nvSpPr>
      <xdr:spPr>
        <a:xfrm flipH="1">
          <a:off x="21253593" y="19679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1288513</xdr:colOff>
      <xdr:row>13</xdr:row>
      <xdr:rowOff>42082</xdr:rowOff>
    </xdr:from>
    <xdr:to>
      <xdr:col>18</xdr:col>
      <xdr:colOff>103785</xdr:colOff>
      <xdr:row>13</xdr:row>
      <xdr:rowOff>178154</xdr:rowOff>
    </xdr:to>
    <xdr:sp macro="" textlink="">
      <xdr:nvSpPr>
        <xdr:cNvPr id="91" name="Donut 90"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SpPr/>
      </xdr:nvSpPr>
      <xdr:spPr>
        <a:xfrm flipH="1">
          <a:off x="21252913" y="21756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1282422</xdr:colOff>
      <xdr:row>14</xdr:row>
      <xdr:rowOff>29252</xdr:rowOff>
    </xdr:from>
    <xdr:to>
      <xdr:col>18</xdr:col>
      <xdr:colOff>97694</xdr:colOff>
      <xdr:row>14</xdr:row>
      <xdr:rowOff>165324</xdr:rowOff>
    </xdr:to>
    <xdr:sp macro="" textlink="">
      <xdr:nvSpPr>
        <xdr:cNvPr id="92" name="Donut 91"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SpPr/>
      </xdr:nvSpPr>
      <xdr:spPr>
        <a:xfrm flipH="1">
          <a:off x="21246822" y="23533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603135</xdr:colOff>
      <xdr:row>12</xdr:row>
      <xdr:rowOff>33336</xdr:rowOff>
    </xdr:from>
    <xdr:to>
      <xdr:col>19</xdr:col>
      <xdr:colOff>739207</xdr:colOff>
      <xdr:row>12</xdr:row>
      <xdr:rowOff>169408</xdr:rowOff>
    </xdr:to>
    <xdr:sp macro="" textlink="">
      <xdr:nvSpPr>
        <xdr:cNvPr id="93" name="Donut 92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SpPr/>
      </xdr:nvSpPr>
      <xdr:spPr>
        <a:xfrm flipH="1">
          <a:off x="22844010" y="1966911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19</xdr:col>
      <xdr:colOff>602455</xdr:colOff>
      <xdr:row>13</xdr:row>
      <xdr:rowOff>15646</xdr:rowOff>
    </xdr:from>
    <xdr:to>
      <xdr:col>19</xdr:col>
      <xdr:colOff>738527</xdr:colOff>
      <xdr:row>13</xdr:row>
      <xdr:rowOff>151718</xdr:rowOff>
    </xdr:to>
    <xdr:sp macro="" textlink="">
      <xdr:nvSpPr>
        <xdr:cNvPr id="94" name="Donut 93"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SpPr/>
      </xdr:nvSpPr>
      <xdr:spPr>
        <a:xfrm flipH="1">
          <a:off x="22843330" y="2149246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1289193</xdr:colOff>
      <xdr:row>12</xdr:row>
      <xdr:rowOff>34372</xdr:rowOff>
    </xdr:from>
    <xdr:to>
      <xdr:col>18</xdr:col>
      <xdr:colOff>104465</xdr:colOff>
      <xdr:row>12</xdr:row>
      <xdr:rowOff>179257</xdr:rowOff>
    </xdr:to>
    <xdr:sp macro="" textlink="">
      <xdr:nvSpPr>
        <xdr:cNvPr id="95" name="Donut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SpPr/>
      </xdr:nvSpPr>
      <xdr:spPr>
        <a:xfrm flipH="1">
          <a:off x="21253593" y="1967947"/>
          <a:ext cx="129722" cy="144885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1288513</xdr:colOff>
      <xdr:row>13</xdr:row>
      <xdr:rowOff>42082</xdr:rowOff>
    </xdr:from>
    <xdr:to>
      <xdr:col>18</xdr:col>
      <xdr:colOff>103785</xdr:colOff>
      <xdr:row>13</xdr:row>
      <xdr:rowOff>178154</xdr:rowOff>
    </xdr:to>
    <xdr:sp macro="" textlink="">
      <xdr:nvSpPr>
        <xdr:cNvPr id="96" name="Donut 95"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SpPr/>
      </xdr:nvSpPr>
      <xdr:spPr>
        <a:xfrm flipH="1">
          <a:off x="21252913" y="217568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17</xdr:col>
      <xdr:colOff>1282422</xdr:colOff>
      <xdr:row>14</xdr:row>
      <xdr:rowOff>29252</xdr:rowOff>
    </xdr:from>
    <xdr:to>
      <xdr:col>18</xdr:col>
      <xdr:colOff>97694</xdr:colOff>
      <xdr:row>14</xdr:row>
      <xdr:rowOff>165324</xdr:rowOff>
    </xdr:to>
    <xdr:sp macro="" textlink="">
      <xdr:nvSpPr>
        <xdr:cNvPr id="97" name="Donut 96"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SpPr/>
      </xdr:nvSpPr>
      <xdr:spPr>
        <a:xfrm flipH="1">
          <a:off x="21246822" y="2353352"/>
          <a:ext cx="12972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13</xdr:col>
      <xdr:colOff>131679</xdr:colOff>
      <xdr:row>7</xdr:row>
      <xdr:rowOff>173789</xdr:rowOff>
    </xdr:from>
    <xdr:to>
      <xdr:col>13</xdr:col>
      <xdr:colOff>1133641</xdr:colOff>
      <xdr:row>9</xdr:row>
      <xdr:rowOff>46789</xdr:rowOff>
    </xdr:to>
    <xdr:sp macro="" textlink="">
      <xdr:nvSpPr>
        <xdr:cNvPr id="105" name="Rectangle 104"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SpPr/>
      </xdr:nvSpPr>
      <xdr:spPr>
        <a:xfrm>
          <a:off x="13597021" y="1527342"/>
          <a:ext cx="1001962" cy="254000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sucess fee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50372</xdr:colOff>
      <xdr:row>9</xdr:row>
      <xdr:rowOff>21406</xdr:rowOff>
    </xdr:from>
    <xdr:to>
      <xdr:col>10</xdr:col>
      <xdr:colOff>203342</xdr:colOff>
      <xdr:row>9</xdr:row>
      <xdr:rowOff>171237</xdr:rowOff>
    </xdr:to>
    <xdr:sp macro="" textlink="">
      <xdr:nvSpPr>
        <xdr:cNvPr id="103" name="Oval 102"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SpPr/>
      </xdr:nvSpPr>
      <xdr:spPr>
        <a:xfrm>
          <a:off x="9546797" y="1964506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50381</xdr:colOff>
      <xdr:row>10</xdr:row>
      <xdr:rowOff>10699</xdr:rowOff>
    </xdr:from>
    <xdr:to>
      <xdr:col>10</xdr:col>
      <xdr:colOff>203351</xdr:colOff>
      <xdr:row>10</xdr:row>
      <xdr:rowOff>160530</xdr:rowOff>
    </xdr:to>
    <xdr:sp macro="" textlink="">
      <xdr:nvSpPr>
        <xdr:cNvPr id="106" name="Oval 105"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SpPr/>
      </xdr:nvSpPr>
      <xdr:spPr>
        <a:xfrm>
          <a:off x="9546806" y="214429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323066</xdr:colOff>
      <xdr:row>22</xdr:row>
      <xdr:rowOff>37245</xdr:rowOff>
    </xdr:from>
    <xdr:to>
      <xdr:col>3</xdr:col>
      <xdr:colOff>476036</xdr:colOff>
      <xdr:row>22</xdr:row>
      <xdr:rowOff>187076</xdr:rowOff>
    </xdr:to>
    <xdr:sp macro="" textlink="">
      <xdr:nvSpPr>
        <xdr:cNvPr id="107" name="Oval 106"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SpPr/>
      </xdr:nvSpPr>
      <xdr:spPr>
        <a:xfrm>
          <a:off x="2132816" y="3323370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293528</xdr:colOff>
      <xdr:row>22</xdr:row>
      <xdr:rowOff>29111</xdr:rowOff>
    </xdr:from>
    <xdr:to>
      <xdr:col>4</xdr:col>
      <xdr:colOff>446498</xdr:colOff>
      <xdr:row>22</xdr:row>
      <xdr:rowOff>178942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SpPr/>
      </xdr:nvSpPr>
      <xdr:spPr>
        <a:xfrm>
          <a:off x="3017678" y="3315236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573722</xdr:colOff>
      <xdr:row>22</xdr:row>
      <xdr:rowOff>37245</xdr:rowOff>
    </xdr:from>
    <xdr:to>
      <xdr:col>11</xdr:col>
      <xdr:colOff>726692</xdr:colOff>
      <xdr:row>22</xdr:row>
      <xdr:rowOff>187076</xdr:rowOff>
    </xdr:to>
    <xdr:sp macro="" textlink="">
      <xdr:nvSpPr>
        <xdr:cNvPr id="111" name="Oval 110"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SpPr/>
      </xdr:nvSpPr>
      <xdr:spPr>
        <a:xfrm>
          <a:off x="7602169" y="42984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544184</xdr:colOff>
      <xdr:row>22</xdr:row>
      <xdr:rowOff>29111</xdr:rowOff>
    </xdr:from>
    <xdr:to>
      <xdr:col>12</xdr:col>
      <xdr:colOff>697154</xdr:colOff>
      <xdr:row>22</xdr:row>
      <xdr:rowOff>178942</xdr:rowOff>
    </xdr:to>
    <xdr:sp macro="" textlink="">
      <xdr:nvSpPr>
        <xdr:cNvPr id="112" name="Oval 111"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SpPr/>
      </xdr:nvSpPr>
      <xdr:spPr>
        <a:xfrm>
          <a:off x="8364710" y="42902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323066</xdr:colOff>
      <xdr:row>23</xdr:row>
      <xdr:rowOff>37245</xdr:rowOff>
    </xdr:from>
    <xdr:to>
      <xdr:col>3</xdr:col>
      <xdr:colOff>476036</xdr:colOff>
      <xdr:row>23</xdr:row>
      <xdr:rowOff>187076</xdr:rowOff>
    </xdr:to>
    <xdr:sp macro="" textlink="">
      <xdr:nvSpPr>
        <xdr:cNvPr id="113" name="Oval 112"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SpPr/>
      </xdr:nvSpPr>
      <xdr:spPr>
        <a:xfrm>
          <a:off x="2418566" y="42984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293528</xdr:colOff>
      <xdr:row>23</xdr:row>
      <xdr:rowOff>29111</xdr:rowOff>
    </xdr:from>
    <xdr:to>
      <xdr:col>4</xdr:col>
      <xdr:colOff>446498</xdr:colOff>
      <xdr:row>23</xdr:row>
      <xdr:rowOff>178942</xdr:rowOff>
    </xdr:to>
    <xdr:sp macro="" textlink="">
      <xdr:nvSpPr>
        <xdr:cNvPr id="114" name="Oval 113"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SpPr/>
      </xdr:nvSpPr>
      <xdr:spPr>
        <a:xfrm>
          <a:off x="3110923" y="42902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573722</xdr:colOff>
      <xdr:row>23</xdr:row>
      <xdr:rowOff>37245</xdr:rowOff>
    </xdr:from>
    <xdr:to>
      <xdr:col>11</xdr:col>
      <xdr:colOff>726692</xdr:colOff>
      <xdr:row>23</xdr:row>
      <xdr:rowOff>187076</xdr:rowOff>
    </xdr:to>
    <xdr:sp macro="" textlink="">
      <xdr:nvSpPr>
        <xdr:cNvPr id="117" name="Oval 116"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SpPr/>
      </xdr:nvSpPr>
      <xdr:spPr>
        <a:xfrm>
          <a:off x="7602169" y="44889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544184</xdr:colOff>
      <xdr:row>23</xdr:row>
      <xdr:rowOff>29111</xdr:rowOff>
    </xdr:from>
    <xdr:to>
      <xdr:col>12</xdr:col>
      <xdr:colOff>697154</xdr:colOff>
      <xdr:row>23</xdr:row>
      <xdr:rowOff>178942</xdr:rowOff>
    </xdr:to>
    <xdr:sp macro="" textlink="">
      <xdr:nvSpPr>
        <xdr:cNvPr id="118" name="Oval 117"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SpPr/>
      </xdr:nvSpPr>
      <xdr:spPr>
        <a:xfrm>
          <a:off x="8364710" y="44807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323066</xdr:colOff>
      <xdr:row>24</xdr:row>
      <xdr:rowOff>37245</xdr:rowOff>
    </xdr:from>
    <xdr:to>
      <xdr:col>3</xdr:col>
      <xdr:colOff>476036</xdr:colOff>
      <xdr:row>24</xdr:row>
      <xdr:rowOff>187076</xdr:rowOff>
    </xdr:to>
    <xdr:sp macro="" textlink="">
      <xdr:nvSpPr>
        <xdr:cNvPr id="119" name="Oval 118"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SpPr/>
      </xdr:nvSpPr>
      <xdr:spPr>
        <a:xfrm>
          <a:off x="2418566" y="42984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293528</xdr:colOff>
      <xdr:row>24</xdr:row>
      <xdr:rowOff>29111</xdr:rowOff>
    </xdr:from>
    <xdr:to>
      <xdr:col>4</xdr:col>
      <xdr:colOff>446498</xdr:colOff>
      <xdr:row>24</xdr:row>
      <xdr:rowOff>178942</xdr:rowOff>
    </xdr:to>
    <xdr:sp macro="" textlink="">
      <xdr:nvSpPr>
        <xdr:cNvPr id="120" name="Oval 119"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SpPr/>
      </xdr:nvSpPr>
      <xdr:spPr>
        <a:xfrm>
          <a:off x="3110923" y="42902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573722</xdr:colOff>
      <xdr:row>24</xdr:row>
      <xdr:rowOff>37245</xdr:rowOff>
    </xdr:from>
    <xdr:to>
      <xdr:col>11</xdr:col>
      <xdr:colOff>726692</xdr:colOff>
      <xdr:row>24</xdr:row>
      <xdr:rowOff>187076</xdr:rowOff>
    </xdr:to>
    <xdr:sp macro="" textlink="">
      <xdr:nvSpPr>
        <xdr:cNvPr id="123" name="Oval 122"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SpPr/>
      </xdr:nvSpPr>
      <xdr:spPr>
        <a:xfrm>
          <a:off x="7602169" y="46794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544184</xdr:colOff>
      <xdr:row>24</xdr:row>
      <xdr:rowOff>29111</xdr:rowOff>
    </xdr:from>
    <xdr:to>
      <xdr:col>12</xdr:col>
      <xdr:colOff>697154</xdr:colOff>
      <xdr:row>24</xdr:row>
      <xdr:rowOff>178942</xdr:rowOff>
    </xdr:to>
    <xdr:sp macro="" textlink="">
      <xdr:nvSpPr>
        <xdr:cNvPr id="124" name="Oval 123">
          <a:extLst>
            <a:ext uri="{FF2B5EF4-FFF2-40B4-BE49-F238E27FC236}">
              <a16:creationId xmlns:a16="http://schemas.microsoft.com/office/drawing/2014/main" id="{00000000-0008-0000-0500-00007C000000}"/>
            </a:ext>
          </a:extLst>
        </xdr:cNvPr>
        <xdr:cNvSpPr/>
      </xdr:nvSpPr>
      <xdr:spPr>
        <a:xfrm>
          <a:off x="8364710" y="46712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323066</xdr:colOff>
      <xdr:row>22</xdr:row>
      <xdr:rowOff>37245</xdr:rowOff>
    </xdr:from>
    <xdr:to>
      <xdr:col>8</xdr:col>
      <xdr:colOff>476036</xdr:colOff>
      <xdr:row>22</xdr:row>
      <xdr:rowOff>187076</xdr:rowOff>
    </xdr:to>
    <xdr:sp macro="" textlink="">
      <xdr:nvSpPr>
        <xdr:cNvPr id="131" name="Oval 130">
          <a:extLst>
            <a:ext uri="{FF2B5EF4-FFF2-40B4-BE49-F238E27FC236}">
              <a16:creationId xmlns:a16="http://schemas.microsoft.com/office/drawing/2014/main" id="{00000000-0008-0000-0500-000083000000}"/>
            </a:ext>
          </a:extLst>
        </xdr:cNvPr>
        <xdr:cNvSpPr/>
      </xdr:nvSpPr>
      <xdr:spPr>
        <a:xfrm>
          <a:off x="7311408" y="42984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293528</xdr:colOff>
      <xdr:row>22</xdr:row>
      <xdr:rowOff>29111</xdr:rowOff>
    </xdr:from>
    <xdr:to>
      <xdr:col>9</xdr:col>
      <xdr:colOff>446498</xdr:colOff>
      <xdr:row>22</xdr:row>
      <xdr:rowOff>178942</xdr:rowOff>
    </xdr:to>
    <xdr:sp macro="" textlink="">
      <xdr:nvSpPr>
        <xdr:cNvPr id="132" name="Oval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SpPr/>
      </xdr:nvSpPr>
      <xdr:spPr>
        <a:xfrm>
          <a:off x="8073949" y="42902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323066</xdr:colOff>
      <xdr:row>23</xdr:row>
      <xdr:rowOff>37245</xdr:rowOff>
    </xdr:from>
    <xdr:to>
      <xdr:col>8</xdr:col>
      <xdr:colOff>476036</xdr:colOff>
      <xdr:row>23</xdr:row>
      <xdr:rowOff>187076</xdr:rowOff>
    </xdr:to>
    <xdr:sp macro="" textlink="">
      <xdr:nvSpPr>
        <xdr:cNvPr id="133" name="Oval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311408" y="44889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293528</xdr:colOff>
      <xdr:row>23</xdr:row>
      <xdr:rowOff>29111</xdr:rowOff>
    </xdr:from>
    <xdr:to>
      <xdr:col>9</xdr:col>
      <xdr:colOff>446498</xdr:colOff>
      <xdr:row>23</xdr:row>
      <xdr:rowOff>178942</xdr:rowOff>
    </xdr:to>
    <xdr:sp macro="" textlink="">
      <xdr:nvSpPr>
        <xdr:cNvPr id="134" name="Oval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8073949" y="44807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323066</xdr:colOff>
      <xdr:row>24</xdr:row>
      <xdr:rowOff>37245</xdr:rowOff>
    </xdr:from>
    <xdr:to>
      <xdr:col>8</xdr:col>
      <xdr:colOff>476036</xdr:colOff>
      <xdr:row>24</xdr:row>
      <xdr:rowOff>187076</xdr:rowOff>
    </xdr:to>
    <xdr:sp macro="" textlink="">
      <xdr:nvSpPr>
        <xdr:cNvPr id="135" name="Oval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7311408" y="46794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293528</xdr:colOff>
      <xdr:row>24</xdr:row>
      <xdr:rowOff>29111</xdr:rowOff>
    </xdr:from>
    <xdr:to>
      <xdr:col>9</xdr:col>
      <xdr:colOff>446498</xdr:colOff>
      <xdr:row>24</xdr:row>
      <xdr:rowOff>178942</xdr:rowOff>
    </xdr:to>
    <xdr:sp macro="" textlink="">
      <xdr:nvSpPr>
        <xdr:cNvPr id="136" name="Oval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8073949" y="46712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323066</xdr:colOff>
      <xdr:row>25</xdr:row>
      <xdr:rowOff>37245</xdr:rowOff>
    </xdr:from>
    <xdr:to>
      <xdr:col>3</xdr:col>
      <xdr:colOff>476036</xdr:colOff>
      <xdr:row>25</xdr:row>
      <xdr:rowOff>187076</xdr:rowOff>
    </xdr:to>
    <xdr:sp macro="" textlink="">
      <xdr:nvSpPr>
        <xdr:cNvPr id="137" name="Oval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2137829" y="46794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293528</xdr:colOff>
      <xdr:row>25</xdr:row>
      <xdr:rowOff>29111</xdr:rowOff>
    </xdr:from>
    <xdr:to>
      <xdr:col>4</xdr:col>
      <xdr:colOff>446498</xdr:colOff>
      <xdr:row>25</xdr:row>
      <xdr:rowOff>178942</xdr:rowOff>
    </xdr:to>
    <xdr:sp macro="" textlink="">
      <xdr:nvSpPr>
        <xdr:cNvPr id="138" name="Oval 137">
          <a:extLst>
            <a:ext uri="{FF2B5EF4-FFF2-40B4-BE49-F238E27FC236}">
              <a16:creationId xmlns:a16="http://schemas.microsoft.com/office/drawing/2014/main" id="{00000000-0008-0000-0500-00008A000000}"/>
            </a:ext>
          </a:extLst>
        </xdr:cNvPr>
        <xdr:cNvSpPr/>
      </xdr:nvSpPr>
      <xdr:spPr>
        <a:xfrm>
          <a:off x="2830186" y="46712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323066</xdr:colOff>
      <xdr:row>26</xdr:row>
      <xdr:rowOff>37245</xdr:rowOff>
    </xdr:from>
    <xdr:to>
      <xdr:col>3</xdr:col>
      <xdr:colOff>476036</xdr:colOff>
      <xdr:row>26</xdr:row>
      <xdr:rowOff>187076</xdr:rowOff>
    </xdr:to>
    <xdr:sp macro="" textlink="">
      <xdr:nvSpPr>
        <xdr:cNvPr id="139" name="Oval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2137829" y="46794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293528</xdr:colOff>
      <xdr:row>26</xdr:row>
      <xdr:rowOff>29111</xdr:rowOff>
    </xdr:from>
    <xdr:to>
      <xdr:col>4</xdr:col>
      <xdr:colOff>446498</xdr:colOff>
      <xdr:row>26</xdr:row>
      <xdr:rowOff>178942</xdr:rowOff>
    </xdr:to>
    <xdr:sp macro="" textlink="">
      <xdr:nvSpPr>
        <xdr:cNvPr id="140" name="Oval 139">
          <a:extLst>
            <a:ext uri="{FF2B5EF4-FFF2-40B4-BE49-F238E27FC236}">
              <a16:creationId xmlns:a16="http://schemas.microsoft.com/office/drawing/2014/main" id="{00000000-0008-0000-0500-00008C000000}"/>
            </a:ext>
          </a:extLst>
        </xdr:cNvPr>
        <xdr:cNvSpPr/>
      </xdr:nvSpPr>
      <xdr:spPr>
        <a:xfrm>
          <a:off x="2830186" y="46712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323066</xdr:colOff>
      <xdr:row>27</xdr:row>
      <xdr:rowOff>37245</xdr:rowOff>
    </xdr:from>
    <xdr:to>
      <xdr:col>3</xdr:col>
      <xdr:colOff>476036</xdr:colOff>
      <xdr:row>27</xdr:row>
      <xdr:rowOff>187076</xdr:rowOff>
    </xdr:to>
    <xdr:sp macro="" textlink="">
      <xdr:nvSpPr>
        <xdr:cNvPr id="141" name="Oval 140">
          <a:extLst>
            <a:ext uri="{FF2B5EF4-FFF2-40B4-BE49-F238E27FC236}">
              <a16:creationId xmlns:a16="http://schemas.microsoft.com/office/drawing/2014/main" id="{00000000-0008-0000-0500-00008D000000}"/>
            </a:ext>
          </a:extLst>
        </xdr:cNvPr>
        <xdr:cNvSpPr/>
      </xdr:nvSpPr>
      <xdr:spPr>
        <a:xfrm>
          <a:off x="2137829" y="46794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293528</xdr:colOff>
      <xdr:row>27</xdr:row>
      <xdr:rowOff>29111</xdr:rowOff>
    </xdr:from>
    <xdr:to>
      <xdr:col>4</xdr:col>
      <xdr:colOff>446498</xdr:colOff>
      <xdr:row>27</xdr:row>
      <xdr:rowOff>178942</xdr:rowOff>
    </xdr:to>
    <xdr:sp macro="" textlink="">
      <xdr:nvSpPr>
        <xdr:cNvPr id="142" name="Oval 141">
          <a:extLst>
            <a:ext uri="{FF2B5EF4-FFF2-40B4-BE49-F238E27FC236}">
              <a16:creationId xmlns:a16="http://schemas.microsoft.com/office/drawing/2014/main" id="{00000000-0008-0000-0500-00008E000000}"/>
            </a:ext>
          </a:extLst>
        </xdr:cNvPr>
        <xdr:cNvSpPr/>
      </xdr:nvSpPr>
      <xdr:spPr>
        <a:xfrm>
          <a:off x="2830186" y="46712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323066</xdr:colOff>
      <xdr:row>25</xdr:row>
      <xdr:rowOff>37245</xdr:rowOff>
    </xdr:from>
    <xdr:to>
      <xdr:col>8</xdr:col>
      <xdr:colOff>476036</xdr:colOff>
      <xdr:row>25</xdr:row>
      <xdr:rowOff>187076</xdr:rowOff>
    </xdr:to>
    <xdr:sp macro="" textlink="">
      <xdr:nvSpPr>
        <xdr:cNvPr id="143" name="Oval 142">
          <a:extLst>
            <a:ext uri="{FF2B5EF4-FFF2-40B4-BE49-F238E27FC236}">
              <a16:creationId xmlns:a16="http://schemas.microsoft.com/office/drawing/2014/main" id="{00000000-0008-0000-0500-00008F000000}"/>
            </a:ext>
          </a:extLst>
        </xdr:cNvPr>
        <xdr:cNvSpPr/>
      </xdr:nvSpPr>
      <xdr:spPr>
        <a:xfrm>
          <a:off x="5276066" y="46794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293528</xdr:colOff>
      <xdr:row>25</xdr:row>
      <xdr:rowOff>29111</xdr:rowOff>
    </xdr:from>
    <xdr:to>
      <xdr:col>9</xdr:col>
      <xdr:colOff>446498</xdr:colOff>
      <xdr:row>25</xdr:row>
      <xdr:rowOff>178942</xdr:rowOff>
    </xdr:to>
    <xdr:sp macro="" textlink="">
      <xdr:nvSpPr>
        <xdr:cNvPr id="144" name="Oval 143">
          <a:extLst>
            <a:ext uri="{FF2B5EF4-FFF2-40B4-BE49-F238E27FC236}">
              <a16:creationId xmlns:a16="http://schemas.microsoft.com/office/drawing/2014/main" id="{00000000-0008-0000-0500-000090000000}"/>
            </a:ext>
          </a:extLst>
        </xdr:cNvPr>
        <xdr:cNvSpPr/>
      </xdr:nvSpPr>
      <xdr:spPr>
        <a:xfrm>
          <a:off x="5808002" y="46712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323066</xdr:colOff>
      <xdr:row>26</xdr:row>
      <xdr:rowOff>37245</xdr:rowOff>
    </xdr:from>
    <xdr:to>
      <xdr:col>8</xdr:col>
      <xdr:colOff>476036</xdr:colOff>
      <xdr:row>26</xdr:row>
      <xdr:rowOff>187076</xdr:rowOff>
    </xdr:to>
    <xdr:sp macro="" textlink="">
      <xdr:nvSpPr>
        <xdr:cNvPr id="145" name="Oval 144">
          <a:extLst>
            <a:ext uri="{FF2B5EF4-FFF2-40B4-BE49-F238E27FC236}">
              <a16:creationId xmlns:a16="http://schemas.microsoft.com/office/drawing/2014/main" id="{00000000-0008-0000-0500-000091000000}"/>
            </a:ext>
          </a:extLst>
        </xdr:cNvPr>
        <xdr:cNvSpPr/>
      </xdr:nvSpPr>
      <xdr:spPr>
        <a:xfrm>
          <a:off x="5276066" y="46794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293528</xdr:colOff>
      <xdr:row>26</xdr:row>
      <xdr:rowOff>29111</xdr:rowOff>
    </xdr:from>
    <xdr:to>
      <xdr:col>9</xdr:col>
      <xdr:colOff>446498</xdr:colOff>
      <xdr:row>26</xdr:row>
      <xdr:rowOff>178942</xdr:rowOff>
    </xdr:to>
    <xdr:sp macro="" textlink="">
      <xdr:nvSpPr>
        <xdr:cNvPr id="146" name="Oval 145">
          <a:extLst>
            <a:ext uri="{FF2B5EF4-FFF2-40B4-BE49-F238E27FC236}">
              <a16:creationId xmlns:a16="http://schemas.microsoft.com/office/drawing/2014/main" id="{00000000-0008-0000-0500-000092000000}"/>
            </a:ext>
          </a:extLst>
        </xdr:cNvPr>
        <xdr:cNvSpPr/>
      </xdr:nvSpPr>
      <xdr:spPr>
        <a:xfrm>
          <a:off x="5808002" y="46712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323066</xdr:colOff>
      <xdr:row>28</xdr:row>
      <xdr:rowOff>37245</xdr:rowOff>
    </xdr:from>
    <xdr:to>
      <xdr:col>3</xdr:col>
      <xdr:colOff>476036</xdr:colOff>
      <xdr:row>28</xdr:row>
      <xdr:rowOff>187076</xdr:rowOff>
    </xdr:to>
    <xdr:sp macro="" textlink="">
      <xdr:nvSpPr>
        <xdr:cNvPr id="147" name="Oval 146">
          <a:extLst>
            <a:ext uri="{FF2B5EF4-FFF2-40B4-BE49-F238E27FC236}">
              <a16:creationId xmlns:a16="http://schemas.microsoft.com/office/drawing/2014/main" id="{00000000-0008-0000-0500-000093000000}"/>
            </a:ext>
          </a:extLst>
        </xdr:cNvPr>
        <xdr:cNvSpPr/>
      </xdr:nvSpPr>
      <xdr:spPr>
        <a:xfrm>
          <a:off x="2137829" y="525092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293528</xdr:colOff>
      <xdr:row>28</xdr:row>
      <xdr:rowOff>29111</xdr:rowOff>
    </xdr:from>
    <xdr:to>
      <xdr:col>4</xdr:col>
      <xdr:colOff>446498</xdr:colOff>
      <xdr:row>28</xdr:row>
      <xdr:rowOff>178942</xdr:rowOff>
    </xdr:to>
    <xdr:sp macro="" textlink="">
      <xdr:nvSpPr>
        <xdr:cNvPr id="148" name="Oval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2830186" y="524279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325071</xdr:colOff>
      <xdr:row>29</xdr:row>
      <xdr:rowOff>29224</xdr:rowOff>
    </xdr:from>
    <xdr:to>
      <xdr:col>3</xdr:col>
      <xdr:colOff>478041</xdr:colOff>
      <xdr:row>29</xdr:row>
      <xdr:rowOff>179055</xdr:rowOff>
    </xdr:to>
    <xdr:sp macro="" textlink="">
      <xdr:nvSpPr>
        <xdr:cNvPr id="151" name="Oval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2139834" y="5623908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295533</xdr:colOff>
      <xdr:row>29</xdr:row>
      <xdr:rowOff>21090</xdr:rowOff>
    </xdr:from>
    <xdr:to>
      <xdr:col>4</xdr:col>
      <xdr:colOff>448503</xdr:colOff>
      <xdr:row>29</xdr:row>
      <xdr:rowOff>170921</xdr:rowOff>
    </xdr:to>
    <xdr:sp macro="" textlink="">
      <xdr:nvSpPr>
        <xdr:cNvPr id="152" name="Oval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2832191" y="5615774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1</xdr:row>
      <xdr:rowOff>180976</xdr:rowOff>
    </xdr:from>
    <xdr:to>
      <xdr:col>6</xdr:col>
      <xdr:colOff>257173</xdr:colOff>
      <xdr:row>3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605" t="34899" r="25321" b="59631"/>
        <a:stretch/>
      </xdr:blipFill>
      <xdr:spPr>
        <a:xfrm>
          <a:off x="4600575" y="371476"/>
          <a:ext cx="219073" cy="2190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527276</xdr:colOff>
      <xdr:row>30</xdr:row>
      <xdr:rowOff>68036</xdr:rowOff>
    </xdr:from>
    <xdr:to>
      <xdr:col>13</xdr:col>
      <xdr:colOff>127567</xdr:colOff>
      <xdr:row>31</xdr:row>
      <xdr:rowOff>136072</xdr:rowOff>
    </xdr:to>
    <xdr:sp macro="" textlink="">
      <xdr:nvSpPr>
        <xdr:cNvPr id="8" name="Rectangle 7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/>
      </xdr:nvSpPr>
      <xdr:spPr>
        <a:xfrm>
          <a:off x="10520022" y="6208259"/>
          <a:ext cx="1233148" cy="255134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 Add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delivery cost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128427</xdr:colOff>
      <xdr:row>8</xdr:row>
      <xdr:rowOff>180791</xdr:rowOff>
    </xdr:from>
    <xdr:to>
      <xdr:col>14</xdr:col>
      <xdr:colOff>297588</xdr:colOff>
      <xdr:row>10</xdr:row>
      <xdr:rowOff>49255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943708" y="1561381"/>
          <a:ext cx="1003936" cy="253745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sucess fee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18265</xdr:colOff>
      <xdr:row>10</xdr:row>
      <xdr:rowOff>21405</xdr:rowOff>
    </xdr:from>
    <xdr:to>
      <xdr:col>10</xdr:col>
      <xdr:colOff>171235</xdr:colOff>
      <xdr:row>10</xdr:row>
      <xdr:rowOff>171236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700-000011000000}"/>
            </a:ext>
          </a:extLst>
        </xdr:cNvPr>
        <xdr:cNvSpPr/>
      </xdr:nvSpPr>
      <xdr:spPr>
        <a:xfrm>
          <a:off x="9361327" y="1979916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588053</xdr:colOff>
      <xdr:row>6</xdr:row>
      <xdr:rowOff>13272</xdr:rowOff>
    </xdr:from>
    <xdr:to>
      <xdr:col>3</xdr:col>
      <xdr:colOff>741023</xdr:colOff>
      <xdr:row>6</xdr:row>
      <xdr:rowOff>163103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SpPr/>
      </xdr:nvSpPr>
      <xdr:spPr>
        <a:xfrm>
          <a:off x="2396733" y="1201221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751156</xdr:colOff>
      <xdr:row>6</xdr:row>
      <xdr:rowOff>26543</xdr:rowOff>
    </xdr:from>
    <xdr:to>
      <xdr:col>6</xdr:col>
      <xdr:colOff>122862</xdr:colOff>
      <xdr:row>6</xdr:row>
      <xdr:rowOff>176374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3993937" y="1214492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323066</xdr:colOff>
      <xdr:row>16</xdr:row>
      <xdr:rowOff>37245</xdr:rowOff>
    </xdr:from>
    <xdr:to>
      <xdr:col>3</xdr:col>
      <xdr:colOff>476036</xdr:colOff>
      <xdr:row>16</xdr:row>
      <xdr:rowOff>187076</xdr:rowOff>
    </xdr:to>
    <xdr:sp macro="" textlink="">
      <xdr:nvSpPr>
        <xdr:cNvPr id="15" name="Oval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SpPr/>
      </xdr:nvSpPr>
      <xdr:spPr>
        <a:xfrm>
          <a:off x="2131746" y="3162301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325634</xdr:colOff>
      <xdr:row>17</xdr:row>
      <xdr:rowOff>39813</xdr:rowOff>
    </xdr:from>
    <xdr:to>
      <xdr:col>3</xdr:col>
      <xdr:colOff>478604</xdr:colOff>
      <xdr:row>17</xdr:row>
      <xdr:rowOff>189644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700-000010000000}"/>
            </a:ext>
          </a:extLst>
        </xdr:cNvPr>
        <xdr:cNvSpPr/>
      </xdr:nvSpPr>
      <xdr:spPr>
        <a:xfrm>
          <a:off x="2134314" y="3357510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317500</xdr:colOff>
      <xdr:row>18</xdr:row>
      <xdr:rowOff>42382</xdr:rowOff>
    </xdr:from>
    <xdr:to>
      <xdr:col>3</xdr:col>
      <xdr:colOff>470470</xdr:colOff>
      <xdr:row>18</xdr:row>
      <xdr:rowOff>192213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700-000012000000}"/>
            </a:ext>
          </a:extLst>
        </xdr:cNvPr>
        <xdr:cNvSpPr/>
      </xdr:nvSpPr>
      <xdr:spPr>
        <a:xfrm>
          <a:off x="2126180" y="355271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293528</xdr:colOff>
      <xdr:row>16</xdr:row>
      <xdr:rowOff>29111</xdr:rowOff>
    </xdr:from>
    <xdr:to>
      <xdr:col>4</xdr:col>
      <xdr:colOff>446498</xdr:colOff>
      <xdr:row>16</xdr:row>
      <xdr:rowOff>178942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/>
      </xdr:nvSpPr>
      <xdr:spPr>
        <a:xfrm>
          <a:off x="3011899" y="3154167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296096</xdr:colOff>
      <xdr:row>17</xdr:row>
      <xdr:rowOff>31679</xdr:rowOff>
    </xdr:from>
    <xdr:to>
      <xdr:col>4</xdr:col>
      <xdr:colOff>449066</xdr:colOff>
      <xdr:row>17</xdr:row>
      <xdr:rowOff>181510</xdr:rowOff>
    </xdr:to>
    <xdr:sp macro="" textlink="">
      <xdr:nvSpPr>
        <xdr:cNvPr id="20" name="Oval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/>
      </xdr:nvSpPr>
      <xdr:spPr>
        <a:xfrm>
          <a:off x="3014467" y="3349376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287962</xdr:colOff>
      <xdr:row>18</xdr:row>
      <xdr:rowOff>34248</xdr:rowOff>
    </xdr:from>
    <xdr:to>
      <xdr:col>4</xdr:col>
      <xdr:colOff>440932</xdr:colOff>
      <xdr:row>18</xdr:row>
      <xdr:rowOff>184079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/>
      </xdr:nvSpPr>
      <xdr:spPr>
        <a:xfrm>
          <a:off x="3006333" y="354458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317500</xdr:colOff>
      <xdr:row>19</xdr:row>
      <xdr:rowOff>42382</xdr:rowOff>
    </xdr:from>
    <xdr:to>
      <xdr:col>3</xdr:col>
      <xdr:colOff>470470</xdr:colOff>
      <xdr:row>19</xdr:row>
      <xdr:rowOff>192213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/>
      </xdr:nvSpPr>
      <xdr:spPr>
        <a:xfrm>
          <a:off x="2126180" y="3552719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287962</xdr:colOff>
      <xdr:row>19</xdr:row>
      <xdr:rowOff>34248</xdr:rowOff>
    </xdr:from>
    <xdr:to>
      <xdr:col>4</xdr:col>
      <xdr:colOff>440932</xdr:colOff>
      <xdr:row>19</xdr:row>
      <xdr:rowOff>184079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00000000-0008-0000-0700-000017000000}"/>
            </a:ext>
          </a:extLst>
        </xdr:cNvPr>
        <xdr:cNvSpPr/>
      </xdr:nvSpPr>
      <xdr:spPr>
        <a:xfrm>
          <a:off x="3006333" y="354458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442232</xdr:colOff>
      <xdr:row>59</xdr:row>
      <xdr:rowOff>22678</xdr:rowOff>
    </xdr:from>
    <xdr:to>
      <xdr:col>6</xdr:col>
      <xdr:colOff>680357</xdr:colOff>
      <xdr:row>59</xdr:row>
      <xdr:rowOff>260804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1605" t="34899" r="25321" b="59631"/>
        <a:stretch/>
      </xdr:blipFill>
      <xdr:spPr>
        <a:xfrm>
          <a:off x="4853214" y="13017499"/>
          <a:ext cx="238125" cy="23812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697366</xdr:colOff>
      <xdr:row>14</xdr:row>
      <xdr:rowOff>8504</xdr:rowOff>
    </xdr:from>
    <xdr:to>
      <xdr:col>13</xdr:col>
      <xdr:colOff>153081</xdr:colOff>
      <xdr:row>15</xdr:row>
      <xdr:rowOff>93549</xdr:rowOff>
    </xdr:to>
    <xdr:sp macro="" textlink="">
      <xdr:nvSpPr>
        <xdr:cNvPr id="2" name="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1136766" y="2723129"/>
          <a:ext cx="1427390" cy="275545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 Add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new item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1284172</xdr:colOff>
      <xdr:row>18</xdr:row>
      <xdr:rowOff>42521</xdr:rowOff>
    </xdr:from>
    <xdr:to>
      <xdr:col>16</xdr:col>
      <xdr:colOff>1420244</xdr:colOff>
      <xdr:row>18</xdr:row>
      <xdr:rowOff>178593</xdr:rowOff>
    </xdr:to>
    <xdr:sp macro="" textlink="">
      <xdr:nvSpPr>
        <xdr:cNvPr id="3" name="Donu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/>
      </xdr:nvSpPr>
      <xdr:spPr>
        <a:xfrm flipH="1">
          <a:off x="15476422" y="3528671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1283492</xdr:colOff>
      <xdr:row>19</xdr:row>
      <xdr:rowOff>24831</xdr:rowOff>
    </xdr:from>
    <xdr:to>
      <xdr:col>16</xdr:col>
      <xdr:colOff>1419564</xdr:colOff>
      <xdr:row>19</xdr:row>
      <xdr:rowOff>160903</xdr:rowOff>
    </xdr:to>
    <xdr:sp macro="" textlink="">
      <xdr:nvSpPr>
        <xdr:cNvPr id="4" name="Donu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SpPr/>
      </xdr:nvSpPr>
      <xdr:spPr>
        <a:xfrm flipH="1">
          <a:off x="15475742" y="3711006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1282812</xdr:colOff>
      <xdr:row>19</xdr:row>
      <xdr:rowOff>185736</xdr:rowOff>
    </xdr:from>
    <xdr:to>
      <xdr:col>16</xdr:col>
      <xdr:colOff>1418884</xdr:colOff>
      <xdr:row>20</xdr:row>
      <xdr:rowOff>134710</xdr:rowOff>
    </xdr:to>
    <xdr:sp macro="" textlink="">
      <xdr:nvSpPr>
        <xdr:cNvPr id="5" name="Donu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SpPr/>
      </xdr:nvSpPr>
      <xdr:spPr>
        <a:xfrm flipH="1">
          <a:off x="15475062" y="3871911"/>
          <a:ext cx="136072" cy="139474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603135</xdr:colOff>
      <xdr:row>18</xdr:row>
      <xdr:rowOff>33336</xdr:rowOff>
    </xdr:from>
    <xdr:to>
      <xdr:col>18</xdr:col>
      <xdr:colOff>739207</xdr:colOff>
      <xdr:row>18</xdr:row>
      <xdr:rowOff>169408</xdr:rowOff>
    </xdr:to>
    <xdr:sp macro="" textlink="">
      <xdr:nvSpPr>
        <xdr:cNvPr id="6" name="Donu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SpPr/>
      </xdr:nvSpPr>
      <xdr:spPr>
        <a:xfrm flipH="1">
          <a:off x="17262360" y="3519486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18</xdr:col>
      <xdr:colOff>602455</xdr:colOff>
      <xdr:row>19</xdr:row>
      <xdr:rowOff>15646</xdr:rowOff>
    </xdr:from>
    <xdr:to>
      <xdr:col>18</xdr:col>
      <xdr:colOff>738527</xdr:colOff>
      <xdr:row>19</xdr:row>
      <xdr:rowOff>151718</xdr:rowOff>
    </xdr:to>
    <xdr:sp macro="" textlink="">
      <xdr:nvSpPr>
        <xdr:cNvPr id="7" name="Donut 6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SpPr/>
      </xdr:nvSpPr>
      <xdr:spPr>
        <a:xfrm flipH="1">
          <a:off x="17261680" y="3701821"/>
          <a:ext cx="136072" cy="136072"/>
        </a:xfrm>
        <a:prstGeom prst="donu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11</xdr:col>
      <xdr:colOff>527276</xdr:colOff>
      <xdr:row>45</xdr:row>
      <xdr:rowOff>68036</xdr:rowOff>
    </xdr:from>
    <xdr:to>
      <xdr:col>13</xdr:col>
      <xdr:colOff>127567</xdr:colOff>
      <xdr:row>46</xdr:row>
      <xdr:rowOff>136072</xdr:rowOff>
    </xdr:to>
    <xdr:sp macro="" textlink="">
      <xdr:nvSpPr>
        <xdr:cNvPr id="8" name="Rectangle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SpPr/>
      </xdr:nvSpPr>
      <xdr:spPr>
        <a:xfrm>
          <a:off x="10966676" y="8878661"/>
          <a:ext cx="1571966" cy="258536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+ Add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delivery cost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13</xdr:col>
      <xdr:colOff>128427</xdr:colOff>
      <xdr:row>7</xdr:row>
      <xdr:rowOff>180791</xdr:rowOff>
    </xdr:from>
    <xdr:to>
      <xdr:col>14</xdr:col>
      <xdr:colOff>297588</xdr:colOff>
      <xdr:row>9</xdr:row>
      <xdr:rowOff>49255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SpPr/>
      </xdr:nvSpPr>
      <xdr:spPr>
        <a:xfrm>
          <a:off x="12539502" y="1552391"/>
          <a:ext cx="1007361" cy="249464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add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sucess fee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18265</xdr:colOff>
      <xdr:row>9</xdr:row>
      <xdr:rowOff>21405</xdr:rowOff>
    </xdr:from>
    <xdr:to>
      <xdr:col>10</xdr:col>
      <xdr:colOff>171235</xdr:colOff>
      <xdr:row>9</xdr:row>
      <xdr:rowOff>171236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SpPr/>
      </xdr:nvSpPr>
      <xdr:spPr>
        <a:xfrm>
          <a:off x="9371815" y="1774005"/>
          <a:ext cx="152970" cy="149831"/>
        </a:xfrm>
        <a:prstGeom prst="ellipse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85725</xdr:rowOff>
    </xdr:from>
    <xdr:to>
      <xdr:col>8</xdr:col>
      <xdr:colOff>314326</xdr:colOff>
      <xdr:row>2</xdr:row>
      <xdr:rowOff>180975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7810500" y="333375"/>
          <a:ext cx="1019176" cy="285750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Download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Excel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7</xdr:col>
      <xdr:colOff>57150</xdr:colOff>
      <xdr:row>4</xdr:row>
      <xdr:rowOff>161925</xdr:rowOff>
    </xdr:from>
    <xdr:to>
      <xdr:col>7</xdr:col>
      <xdr:colOff>272808</xdr:colOff>
      <xdr:row>6</xdr:row>
      <xdr:rowOff>15633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0" y="981075"/>
          <a:ext cx="215658" cy="234708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6</xdr:row>
      <xdr:rowOff>19050</xdr:rowOff>
    </xdr:from>
    <xdr:to>
      <xdr:col>7</xdr:col>
      <xdr:colOff>409574</xdr:colOff>
      <xdr:row>6</xdr:row>
      <xdr:rowOff>333375</xdr:rowOff>
    </xdr:to>
    <xdr:pic>
      <xdr:nvPicPr>
        <xdr:cNvPr id="5" name="Picture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1605" t="34899" r="25321" b="59631"/>
        <a:stretch/>
      </xdr:blipFill>
      <xdr:spPr>
        <a:xfrm>
          <a:off x="7658100" y="1219200"/>
          <a:ext cx="314324" cy="314325"/>
        </a:xfrm>
        <a:prstGeom prst="rect">
          <a:avLst/>
        </a:prstGeom>
      </xdr:spPr>
    </xdr:pic>
    <xdr:clientData/>
  </xdr:twoCellAnchor>
  <xdr:twoCellAnchor editAs="oneCell">
    <xdr:from>
      <xdr:col>7</xdr:col>
      <xdr:colOff>476249</xdr:colOff>
      <xdr:row>6</xdr:row>
      <xdr:rowOff>38102</xdr:rowOff>
    </xdr:from>
    <xdr:to>
      <xdr:col>7</xdr:col>
      <xdr:colOff>781050</xdr:colOff>
      <xdr:row>6</xdr:row>
      <xdr:rowOff>295275</xdr:rowOff>
    </xdr:to>
    <xdr:pic>
      <xdr:nvPicPr>
        <xdr:cNvPr id="6" name="Picture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81343" t="35292" r="15611" b="60137"/>
        <a:stretch/>
      </xdr:blipFill>
      <xdr:spPr>
        <a:xfrm>
          <a:off x="8086724" y="1238252"/>
          <a:ext cx="304801" cy="257173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22</xdr:row>
      <xdr:rowOff>161925</xdr:rowOff>
    </xdr:from>
    <xdr:to>
      <xdr:col>1</xdr:col>
      <xdr:colOff>257175</xdr:colOff>
      <xdr:row>24</xdr:row>
      <xdr:rowOff>47625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81343" t="35292" r="15516" b="59968"/>
        <a:stretch/>
      </xdr:blipFill>
      <xdr:spPr>
        <a:xfrm>
          <a:off x="266700" y="4743450"/>
          <a:ext cx="314325" cy="266700"/>
        </a:xfrm>
        <a:prstGeom prst="rect">
          <a:avLst/>
        </a:prstGeom>
      </xdr:spPr>
    </xdr:pic>
    <xdr:clientData/>
  </xdr:twoCellAnchor>
  <xdr:twoCellAnchor editAs="oneCell">
    <xdr:from>
      <xdr:col>0</xdr:col>
      <xdr:colOff>257175</xdr:colOff>
      <xdr:row>20</xdr:row>
      <xdr:rowOff>161925</xdr:rowOff>
    </xdr:from>
    <xdr:to>
      <xdr:col>1</xdr:col>
      <xdr:colOff>247649</xdr:colOff>
      <xdr:row>22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1605" t="34899" r="25321" b="59631"/>
        <a:stretch/>
      </xdr:blipFill>
      <xdr:spPr>
        <a:xfrm>
          <a:off x="257175" y="4362450"/>
          <a:ext cx="314324" cy="314325"/>
        </a:xfrm>
        <a:prstGeom prst="rect">
          <a:avLst/>
        </a:prstGeom>
      </xdr:spPr>
    </xdr:pic>
    <xdr:clientData/>
  </xdr:twoCellAnchor>
  <xdr:twoCellAnchor editAs="oneCell">
    <xdr:from>
      <xdr:col>0</xdr:col>
      <xdr:colOff>266700</xdr:colOff>
      <xdr:row>24</xdr:row>
      <xdr:rowOff>114300</xdr:rowOff>
    </xdr:from>
    <xdr:to>
      <xdr:col>1</xdr:col>
      <xdr:colOff>247650</xdr:colOff>
      <xdr:row>26</xdr:row>
      <xdr:rowOff>40370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85055" t="34953" r="11995" b="59760"/>
        <a:stretch/>
      </xdr:blipFill>
      <xdr:spPr>
        <a:xfrm>
          <a:off x="266700" y="5076825"/>
          <a:ext cx="304800" cy="307070"/>
        </a:xfrm>
        <a:prstGeom prst="rect">
          <a:avLst/>
        </a:prstGeom>
      </xdr:spPr>
    </xdr:pic>
    <xdr:clientData/>
  </xdr:twoCellAnchor>
  <xdr:twoCellAnchor editAs="oneCell">
    <xdr:from>
      <xdr:col>7</xdr:col>
      <xdr:colOff>828675</xdr:colOff>
      <xdr:row>6</xdr:row>
      <xdr:rowOff>38100</xdr:rowOff>
    </xdr:from>
    <xdr:to>
      <xdr:col>8</xdr:col>
      <xdr:colOff>152400</xdr:colOff>
      <xdr:row>6</xdr:row>
      <xdr:rowOff>304800</xdr:rowOff>
    </xdr:to>
    <xdr:pic>
      <xdr:nvPicPr>
        <xdr:cNvPr id="10" name="Picture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l="85055" t="35123" r="12185" b="60137"/>
        <a:stretch/>
      </xdr:blipFill>
      <xdr:spPr>
        <a:xfrm>
          <a:off x="8439150" y="1238250"/>
          <a:ext cx="276225" cy="26670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85725</xdr:rowOff>
    </xdr:from>
    <xdr:to>
      <xdr:col>8</xdr:col>
      <xdr:colOff>314326</xdr:colOff>
      <xdr:row>2</xdr:row>
      <xdr:rowOff>180975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SpPr/>
      </xdr:nvSpPr>
      <xdr:spPr>
        <a:xfrm>
          <a:off x="7696200" y="333375"/>
          <a:ext cx="1133476" cy="285750"/>
        </a:xfrm>
        <a:prstGeom prst="rect">
          <a:avLst/>
        </a:prstGeom>
        <a:scene3d>
          <a:camera prst="orthographicFront"/>
          <a:lightRig rig="threePt" dir="t"/>
        </a:scene3d>
        <a:sp3d>
          <a:bevelT w="165100" prst="coolSlant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5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Download</a:t>
          </a:r>
          <a:r>
            <a:rPr lang="en-US" sz="105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Excel</a:t>
          </a:r>
          <a:endParaRPr lang="en-US" sz="105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7</xdr:col>
      <xdr:colOff>57150</xdr:colOff>
      <xdr:row>4</xdr:row>
      <xdr:rowOff>161925</xdr:rowOff>
    </xdr:from>
    <xdr:to>
      <xdr:col>7</xdr:col>
      <xdr:colOff>272808</xdr:colOff>
      <xdr:row>6</xdr:row>
      <xdr:rowOff>15633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58050" y="981075"/>
          <a:ext cx="215658" cy="234708"/>
        </a:xfrm>
        <a:prstGeom prst="rect">
          <a:avLst/>
        </a:prstGeom>
      </xdr:spPr>
    </xdr:pic>
    <xdr:clientData/>
  </xdr:twoCellAnchor>
  <xdr:twoCellAnchor editAs="oneCell">
    <xdr:from>
      <xdr:col>7</xdr:col>
      <xdr:colOff>95250</xdr:colOff>
      <xdr:row>6</xdr:row>
      <xdr:rowOff>19050</xdr:rowOff>
    </xdr:from>
    <xdr:to>
      <xdr:col>7</xdr:col>
      <xdr:colOff>409574</xdr:colOff>
      <xdr:row>6</xdr:row>
      <xdr:rowOff>333375</xdr:rowOff>
    </xdr:to>
    <xdr:pic>
      <xdr:nvPicPr>
        <xdr:cNvPr id="7" name="Picture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71605" t="34899" r="25321" b="59631"/>
        <a:stretch/>
      </xdr:blipFill>
      <xdr:spPr>
        <a:xfrm>
          <a:off x="7296150" y="1238250"/>
          <a:ext cx="314324" cy="314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4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2:AK50"/>
  <sheetViews>
    <sheetView showGridLines="0" zoomScale="96" zoomScaleNormal="96" workbookViewId="0">
      <selection activeCell="J7" sqref="J7"/>
    </sheetView>
  </sheetViews>
  <sheetFormatPr defaultRowHeight="15" x14ac:dyDescent="0.25"/>
  <cols>
    <col min="1" max="1" width="21.5703125" bestFit="1" customWidth="1"/>
    <col min="2" max="2" width="8.85546875" customWidth="1"/>
    <col min="5" max="5" width="22.28515625" bestFit="1" customWidth="1"/>
    <col min="6" max="6" width="4" bestFit="1" customWidth="1"/>
    <col min="8" max="8" width="22.28515625" bestFit="1" customWidth="1"/>
    <col min="9" max="9" width="4" bestFit="1" customWidth="1"/>
    <col min="11" max="11" width="22.28515625" bestFit="1" customWidth="1"/>
    <col min="12" max="12" width="4" bestFit="1" customWidth="1"/>
    <col min="14" max="14" width="22.28515625" bestFit="1" customWidth="1"/>
    <col min="15" max="15" width="4" bestFit="1" customWidth="1"/>
    <col min="17" max="17" width="22.28515625" bestFit="1" customWidth="1"/>
    <col min="18" max="18" width="4" bestFit="1" customWidth="1"/>
    <col min="19" max="19" width="4" style="66" customWidth="1"/>
    <col min="20" max="20" width="22.28515625" style="66" bestFit="1" customWidth="1"/>
    <col min="21" max="21" width="4" bestFit="1" customWidth="1"/>
    <col min="23" max="23" width="22.28515625" bestFit="1" customWidth="1"/>
    <col min="24" max="24" width="4" bestFit="1" customWidth="1"/>
    <col min="25" max="27" width="9.140625" style="66"/>
  </cols>
  <sheetData>
    <row r="2" spans="1:37" s="66" customFormat="1" x14ac:dyDescent="0.25">
      <c r="A2" s="66" t="s">
        <v>368</v>
      </c>
      <c r="B2" s="66" t="s">
        <v>367</v>
      </c>
    </row>
    <row r="3" spans="1:37" s="66" customFormat="1" x14ac:dyDescent="0.25"/>
    <row r="5" spans="1:37" ht="15" customHeight="1" x14ac:dyDescent="0.25">
      <c r="A5" s="29"/>
      <c r="B5" s="83" t="s">
        <v>356</v>
      </c>
      <c r="C5" s="83" t="s">
        <v>357</v>
      </c>
      <c r="D5" s="83" t="s">
        <v>358</v>
      </c>
    </row>
    <row r="6" spans="1:37" ht="15" customHeight="1" x14ac:dyDescent="0.25">
      <c r="A6" s="29" t="s">
        <v>346</v>
      </c>
      <c r="B6" s="83">
        <v>30</v>
      </c>
      <c r="C6" s="83">
        <v>20</v>
      </c>
      <c r="D6" s="83"/>
      <c r="E6">
        <f>COUNT(B6:D6)</f>
        <v>2</v>
      </c>
      <c r="G6">
        <f>E6</f>
        <v>2</v>
      </c>
    </row>
    <row r="7" spans="1:37" x14ac:dyDescent="0.25">
      <c r="A7" s="29" t="s">
        <v>347</v>
      </c>
      <c r="B7" s="83">
        <v>30</v>
      </c>
      <c r="C7" s="83">
        <v>20</v>
      </c>
      <c r="D7" s="83"/>
      <c r="E7" s="66">
        <f>COUNT(B7:D7)</f>
        <v>2</v>
      </c>
      <c r="G7">
        <f>G6*E7</f>
        <v>4</v>
      </c>
    </row>
    <row r="8" spans="1:37" ht="14.25" customHeight="1" x14ac:dyDescent="0.25">
      <c r="A8" s="29" t="s">
        <v>348</v>
      </c>
      <c r="B8" s="83">
        <v>1</v>
      </c>
      <c r="C8" s="83">
        <v>2</v>
      </c>
      <c r="D8" s="83"/>
      <c r="E8" s="66">
        <f t="shared" ref="E8:E10" si="0">COUNT(B8:D8)</f>
        <v>2</v>
      </c>
      <c r="G8" s="66">
        <f>G7*E8</f>
        <v>8</v>
      </c>
    </row>
    <row r="9" spans="1:37" x14ac:dyDescent="0.25">
      <c r="A9" s="29" t="s">
        <v>349</v>
      </c>
      <c r="B9" s="83">
        <v>30</v>
      </c>
      <c r="C9" s="83">
        <v>20</v>
      </c>
      <c r="D9" s="83"/>
      <c r="E9" s="66">
        <f t="shared" si="0"/>
        <v>2</v>
      </c>
      <c r="G9" s="66">
        <f>G8*E9</f>
        <v>16</v>
      </c>
    </row>
    <row r="10" spans="1:37" x14ac:dyDescent="0.25">
      <c r="A10" s="29" t="s">
        <v>350</v>
      </c>
      <c r="B10" s="83">
        <v>40</v>
      </c>
      <c r="C10" s="83">
        <v>30</v>
      </c>
      <c r="D10" s="83"/>
      <c r="E10" s="66">
        <f t="shared" si="0"/>
        <v>2</v>
      </c>
      <c r="G10" s="66">
        <f>G9*E10</f>
        <v>32</v>
      </c>
    </row>
    <row r="11" spans="1:37" x14ac:dyDescent="0.25">
      <c r="A11" s="29" t="s">
        <v>339</v>
      </c>
      <c r="B11" s="83">
        <v>200</v>
      </c>
      <c r="C11" s="83">
        <v>250</v>
      </c>
      <c r="D11" s="83">
        <v>300</v>
      </c>
      <c r="E11" s="66">
        <f>COUNT(B11:D11)</f>
        <v>3</v>
      </c>
      <c r="G11" s="66">
        <f>G10*E11</f>
        <v>96</v>
      </c>
    </row>
    <row r="12" spans="1:37" x14ac:dyDescent="0.25">
      <c r="G12" s="278">
        <f>SUM(G6:G11)</f>
        <v>158</v>
      </c>
      <c r="H12" t="s">
        <v>352</v>
      </c>
    </row>
    <row r="13" spans="1:37" x14ac:dyDescent="0.25">
      <c r="A13" s="279" t="s">
        <v>345</v>
      </c>
      <c r="B13" s="279"/>
      <c r="C13" s="279"/>
      <c r="D13" s="279"/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9"/>
      <c r="AH13" s="279"/>
      <c r="AI13" s="279"/>
      <c r="AJ13" s="279"/>
      <c r="AK13" s="279"/>
    </row>
    <row r="14" spans="1:37" x14ac:dyDescent="0.25">
      <c r="A14" s="279" t="s">
        <v>346</v>
      </c>
      <c r="B14" s="279">
        <v>30</v>
      </c>
      <c r="C14" s="279"/>
      <c r="D14" s="279"/>
      <c r="E14" s="279" t="s">
        <v>346</v>
      </c>
      <c r="F14" s="279">
        <v>20</v>
      </c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  <c r="AC14" s="279"/>
      <c r="AD14" s="279"/>
      <c r="AE14" s="279"/>
      <c r="AF14" s="279"/>
      <c r="AG14" s="279"/>
      <c r="AH14" s="279"/>
      <c r="AI14" s="279"/>
      <c r="AJ14" s="279"/>
      <c r="AK14" s="279"/>
    </row>
    <row r="15" spans="1:37" x14ac:dyDescent="0.25">
      <c r="A15" s="279" t="s">
        <v>347</v>
      </c>
      <c r="B15" s="279">
        <v>30</v>
      </c>
      <c r="C15" s="279"/>
      <c r="D15" s="279"/>
      <c r="E15" s="279" t="s">
        <v>347</v>
      </c>
      <c r="F15" s="279">
        <v>30</v>
      </c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79"/>
      <c r="AC15" s="279"/>
      <c r="AD15" s="279"/>
      <c r="AE15" s="279"/>
      <c r="AF15" s="279"/>
      <c r="AG15" s="279"/>
      <c r="AH15" s="279"/>
      <c r="AI15" s="279"/>
      <c r="AJ15" s="279"/>
      <c r="AK15" s="279"/>
    </row>
    <row r="16" spans="1:37" x14ac:dyDescent="0.25">
      <c r="A16" s="279" t="s">
        <v>348</v>
      </c>
      <c r="B16" s="279">
        <v>1</v>
      </c>
      <c r="C16" s="279"/>
      <c r="D16" s="279"/>
      <c r="E16" s="279" t="s">
        <v>348</v>
      </c>
      <c r="F16" s="279">
        <v>1</v>
      </c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79"/>
      <c r="AK16" s="279"/>
    </row>
    <row r="17" spans="1:37" x14ac:dyDescent="0.25">
      <c r="A17" s="279" t="s">
        <v>349</v>
      </c>
      <c r="B17" s="279">
        <v>30</v>
      </c>
      <c r="C17" s="279"/>
      <c r="D17" s="279"/>
      <c r="E17" s="279" t="s">
        <v>349</v>
      </c>
      <c r="F17" s="279">
        <v>30</v>
      </c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79"/>
      <c r="AJ17" s="279"/>
      <c r="AK17" s="279"/>
    </row>
    <row r="18" spans="1:37" x14ac:dyDescent="0.25">
      <c r="A18" s="279" t="s">
        <v>350</v>
      </c>
      <c r="B18" s="279">
        <v>40</v>
      </c>
      <c r="C18" s="279"/>
      <c r="D18" s="279"/>
      <c r="E18" s="279" t="s">
        <v>350</v>
      </c>
      <c r="F18" s="279">
        <v>40</v>
      </c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79"/>
      <c r="AA18" s="279"/>
      <c r="AB18" s="279"/>
      <c r="AC18" s="279"/>
      <c r="AD18" s="279"/>
      <c r="AE18" s="279"/>
      <c r="AF18" s="279"/>
      <c r="AG18" s="279"/>
      <c r="AH18" s="279"/>
      <c r="AI18" s="279"/>
      <c r="AJ18" s="279"/>
      <c r="AK18" s="279"/>
    </row>
    <row r="19" spans="1:37" x14ac:dyDescent="0.25">
      <c r="A19" s="279" t="s">
        <v>339</v>
      </c>
      <c r="B19" s="279">
        <v>200</v>
      </c>
      <c r="C19" s="279"/>
      <c r="D19" s="279"/>
      <c r="E19" s="279" t="s">
        <v>339</v>
      </c>
      <c r="F19" s="279">
        <v>200</v>
      </c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  <c r="AG19" s="279"/>
      <c r="AH19" s="279"/>
      <c r="AI19" s="279"/>
      <c r="AJ19" s="279"/>
      <c r="AK19" s="279"/>
    </row>
    <row r="20" spans="1:37" x14ac:dyDescent="0.25">
      <c r="A20" s="279"/>
      <c r="B20" s="279"/>
      <c r="C20" s="279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9"/>
      <c r="AJ20" s="279"/>
      <c r="AK20" s="279"/>
    </row>
    <row r="21" spans="1:37" x14ac:dyDescent="0.25">
      <c r="A21" s="279" t="s">
        <v>351</v>
      </c>
      <c r="B21" s="279"/>
      <c r="C21" s="279"/>
      <c r="D21" s="279"/>
      <c r="E21" s="279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</row>
    <row r="22" spans="1:37" x14ac:dyDescent="0.25">
      <c r="A22" s="279" t="s">
        <v>346</v>
      </c>
      <c r="B22" s="279">
        <v>30</v>
      </c>
      <c r="C22" s="279"/>
      <c r="D22" s="279"/>
      <c r="E22" s="279" t="s">
        <v>346</v>
      </c>
      <c r="F22" s="279">
        <v>30</v>
      </c>
      <c r="G22" s="279"/>
      <c r="H22" s="279" t="s">
        <v>346</v>
      </c>
      <c r="I22" s="279">
        <v>20</v>
      </c>
      <c r="J22" s="279"/>
      <c r="K22" s="279" t="s">
        <v>346</v>
      </c>
      <c r="L22" s="279">
        <v>20</v>
      </c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</row>
    <row r="23" spans="1:37" x14ac:dyDescent="0.25">
      <c r="A23" s="279" t="s">
        <v>347</v>
      </c>
      <c r="B23" s="279">
        <v>20</v>
      </c>
      <c r="C23" s="279"/>
      <c r="D23" s="279"/>
      <c r="E23" s="279" t="s">
        <v>347</v>
      </c>
      <c r="F23" s="279">
        <v>30</v>
      </c>
      <c r="G23" s="279"/>
      <c r="H23" s="279" t="s">
        <v>347</v>
      </c>
      <c r="I23" s="279">
        <v>30</v>
      </c>
      <c r="J23" s="279"/>
      <c r="K23" s="279" t="s">
        <v>347</v>
      </c>
      <c r="L23" s="279">
        <v>20</v>
      </c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</row>
    <row r="24" spans="1:37" x14ac:dyDescent="0.25">
      <c r="A24" s="279" t="s">
        <v>348</v>
      </c>
      <c r="B24" s="279">
        <v>1</v>
      </c>
      <c r="C24" s="279"/>
      <c r="D24" s="279"/>
      <c r="E24" s="279" t="s">
        <v>348</v>
      </c>
      <c r="F24" s="279">
        <v>1</v>
      </c>
      <c r="G24" s="279"/>
      <c r="H24" s="279" t="s">
        <v>348</v>
      </c>
      <c r="I24" s="279">
        <v>1</v>
      </c>
      <c r="J24" s="279"/>
      <c r="K24" s="279" t="s">
        <v>348</v>
      </c>
      <c r="L24" s="279">
        <v>1</v>
      </c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F24" s="279"/>
      <c r="AG24" s="279"/>
      <c r="AH24" s="279"/>
      <c r="AI24" s="279"/>
      <c r="AJ24" s="279"/>
      <c r="AK24" s="279"/>
    </row>
    <row r="25" spans="1:37" x14ac:dyDescent="0.25">
      <c r="A25" s="279" t="s">
        <v>349</v>
      </c>
      <c r="B25" s="279">
        <v>30</v>
      </c>
      <c r="C25" s="279"/>
      <c r="D25" s="279"/>
      <c r="E25" s="279" t="s">
        <v>349</v>
      </c>
      <c r="F25" s="279">
        <v>30</v>
      </c>
      <c r="G25" s="279"/>
      <c r="H25" s="279" t="s">
        <v>349</v>
      </c>
      <c r="I25" s="279">
        <v>30</v>
      </c>
      <c r="J25" s="279"/>
      <c r="K25" s="279" t="s">
        <v>349</v>
      </c>
      <c r="L25" s="279">
        <v>30</v>
      </c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  <c r="AJ25" s="279"/>
      <c r="AK25" s="279"/>
    </row>
    <row r="26" spans="1:37" x14ac:dyDescent="0.25">
      <c r="A26" s="279" t="s">
        <v>350</v>
      </c>
      <c r="B26" s="279">
        <v>40</v>
      </c>
      <c r="C26" s="279"/>
      <c r="D26" s="279"/>
      <c r="E26" s="279" t="s">
        <v>350</v>
      </c>
      <c r="F26" s="279">
        <v>40</v>
      </c>
      <c r="G26" s="279"/>
      <c r="H26" s="279" t="s">
        <v>350</v>
      </c>
      <c r="I26" s="279">
        <v>40</v>
      </c>
      <c r="J26" s="279"/>
      <c r="K26" s="279" t="s">
        <v>350</v>
      </c>
      <c r="L26" s="279">
        <v>40</v>
      </c>
      <c r="M26" s="279"/>
      <c r="N26" s="279"/>
      <c r="O26" s="279"/>
      <c r="P26" s="279"/>
      <c r="Q26" s="279"/>
      <c r="R26" s="279"/>
      <c r="S26" s="279"/>
      <c r="T26" s="279"/>
      <c r="U26" s="279"/>
      <c r="V26" s="279"/>
      <c r="W26" s="279"/>
      <c r="X26" s="279"/>
      <c r="Y26" s="279"/>
      <c r="Z26" s="279"/>
      <c r="AA26" s="279"/>
      <c r="AB26" s="279"/>
      <c r="AC26" s="279"/>
      <c r="AD26" s="279"/>
      <c r="AE26" s="279"/>
      <c r="AF26" s="279"/>
      <c r="AG26" s="279"/>
      <c r="AH26" s="279"/>
      <c r="AI26" s="279"/>
      <c r="AJ26" s="279"/>
      <c r="AK26" s="279"/>
    </row>
    <row r="27" spans="1:37" x14ac:dyDescent="0.25">
      <c r="A27" s="279" t="s">
        <v>339</v>
      </c>
      <c r="B27" s="279">
        <v>200</v>
      </c>
      <c r="C27" s="279"/>
      <c r="D27" s="279"/>
      <c r="E27" s="279" t="s">
        <v>339</v>
      </c>
      <c r="F27" s="279">
        <v>200</v>
      </c>
      <c r="G27" s="279"/>
      <c r="H27" s="279" t="s">
        <v>339</v>
      </c>
      <c r="I27" s="279">
        <v>200</v>
      </c>
      <c r="J27" s="279"/>
      <c r="K27" s="279" t="s">
        <v>339</v>
      </c>
      <c r="L27" s="279">
        <v>200</v>
      </c>
      <c r="M27" s="279"/>
      <c r="N27" s="279"/>
      <c r="O27" s="279"/>
      <c r="P27" s="279"/>
      <c r="Q27" s="279"/>
      <c r="R27" s="279"/>
      <c r="S27" s="279"/>
      <c r="T27" s="279"/>
      <c r="U27" s="279"/>
      <c r="V27" s="279"/>
      <c r="W27" s="279"/>
      <c r="X27" s="279"/>
      <c r="Y27" s="279"/>
      <c r="Z27" s="279"/>
      <c r="AA27" s="279"/>
      <c r="AB27" s="279"/>
      <c r="AC27" s="279"/>
      <c r="AD27" s="279"/>
      <c r="AE27" s="279"/>
      <c r="AF27" s="279"/>
      <c r="AG27" s="279"/>
      <c r="AH27" s="279"/>
      <c r="AI27" s="279"/>
      <c r="AJ27" s="279"/>
      <c r="AK27" s="279"/>
    </row>
    <row r="28" spans="1:37" x14ac:dyDescent="0.25">
      <c r="A28" s="279"/>
      <c r="B28" s="279"/>
      <c r="C28" s="279"/>
      <c r="D28" s="279"/>
      <c r="E28" s="279"/>
      <c r="F28" s="279"/>
      <c r="G28" s="279"/>
      <c r="H28" s="279"/>
      <c r="I28" s="279"/>
      <c r="J28" s="279"/>
      <c r="K28" s="279"/>
      <c r="L28" s="279"/>
      <c r="M28" s="279"/>
      <c r="N28" s="279"/>
      <c r="O28" s="279"/>
      <c r="P28" s="279"/>
      <c r="Q28" s="279"/>
      <c r="R28" s="279"/>
      <c r="S28" s="279"/>
      <c r="T28" s="279"/>
      <c r="U28" s="279"/>
      <c r="V28" s="279"/>
      <c r="W28" s="279"/>
      <c r="X28" s="279"/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  <c r="AJ28" s="279"/>
      <c r="AK28" s="279"/>
    </row>
    <row r="29" spans="1:37" x14ac:dyDescent="0.25">
      <c r="A29" s="279" t="s">
        <v>346</v>
      </c>
      <c r="B29" s="279">
        <v>30</v>
      </c>
      <c r="C29" s="279"/>
      <c r="D29" s="279"/>
      <c r="E29" s="279" t="s">
        <v>346</v>
      </c>
      <c r="F29" s="279">
        <v>30</v>
      </c>
      <c r="G29" s="279"/>
      <c r="H29" s="279" t="s">
        <v>346</v>
      </c>
      <c r="I29" s="279">
        <v>20</v>
      </c>
      <c r="J29" s="279"/>
      <c r="K29" s="279" t="s">
        <v>346</v>
      </c>
      <c r="L29" s="279">
        <v>30</v>
      </c>
      <c r="M29" s="279"/>
      <c r="N29" s="279" t="s">
        <v>346</v>
      </c>
      <c r="O29" s="279">
        <v>20</v>
      </c>
      <c r="P29" s="279"/>
      <c r="Q29" s="279" t="s">
        <v>346</v>
      </c>
      <c r="R29" s="279">
        <v>30</v>
      </c>
      <c r="S29" s="279"/>
      <c r="T29" s="279" t="s">
        <v>346</v>
      </c>
      <c r="U29" s="279">
        <v>20</v>
      </c>
      <c r="V29" s="279"/>
      <c r="W29" s="279" t="s">
        <v>346</v>
      </c>
      <c r="X29" s="279">
        <v>20</v>
      </c>
      <c r="Y29" s="279"/>
      <c r="Z29" s="279"/>
      <c r="AA29" s="279"/>
      <c r="AB29" s="279"/>
      <c r="AC29" s="279"/>
      <c r="AD29" s="279"/>
      <c r="AE29" s="279"/>
      <c r="AF29" s="279"/>
      <c r="AG29" s="279"/>
      <c r="AH29" s="279"/>
      <c r="AI29" s="279"/>
      <c r="AJ29" s="279"/>
      <c r="AK29" s="279"/>
    </row>
    <row r="30" spans="1:37" x14ac:dyDescent="0.25">
      <c r="A30" s="279" t="s">
        <v>347</v>
      </c>
      <c r="B30" s="279">
        <v>30</v>
      </c>
      <c r="C30" s="279"/>
      <c r="D30" s="279"/>
      <c r="E30" s="279" t="s">
        <v>347</v>
      </c>
      <c r="F30" s="279">
        <v>30</v>
      </c>
      <c r="G30" s="279"/>
      <c r="H30" s="279" t="s">
        <v>347</v>
      </c>
      <c r="I30" s="279">
        <v>30</v>
      </c>
      <c r="J30" s="279"/>
      <c r="K30" s="279" t="s">
        <v>347</v>
      </c>
      <c r="L30" s="279">
        <v>20</v>
      </c>
      <c r="M30" s="279"/>
      <c r="N30" s="279" t="s">
        <v>347</v>
      </c>
      <c r="O30" s="279">
        <v>30</v>
      </c>
      <c r="P30" s="279"/>
      <c r="Q30" s="279" t="s">
        <v>347</v>
      </c>
      <c r="R30" s="279">
        <v>20</v>
      </c>
      <c r="S30" s="279"/>
      <c r="T30" s="279" t="s">
        <v>347</v>
      </c>
      <c r="U30" s="279">
        <v>20</v>
      </c>
      <c r="V30" s="279"/>
      <c r="W30" s="279" t="s">
        <v>347</v>
      </c>
      <c r="X30" s="279">
        <v>20</v>
      </c>
      <c r="Y30" s="279"/>
      <c r="Z30" s="279"/>
      <c r="AA30" s="279"/>
      <c r="AB30" s="279"/>
      <c r="AC30" s="279"/>
      <c r="AD30" s="279"/>
      <c r="AE30" s="279"/>
      <c r="AF30" s="279"/>
      <c r="AG30" s="279"/>
      <c r="AH30" s="279"/>
      <c r="AI30" s="279"/>
      <c r="AJ30" s="279"/>
      <c r="AK30" s="279"/>
    </row>
    <row r="31" spans="1:37" x14ac:dyDescent="0.25">
      <c r="A31" s="279" t="s">
        <v>348</v>
      </c>
      <c r="B31" s="279">
        <v>1</v>
      </c>
      <c r="C31" s="279"/>
      <c r="D31" s="279"/>
      <c r="E31" s="279" t="s">
        <v>348</v>
      </c>
      <c r="F31" s="279">
        <v>2</v>
      </c>
      <c r="G31" s="279"/>
      <c r="H31" s="279" t="s">
        <v>348</v>
      </c>
      <c r="I31" s="279">
        <v>1</v>
      </c>
      <c r="J31" s="279"/>
      <c r="K31" s="279" t="s">
        <v>348</v>
      </c>
      <c r="L31" s="279">
        <v>1</v>
      </c>
      <c r="M31" s="279"/>
      <c r="N31" s="279" t="s">
        <v>348</v>
      </c>
      <c r="O31" s="279">
        <v>2</v>
      </c>
      <c r="P31" s="279"/>
      <c r="Q31" s="279" t="s">
        <v>348</v>
      </c>
      <c r="R31" s="279">
        <v>2</v>
      </c>
      <c r="S31" s="279"/>
      <c r="T31" s="279" t="s">
        <v>348</v>
      </c>
      <c r="U31" s="279">
        <v>1</v>
      </c>
      <c r="V31" s="279"/>
      <c r="W31" s="279" t="s">
        <v>348</v>
      </c>
      <c r="X31" s="279">
        <v>2</v>
      </c>
      <c r="Y31" s="279"/>
      <c r="Z31" s="279"/>
      <c r="AA31" s="279"/>
      <c r="AB31" s="279"/>
      <c r="AC31" s="279"/>
      <c r="AD31" s="279"/>
      <c r="AE31" s="279"/>
      <c r="AF31" s="279"/>
      <c r="AG31" s="279"/>
      <c r="AH31" s="279"/>
      <c r="AI31" s="279"/>
      <c r="AJ31" s="279"/>
      <c r="AK31" s="279"/>
    </row>
    <row r="32" spans="1:37" x14ac:dyDescent="0.25">
      <c r="A32" s="279" t="s">
        <v>349</v>
      </c>
      <c r="B32" s="279">
        <v>30</v>
      </c>
      <c r="C32" s="279"/>
      <c r="D32" s="279"/>
      <c r="E32" s="279" t="s">
        <v>349</v>
      </c>
      <c r="F32" s="279">
        <v>30</v>
      </c>
      <c r="G32" s="279"/>
      <c r="H32" s="279" t="s">
        <v>349</v>
      </c>
      <c r="I32" s="279">
        <v>30</v>
      </c>
      <c r="J32" s="279"/>
      <c r="K32" s="279" t="s">
        <v>349</v>
      </c>
      <c r="L32" s="279">
        <v>30</v>
      </c>
      <c r="M32" s="279"/>
      <c r="N32" s="279" t="s">
        <v>349</v>
      </c>
      <c r="O32" s="279">
        <v>30</v>
      </c>
      <c r="P32" s="279"/>
      <c r="Q32" s="279" t="s">
        <v>349</v>
      </c>
      <c r="R32" s="279">
        <v>30</v>
      </c>
      <c r="S32" s="279"/>
      <c r="T32" s="279" t="s">
        <v>349</v>
      </c>
      <c r="U32" s="279">
        <v>30</v>
      </c>
      <c r="V32" s="279"/>
      <c r="W32" s="279" t="s">
        <v>349</v>
      </c>
      <c r="X32" s="279">
        <v>30</v>
      </c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9"/>
      <c r="AK32" s="279"/>
    </row>
    <row r="33" spans="1:37" x14ac:dyDescent="0.25">
      <c r="A33" s="279" t="s">
        <v>350</v>
      </c>
      <c r="B33" s="279">
        <v>40</v>
      </c>
      <c r="C33" s="279"/>
      <c r="D33" s="279"/>
      <c r="E33" s="279" t="s">
        <v>350</v>
      </c>
      <c r="F33" s="279">
        <v>40</v>
      </c>
      <c r="G33" s="279"/>
      <c r="H33" s="279" t="s">
        <v>350</v>
      </c>
      <c r="I33" s="279">
        <v>40</v>
      </c>
      <c r="J33" s="279"/>
      <c r="K33" s="279" t="s">
        <v>350</v>
      </c>
      <c r="L33" s="279">
        <v>40</v>
      </c>
      <c r="M33" s="279"/>
      <c r="N33" s="279" t="s">
        <v>350</v>
      </c>
      <c r="O33" s="279">
        <v>40</v>
      </c>
      <c r="P33" s="279"/>
      <c r="Q33" s="279" t="s">
        <v>350</v>
      </c>
      <c r="R33" s="279">
        <v>40</v>
      </c>
      <c r="S33" s="279"/>
      <c r="T33" s="279" t="s">
        <v>350</v>
      </c>
      <c r="U33" s="279">
        <v>40</v>
      </c>
      <c r="V33" s="279"/>
      <c r="W33" s="279" t="s">
        <v>350</v>
      </c>
      <c r="X33" s="279">
        <v>40</v>
      </c>
      <c r="Y33" s="279"/>
      <c r="Z33" s="279"/>
      <c r="AA33" s="279"/>
      <c r="AB33" s="279"/>
      <c r="AC33" s="279"/>
      <c r="AD33" s="279"/>
      <c r="AE33" s="279"/>
      <c r="AF33" s="279"/>
      <c r="AG33" s="279"/>
      <c r="AH33" s="279"/>
      <c r="AI33" s="279"/>
      <c r="AJ33" s="279"/>
      <c r="AK33" s="279"/>
    </row>
    <row r="34" spans="1:37" x14ac:dyDescent="0.25">
      <c r="A34" s="279" t="s">
        <v>339</v>
      </c>
      <c r="B34" s="279">
        <v>200</v>
      </c>
      <c r="C34" s="279"/>
      <c r="D34" s="279"/>
      <c r="E34" s="279" t="s">
        <v>339</v>
      </c>
      <c r="F34" s="279">
        <v>200</v>
      </c>
      <c r="G34" s="279"/>
      <c r="H34" s="279" t="s">
        <v>339</v>
      </c>
      <c r="I34" s="279">
        <v>200</v>
      </c>
      <c r="J34" s="279"/>
      <c r="K34" s="279" t="s">
        <v>339</v>
      </c>
      <c r="L34" s="279">
        <v>200</v>
      </c>
      <c r="M34" s="279"/>
      <c r="N34" s="279" t="s">
        <v>339</v>
      </c>
      <c r="O34" s="279">
        <v>200</v>
      </c>
      <c r="P34" s="279"/>
      <c r="Q34" s="279" t="s">
        <v>339</v>
      </c>
      <c r="R34" s="279">
        <v>200</v>
      </c>
      <c r="S34" s="279"/>
      <c r="T34" s="279" t="s">
        <v>339</v>
      </c>
      <c r="U34" s="279">
        <v>200</v>
      </c>
      <c r="V34" s="279"/>
      <c r="W34" s="279" t="s">
        <v>339</v>
      </c>
      <c r="X34" s="279">
        <v>200</v>
      </c>
      <c r="Y34" s="279"/>
      <c r="Z34" s="279"/>
      <c r="AA34" s="279"/>
      <c r="AB34" s="279"/>
      <c r="AC34" s="279"/>
      <c r="AD34" s="279"/>
      <c r="AE34" s="279"/>
      <c r="AF34" s="279"/>
      <c r="AG34" s="279"/>
      <c r="AH34" s="279"/>
      <c r="AI34" s="279"/>
      <c r="AJ34" s="279"/>
      <c r="AK34" s="279"/>
    </row>
    <row r="35" spans="1:37" x14ac:dyDescent="0.25">
      <c r="A35" s="279"/>
      <c r="B35" s="279"/>
      <c r="C35" s="279"/>
      <c r="D35" s="279"/>
      <c r="E35" s="279"/>
      <c r="F35" s="279"/>
      <c r="G35" s="279"/>
      <c r="H35" s="279"/>
      <c r="I35" s="279"/>
      <c r="J35" s="279"/>
      <c r="K35" s="279"/>
      <c r="L35" s="279"/>
      <c r="M35" s="279"/>
      <c r="N35" s="279"/>
      <c r="O35" s="279"/>
      <c r="P35" s="279"/>
      <c r="Q35" s="279"/>
      <c r="R35" s="279"/>
      <c r="S35" s="279"/>
      <c r="T35" s="279"/>
      <c r="U35" s="279"/>
      <c r="V35" s="279"/>
      <c r="W35" s="279"/>
      <c r="X35" s="279"/>
      <c r="Y35" s="279"/>
      <c r="Z35" s="279"/>
      <c r="AA35" s="279"/>
      <c r="AB35" s="279"/>
      <c r="AC35" s="279"/>
      <c r="AD35" s="279"/>
      <c r="AE35" s="279"/>
      <c r="AF35" s="279"/>
      <c r="AG35" s="279"/>
      <c r="AH35" s="279"/>
      <c r="AI35" s="279"/>
      <c r="AJ35" s="279"/>
      <c r="AK35" s="279"/>
    </row>
    <row r="36" spans="1:37" x14ac:dyDescent="0.25">
      <c r="A36" s="279"/>
      <c r="B36" s="279"/>
      <c r="C36" s="279"/>
      <c r="D36" s="279"/>
      <c r="E36" s="279"/>
      <c r="F36" s="279"/>
      <c r="G36" s="279"/>
      <c r="H36" s="279"/>
      <c r="I36" s="279"/>
      <c r="J36" s="279"/>
      <c r="K36" s="279"/>
      <c r="L36" s="279"/>
      <c r="M36" s="279"/>
      <c r="N36" s="279"/>
      <c r="O36" s="279"/>
      <c r="P36" s="279"/>
      <c r="Q36" s="279"/>
      <c r="R36" s="279"/>
      <c r="S36" s="279"/>
      <c r="T36" s="279"/>
      <c r="U36" s="279"/>
      <c r="V36" s="279"/>
      <c r="W36" s="279"/>
      <c r="X36" s="279"/>
      <c r="Y36" s="279"/>
      <c r="Z36" s="279"/>
      <c r="AA36" s="279"/>
      <c r="AB36" s="279"/>
      <c r="AC36" s="279"/>
      <c r="AD36" s="279"/>
      <c r="AE36" s="279"/>
      <c r="AF36" s="279"/>
      <c r="AG36" s="279"/>
      <c r="AH36" s="279"/>
      <c r="AI36" s="279"/>
      <c r="AJ36" s="279"/>
      <c r="AK36" s="279"/>
    </row>
    <row r="37" spans="1:37" x14ac:dyDescent="0.25">
      <c r="A37" s="279" t="s">
        <v>346</v>
      </c>
      <c r="B37" s="279">
        <v>30</v>
      </c>
      <c r="C37" s="279"/>
      <c r="D37" s="279"/>
      <c r="E37" s="279" t="s">
        <v>346</v>
      </c>
      <c r="F37" s="279">
        <v>30</v>
      </c>
      <c r="G37" s="279"/>
      <c r="H37" s="279" t="s">
        <v>346</v>
      </c>
      <c r="I37" s="279">
        <v>30</v>
      </c>
      <c r="J37" s="279"/>
      <c r="K37" s="279" t="s">
        <v>346</v>
      </c>
      <c r="L37" s="279">
        <v>30</v>
      </c>
      <c r="M37" s="279"/>
      <c r="N37" s="279" t="s">
        <v>346</v>
      </c>
      <c r="O37" s="279">
        <v>20</v>
      </c>
      <c r="P37" s="279"/>
      <c r="Q37" s="279" t="s">
        <v>346</v>
      </c>
      <c r="R37" s="279">
        <v>20</v>
      </c>
      <c r="S37" s="279"/>
      <c r="T37" s="279" t="s">
        <v>346</v>
      </c>
      <c r="U37" s="279">
        <v>30</v>
      </c>
      <c r="V37" s="279"/>
      <c r="W37" s="279" t="s">
        <v>346</v>
      </c>
      <c r="X37" s="279">
        <v>30</v>
      </c>
      <c r="Y37" s="279"/>
      <c r="Z37" s="279" t="s">
        <v>346</v>
      </c>
      <c r="AA37" s="279">
        <v>20</v>
      </c>
      <c r="AB37" s="279"/>
      <c r="AC37" s="279" t="s">
        <v>346</v>
      </c>
      <c r="AD37" s="279">
        <v>20</v>
      </c>
      <c r="AE37" s="279"/>
      <c r="AF37" s="279" t="s">
        <v>346</v>
      </c>
      <c r="AG37" s="279">
        <v>30</v>
      </c>
      <c r="AH37" s="279"/>
      <c r="AI37" s="279" t="s">
        <v>346</v>
      </c>
      <c r="AJ37" s="279">
        <v>30</v>
      </c>
      <c r="AK37" s="279"/>
    </row>
    <row r="38" spans="1:37" x14ac:dyDescent="0.25">
      <c r="A38" s="279" t="s">
        <v>347</v>
      </c>
      <c r="B38" s="279">
        <v>30</v>
      </c>
      <c r="C38" s="279"/>
      <c r="D38" s="279"/>
      <c r="E38" s="279" t="s">
        <v>347</v>
      </c>
      <c r="F38" s="279">
        <v>30</v>
      </c>
      <c r="G38" s="279"/>
      <c r="H38" s="279" t="s">
        <v>347</v>
      </c>
      <c r="I38" s="279">
        <v>30</v>
      </c>
      <c r="J38" s="279"/>
      <c r="K38" s="279" t="s">
        <v>347</v>
      </c>
      <c r="L38" s="279">
        <v>30</v>
      </c>
      <c r="M38" s="279"/>
      <c r="N38" s="279" t="s">
        <v>347</v>
      </c>
      <c r="O38" s="279">
        <v>30</v>
      </c>
      <c r="P38" s="279"/>
      <c r="Q38" s="279" t="s">
        <v>347</v>
      </c>
      <c r="R38" s="279">
        <v>30</v>
      </c>
      <c r="S38" s="279"/>
      <c r="T38" s="279" t="s">
        <v>347</v>
      </c>
      <c r="U38" s="279">
        <v>20</v>
      </c>
      <c r="V38" s="279"/>
      <c r="W38" s="279" t="s">
        <v>347</v>
      </c>
      <c r="X38" s="279">
        <v>20</v>
      </c>
      <c r="Y38" s="279"/>
      <c r="Z38" s="279" t="s">
        <v>347</v>
      </c>
      <c r="AA38" s="279">
        <v>30</v>
      </c>
      <c r="AB38" s="279"/>
      <c r="AC38" s="279" t="s">
        <v>347</v>
      </c>
      <c r="AD38" s="279">
        <v>30</v>
      </c>
      <c r="AE38" s="279"/>
      <c r="AF38" s="279" t="s">
        <v>347</v>
      </c>
      <c r="AG38" s="279">
        <v>20</v>
      </c>
      <c r="AH38" s="279"/>
      <c r="AI38" s="279" t="s">
        <v>347</v>
      </c>
      <c r="AJ38" s="279">
        <v>20</v>
      </c>
      <c r="AK38" s="279"/>
    </row>
    <row r="39" spans="1:37" x14ac:dyDescent="0.25">
      <c r="A39" s="279" t="s">
        <v>348</v>
      </c>
      <c r="B39" s="279">
        <v>1</v>
      </c>
      <c r="C39" s="279"/>
      <c r="D39" s="279"/>
      <c r="E39" s="279" t="s">
        <v>348</v>
      </c>
      <c r="F39" s="279">
        <v>1</v>
      </c>
      <c r="G39" s="279"/>
      <c r="H39" s="279" t="s">
        <v>348</v>
      </c>
      <c r="I39" s="279">
        <v>2</v>
      </c>
      <c r="J39" s="279"/>
      <c r="K39" s="279" t="s">
        <v>348</v>
      </c>
      <c r="L39" s="279">
        <v>2</v>
      </c>
      <c r="M39" s="279"/>
      <c r="N39" s="279" t="s">
        <v>348</v>
      </c>
      <c r="O39" s="279">
        <v>1</v>
      </c>
      <c r="P39" s="279"/>
      <c r="Q39" s="279" t="s">
        <v>348</v>
      </c>
      <c r="R39" s="279">
        <v>1</v>
      </c>
      <c r="S39" s="279"/>
      <c r="T39" s="279" t="s">
        <v>348</v>
      </c>
      <c r="U39" s="279">
        <v>1</v>
      </c>
      <c r="V39" s="279"/>
      <c r="W39" s="279" t="s">
        <v>348</v>
      </c>
      <c r="X39" s="279">
        <v>1</v>
      </c>
      <c r="Y39" s="279"/>
      <c r="Z39" s="279" t="s">
        <v>348</v>
      </c>
      <c r="AA39" s="279">
        <v>2</v>
      </c>
      <c r="AB39" s="279"/>
      <c r="AC39" s="279" t="s">
        <v>348</v>
      </c>
      <c r="AD39" s="279">
        <v>2</v>
      </c>
      <c r="AE39" s="279"/>
      <c r="AF39" s="279" t="s">
        <v>348</v>
      </c>
      <c r="AG39" s="279">
        <v>2</v>
      </c>
      <c r="AH39" s="279"/>
      <c r="AI39" s="279" t="s">
        <v>348</v>
      </c>
      <c r="AJ39" s="279">
        <v>2</v>
      </c>
      <c r="AK39" s="279"/>
    </row>
    <row r="40" spans="1:37" x14ac:dyDescent="0.25">
      <c r="A40" s="279" t="s">
        <v>349</v>
      </c>
      <c r="B40" s="279">
        <v>30</v>
      </c>
      <c r="C40" s="279"/>
      <c r="D40" s="279"/>
      <c r="E40" s="279" t="s">
        <v>349</v>
      </c>
      <c r="F40" s="279">
        <v>20</v>
      </c>
      <c r="G40" s="279"/>
      <c r="H40" s="279" t="s">
        <v>349</v>
      </c>
      <c r="I40" s="279">
        <v>30</v>
      </c>
      <c r="J40" s="279"/>
      <c r="K40" s="279" t="s">
        <v>349</v>
      </c>
      <c r="L40" s="279">
        <v>20</v>
      </c>
      <c r="M40" s="279"/>
      <c r="N40" s="279" t="s">
        <v>349</v>
      </c>
      <c r="O40" s="279">
        <v>30</v>
      </c>
      <c r="P40" s="279"/>
      <c r="Q40" s="279" t="s">
        <v>349</v>
      </c>
      <c r="R40" s="279">
        <v>20</v>
      </c>
      <c r="S40" s="279"/>
      <c r="T40" s="279" t="s">
        <v>349</v>
      </c>
      <c r="U40" s="279">
        <v>30</v>
      </c>
      <c r="V40" s="279"/>
      <c r="W40" s="279" t="s">
        <v>349</v>
      </c>
      <c r="X40" s="279">
        <v>20</v>
      </c>
      <c r="Y40" s="279"/>
      <c r="Z40" s="279" t="s">
        <v>349</v>
      </c>
      <c r="AA40" s="279">
        <v>30</v>
      </c>
      <c r="AB40" s="279"/>
      <c r="AC40" s="279" t="s">
        <v>349</v>
      </c>
      <c r="AD40" s="279">
        <v>20</v>
      </c>
      <c r="AE40" s="279"/>
      <c r="AF40" s="279" t="s">
        <v>349</v>
      </c>
      <c r="AG40" s="279">
        <v>30</v>
      </c>
      <c r="AH40" s="279"/>
      <c r="AI40" s="279" t="s">
        <v>349</v>
      </c>
      <c r="AJ40" s="279">
        <v>20</v>
      </c>
      <c r="AK40" s="279"/>
    </row>
    <row r="41" spans="1:37" x14ac:dyDescent="0.25">
      <c r="A41" s="279" t="s">
        <v>350</v>
      </c>
      <c r="B41" s="279">
        <v>40</v>
      </c>
      <c r="C41" s="279"/>
      <c r="D41" s="279"/>
      <c r="E41" s="279" t="s">
        <v>350</v>
      </c>
      <c r="F41" s="279">
        <v>40</v>
      </c>
      <c r="G41" s="279"/>
      <c r="H41" s="279" t="s">
        <v>350</v>
      </c>
      <c r="I41" s="279">
        <v>40</v>
      </c>
      <c r="J41" s="279"/>
      <c r="K41" s="279" t="s">
        <v>350</v>
      </c>
      <c r="L41" s="279">
        <v>40</v>
      </c>
      <c r="M41" s="279"/>
      <c r="N41" s="279" t="s">
        <v>350</v>
      </c>
      <c r="O41" s="279">
        <v>40</v>
      </c>
      <c r="P41" s="279"/>
      <c r="Q41" s="279" t="s">
        <v>350</v>
      </c>
      <c r="R41" s="279">
        <v>40</v>
      </c>
      <c r="S41" s="279"/>
      <c r="T41" s="279" t="s">
        <v>350</v>
      </c>
      <c r="U41" s="279">
        <v>40</v>
      </c>
      <c r="V41" s="279"/>
      <c r="W41" s="279" t="s">
        <v>350</v>
      </c>
      <c r="X41" s="279">
        <v>40</v>
      </c>
      <c r="Y41" s="279"/>
      <c r="Z41" s="279" t="s">
        <v>350</v>
      </c>
      <c r="AA41" s="279">
        <v>40</v>
      </c>
      <c r="AB41" s="279"/>
      <c r="AC41" s="279" t="s">
        <v>350</v>
      </c>
      <c r="AD41" s="279">
        <v>40</v>
      </c>
      <c r="AE41" s="279"/>
      <c r="AF41" s="279" t="s">
        <v>350</v>
      </c>
      <c r="AG41" s="279">
        <v>40</v>
      </c>
      <c r="AH41" s="279"/>
      <c r="AI41" s="279" t="s">
        <v>350</v>
      </c>
      <c r="AJ41" s="279">
        <v>40</v>
      </c>
      <c r="AK41" s="279"/>
    </row>
    <row r="42" spans="1:37" x14ac:dyDescent="0.25">
      <c r="A42" s="279" t="s">
        <v>339</v>
      </c>
      <c r="B42" s="279">
        <v>200</v>
      </c>
      <c r="C42" s="279"/>
      <c r="D42" s="279"/>
      <c r="E42" s="279" t="s">
        <v>339</v>
      </c>
      <c r="F42" s="279">
        <v>200</v>
      </c>
      <c r="G42" s="279"/>
      <c r="H42" s="279" t="s">
        <v>339</v>
      </c>
      <c r="I42" s="279">
        <v>200</v>
      </c>
      <c r="J42" s="279"/>
      <c r="K42" s="279" t="s">
        <v>339</v>
      </c>
      <c r="L42" s="279">
        <v>200</v>
      </c>
      <c r="M42" s="279"/>
      <c r="N42" s="279" t="s">
        <v>339</v>
      </c>
      <c r="O42" s="279">
        <v>200</v>
      </c>
      <c r="P42" s="279"/>
      <c r="Q42" s="279" t="s">
        <v>339</v>
      </c>
      <c r="R42" s="279">
        <v>200</v>
      </c>
      <c r="S42" s="279"/>
      <c r="T42" s="279" t="s">
        <v>339</v>
      </c>
      <c r="U42" s="279">
        <v>200</v>
      </c>
      <c r="V42" s="279"/>
      <c r="W42" s="279" t="s">
        <v>339</v>
      </c>
      <c r="X42" s="279">
        <v>200</v>
      </c>
      <c r="Y42" s="279"/>
      <c r="Z42" s="279" t="s">
        <v>339</v>
      </c>
      <c r="AA42" s="279">
        <v>200</v>
      </c>
      <c r="AB42" s="279"/>
      <c r="AC42" s="279" t="s">
        <v>339</v>
      </c>
      <c r="AD42" s="279">
        <v>200</v>
      </c>
      <c r="AE42" s="279"/>
      <c r="AF42" s="279" t="s">
        <v>339</v>
      </c>
      <c r="AG42" s="279">
        <v>200</v>
      </c>
      <c r="AH42" s="279"/>
      <c r="AI42" s="279" t="s">
        <v>339</v>
      </c>
      <c r="AJ42" s="279">
        <v>200</v>
      </c>
      <c r="AK42" s="279"/>
    </row>
    <row r="43" spans="1:37" x14ac:dyDescent="0.25">
      <c r="A43" s="279"/>
      <c r="B43" s="279"/>
      <c r="C43" s="279"/>
      <c r="D43" s="279"/>
      <c r="E43" s="279"/>
      <c r="F43" s="279"/>
      <c r="G43" s="279"/>
      <c r="H43" s="279"/>
      <c r="I43" s="279"/>
      <c r="J43" s="279"/>
      <c r="K43" s="279"/>
      <c r="L43" s="279"/>
      <c r="M43" s="279"/>
      <c r="N43" s="279"/>
      <c r="O43" s="279"/>
      <c r="P43" s="279"/>
      <c r="Q43" s="279"/>
      <c r="R43" s="279"/>
      <c r="S43" s="279"/>
      <c r="T43" s="279"/>
      <c r="U43" s="279"/>
      <c r="V43" s="279"/>
      <c r="W43" s="279"/>
      <c r="X43" s="279"/>
      <c r="Y43" s="279"/>
      <c r="Z43" s="279"/>
      <c r="AA43" s="279"/>
      <c r="AB43" s="279"/>
      <c r="AC43" s="279"/>
      <c r="AD43" s="279"/>
      <c r="AE43" s="279"/>
      <c r="AF43" s="279"/>
      <c r="AG43" s="279"/>
      <c r="AH43" s="279"/>
      <c r="AI43" s="279"/>
      <c r="AJ43" s="279"/>
      <c r="AK43" s="279"/>
    </row>
    <row r="44" spans="1:37" x14ac:dyDescent="0.25">
      <c r="A44" s="279"/>
      <c r="B44" s="279"/>
      <c r="C44" s="279"/>
      <c r="D44" s="279"/>
      <c r="E44" s="279"/>
      <c r="F44" s="279"/>
      <c r="G44" s="279"/>
      <c r="H44" s="279"/>
      <c r="I44" s="279"/>
      <c r="J44" s="279"/>
      <c r="K44" s="279"/>
      <c r="L44" s="279"/>
      <c r="M44" s="279"/>
      <c r="N44" s="279"/>
      <c r="O44" s="279"/>
      <c r="P44" s="279"/>
      <c r="Q44" s="279"/>
      <c r="R44" s="279"/>
      <c r="S44" s="279"/>
      <c r="T44" s="279"/>
      <c r="U44" s="279"/>
      <c r="V44" s="279"/>
      <c r="W44" s="279"/>
      <c r="X44" s="279"/>
      <c r="Y44" s="279"/>
      <c r="Z44" s="279"/>
      <c r="AA44" s="279"/>
      <c r="AB44" s="279"/>
      <c r="AC44" s="279"/>
      <c r="AD44" s="279"/>
      <c r="AE44" s="279"/>
      <c r="AF44" s="279"/>
      <c r="AG44" s="279"/>
      <c r="AH44" s="279"/>
      <c r="AI44" s="279"/>
      <c r="AJ44" s="279"/>
      <c r="AK44" s="279"/>
    </row>
    <row r="45" spans="1:37" x14ac:dyDescent="0.25">
      <c r="A45" s="66" t="s">
        <v>346</v>
      </c>
      <c r="B45" s="66">
        <v>30</v>
      </c>
      <c r="C45" s="66"/>
      <c r="E45" s="66" t="s">
        <v>346</v>
      </c>
      <c r="F45" s="66">
        <v>30</v>
      </c>
      <c r="H45" s="66" t="s">
        <v>346</v>
      </c>
      <c r="I45" s="66">
        <v>30</v>
      </c>
      <c r="J45" s="66"/>
      <c r="K45" s="66" t="s">
        <v>346</v>
      </c>
      <c r="L45" s="66">
        <v>30</v>
      </c>
    </row>
    <row r="46" spans="1:37" x14ac:dyDescent="0.25">
      <c r="A46" s="66" t="s">
        <v>347</v>
      </c>
      <c r="B46" s="66">
        <v>30</v>
      </c>
      <c r="C46" s="66"/>
      <c r="E46" s="66" t="s">
        <v>347</v>
      </c>
      <c r="F46" s="66">
        <v>30</v>
      </c>
      <c r="H46" s="66" t="s">
        <v>347</v>
      </c>
      <c r="I46" s="66">
        <v>30</v>
      </c>
      <c r="J46" s="66"/>
      <c r="K46" s="66" t="s">
        <v>347</v>
      </c>
      <c r="L46" s="66">
        <v>30</v>
      </c>
    </row>
    <row r="47" spans="1:37" x14ac:dyDescent="0.25">
      <c r="A47" s="66" t="s">
        <v>348</v>
      </c>
      <c r="B47" s="66">
        <v>1</v>
      </c>
      <c r="C47" s="66"/>
      <c r="E47" s="66" t="s">
        <v>348</v>
      </c>
      <c r="F47" s="66">
        <v>1</v>
      </c>
      <c r="H47" s="66" t="s">
        <v>348</v>
      </c>
      <c r="I47" s="66">
        <v>1</v>
      </c>
      <c r="J47" s="66"/>
      <c r="K47" s="66" t="s">
        <v>348</v>
      </c>
      <c r="L47" s="66">
        <v>1</v>
      </c>
    </row>
    <row r="48" spans="1:37" x14ac:dyDescent="0.25">
      <c r="A48" s="66" t="s">
        <v>349</v>
      </c>
      <c r="B48" s="66">
        <v>30</v>
      </c>
      <c r="C48" s="66"/>
      <c r="E48" s="66" t="s">
        <v>349</v>
      </c>
      <c r="F48" s="66">
        <v>30</v>
      </c>
      <c r="H48" s="66" t="s">
        <v>349</v>
      </c>
      <c r="I48" s="66">
        <v>20</v>
      </c>
      <c r="J48" s="66"/>
      <c r="K48" s="66" t="s">
        <v>349</v>
      </c>
      <c r="L48" s="66">
        <v>20</v>
      </c>
    </row>
    <row r="49" spans="1:12" x14ac:dyDescent="0.25">
      <c r="A49" s="66" t="s">
        <v>350</v>
      </c>
      <c r="B49" s="66">
        <v>40</v>
      </c>
      <c r="C49" s="66"/>
      <c r="E49" s="66" t="s">
        <v>350</v>
      </c>
      <c r="F49" s="66">
        <v>30</v>
      </c>
      <c r="H49" s="66" t="s">
        <v>350</v>
      </c>
      <c r="I49" s="66">
        <v>40</v>
      </c>
      <c r="J49" s="66"/>
      <c r="K49" s="66" t="s">
        <v>350</v>
      </c>
      <c r="L49" s="66">
        <v>30</v>
      </c>
    </row>
    <row r="50" spans="1:12" x14ac:dyDescent="0.25">
      <c r="A50" s="66" t="s">
        <v>339</v>
      </c>
      <c r="B50" s="66">
        <v>200</v>
      </c>
      <c r="C50" s="66"/>
      <c r="E50" s="66" t="s">
        <v>339</v>
      </c>
      <c r="F50" s="66">
        <v>200</v>
      </c>
      <c r="H50" s="66" t="s">
        <v>339</v>
      </c>
      <c r="I50" s="66">
        <v>200</v>
      </c>
      <c r="J50" s="66"/>
      <c r="K50" s="66" t="s">
        <v>339</v>
      </c>
      <c r="L50" s="66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65"/>
  <sheetViews>
    <sheetView showGridLines="0" topLeftCell="A16" zoomScale="89" zoomScaleNormal="89" workbookViewId="0">
      <selection activeCell="B6" sqref="B6"/>
    </sheetView>
  </sheetViews>
  <sheetFormatPr defaultRowHeight="15" x14ac:dyDescent="0.25"/>
  <cols>
    <col min="1" max="1" width="1.140625" style="66" customWidth="1"/>
    <col min="2" max="2" width="2.85546875" style="66" customWidth="1"/>
    <col min="3" max="3" width="23.140625" style="66" customWidth="1"/>
    <col min="4" max="4" width="13.7109375" style="66" customWidth="1"/>
    <col min="5" max="5" width="7.85546875" style="66" customWidth="1"/>
    <col min="6" max="6" width="11.7109375" style="66" customWidth="1"/>
    <col min="7" max="7" width="20.5703125" style="66" customWidth="1"/>
    <col min="8" max="8" width="16.85546875" style="66" customWidth="1"/>
    <col min="9" max="9" width="25.5703125" style="66" customWidth="1"/>
    <col min="10" max="10" width="16.85546875" style="66" customWidth="1"/>
    <col min="11" max="12" width="16.28515625" style="66" customWidth="1"/>
    <col min="13" max="13" width="13.28515625" style="66" customWidth="1"/>
    <col min="14" max="14" width="12.5703125" style="66" bestFit="1" customWidth="1"/>
    <col min="15" max="15" width="7.85546875" style="66" customWidth="1"/>
    <col min="16" max="16" width="6.28515625" style="66" customWidth="1"/>
    <col min="17" max="17" width="22.140625" style="66" customWidth="1"/>
    <col min="18" max="18" width="14.85546875" style="66" customWidth="1"/>
    <col min="19" max="19" width="16.42578125" style="66" customWidth="1"/>
    <col min="20" max="20" width="9.140625" style="66"/>
    <col min="21" max="21" width="14" style="66" bestFit="1" customWidth="1"/>
    <col min="22" max="16384" width="9.140625" style="66"/>
  </cols>
  <sheetData>
    <row r="1" spans="2:21" ht="15.75" thickBot="1" x14ac:dyDescent="0.3"/>
    <row r="2" spans="2:21" ht="15.75" thickBot="1" x14ac:dyDescent="0.3">
      <c r="B2" s="486" t="s">
        <v>22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8"/>
      <c r="Q2" s="66" t="s">
        <v>10</v>
      </c>
      <c r="U2" s="66" t="s">
        <v>144</v>
      </c>
    </row>
    <row r="3" spans="2:21" ht="12.75" customHeight="1" x14ac:dyDescent="0.2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1"/>
      <c r="Q3" s="220"/>
      <c r="R3" s="66" t="s">
        <v>11</v>
      </c>
      <c r="U3" s="66" t="s">
        <v>145</v>
      </c>
    </row>
    <row r="4" spans="2:21" ht="18" customHeight="1" x14ac:dyDescent="0.45">
      <c r="B4" s="42" t="s">
        <v>23</v>
      </c>
      <c r="C4" s="41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0"/>
      <c r="Q4" s="221"/>
      <c r="R4" s="66" t="s">
        <v>12</v>
      </c>
    </row>
    <row r="5" spans="2:21" ht="15" customHeight="1" thickBot="1" x14ac:dyDescent="0.3">
      <c r="B5" s="492" t="s">
        <v>408</v>
      </c>
      <c r="C5" s="49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Q5" s="222"/>
      <c r="R5" s="66" t="s">
        <v>13</v>
      </c>
    </row>
    <row r="6" spans="2:21" ht="15.75" thickBot="1" x14ac:dyDescent="0.3">
      <c r="B6" s="25" t="s">
        <v>6</v>
      </c>
      <c r="C6" s="1"/>
      <c r="D6" s="1"/>
      <c r="K6" s="1"/>
      <c r="L6" s="1"/>
      <c r="M6" s="1"/>
      <c r="N6" s="1"/>
      <c r="O6" s="16"/>
      <c r="Q6" s="38"/>
      <c r="R6" s="66" t="s">
        <v>14</v>
      </c>
    </row>
    <row r="7" spans="2:21" x14ac:dyDescent="0.25">
      <c r="B7" s="26" t="s">
        <v>386</v>
      </c>
      <c r="C7" s="1"/>
      <c r="D7" s="479" t="s">
        <v>145</v>
      </c>
      <c r="E7" s="479"/>
      <c r="F7" s="479"/>
      <c r="G7" s="479"/>
      <c r="H7" s="1"/>
      <c r="I7" s="1"/>
      <c r="J7" s="1" t="s">
        <v>28</v>
      </c>
      <c r="K7" s="494" t="s">
        <v>29</v>
      </c>
      <c r="L7" s="494"/>
      <c r="M7" s="494"/>
      <c r="N7" s="1"/>
      <c r="O7" s="16"/>
    </row>
    <row r="8" spans="2:21" x14ac:dyDescent="0.25">
      <c r="B8" s="26" t="s">
        <v>25</v>
      </c>
      <c r="C8" s="1"/>
      <c r="D8" s="495" t="s">
        <v>37</v>
      </c>
      <c r="E8" s="495"/>
      <c r="F8" s="495"/>
      <c r="G8" s="495"/>
      <c r="H8" s="1"/>
      <c r="I8" s="1"/>
      <c r="J8" s="31" t="s">
        <v>36</v>
      </c>
      <c r="K8" s="339" t="s">
        <v>163</v>
      </c>
      <c r="L8" s="339" t="s">
        <v>371</v>
      </c>
      <c r="M8" s="339" t="s">
        <v>372</v>
      </c>
      <c r="N8" s="1"/>
      <c r="O8" s="16"/>
    </row>
    <row r="9" spans="2:21" x14ac:dyDescent="0.25">
      <c r="B9" s="26" t="s">
        <v>30</v>
      </c>
      <c r="C9" s="1"/>
      <c r="D9" s="479" t="s">
        <v>31</v>
      </c>
      <c r="E9" s="479"/>
      <c r="F9" s="479"/>
      <c r="G9" s="479"/>
      <c r="H9" s="1"/>
      <c r="I9" s="1"/>
      <c r="J9" s="1"/>
      <c r="K9" s="29" t="s">
        <v>379</v>
      </c>
      <c r="L9" s="29"/>
      <c r="M9" s="29"/>
      <c r="N9" s="1"/>
      <c r="O9" s="16"/>
      <c r="Q9" s="478" t="s">
        <v>401</v>
      </c>
      <c r="R9" s="478"/>
      <c r="S9" s="478"/>
    </row>
    <row r="10" spans="2:21" x14ac:dyDescent="0.25">
      <c r="B10" s="30" t="s">
        <v>7</v>
      </c>
      <c r="C10" s="1"/>
      <c r="D10" s="479" t="s">
        <v>32</v>
      </c>
      <c r="E10" s="479"/>
      <c r="F10" s="479"/>
      <c r="G10" s="479"/>
      <c r="H10" s="1"/>
      <c r="I10" s="1"/>
      <c r="J10" s="31" t="s">
        <v>398</v>
      </c>
      <c r="K10" s="1"/>
      <c r="L10" s="1"/>
      <c r="M10" s="1"/>
      <c r="N10" s="1"/>
      <c r="O10" s="16"/>
    </row>
    <row r="11" spans="2:21" x14ac:dyDescent="0.25">
      <c r="B11" s="26" t="s">
        <v>0</v>
      </c>
      <c r="C11" s="1"/>
      <c r="D11" s="495" t="s">
        <v>142</v>
      </c>
      <c r="E11" s="495"/>
      <c r="F11" s="495"/>
      <c r="G11" s="495"/>
      <c r="H11" s="1"/>
      <c r="I11" s="1"/>
      <c r="J11" s="31" t="s">
        <v>104</v>
      </c>
      <c r="K11" s="483" t="s">
        <v>402</v>
      </c>
      <c r="L11" s="484"/>
      <c r="M11" s="485"/>
      <c r="N11" s="1"/>
      <c r="O11" s="16"/>
      <c r="Q11" s="338"/>
    </row>
    <row r="12" spans="2:21" x14ac:dyDescent="0.25">
      <c r="B12" s="26" t="s">
        <v>33</v>
      </c>
      <c r="C12" s="1"/>
      <c r="D12" s="480" t="s">
        <v>34</v>
      </c>
      <c r="E12" s="481"/>
      <c r="F12" s="481"/>
      <c r="G12" s="482"/>
      <c r="H12" s="1"/>
      <c r="I12" s="1"/>
      <c r="J12" s="31" t="s">
        <v>106</v>
      </c>
      <c r="K12" s="483" t="s">
        <v>403</v>
      </c>
      <c r="L12" s="484"/>
      <c r="M12" s="485"/>
      <c r="N12" s="1"/>
      <c r="O12" s="16"/>
      <c r="Q12" s="338"/>
    </row>
    <row r="13" spans="2:21" x14ac:dyDescent="0.25">
      <c r="B13" s="26" t="s">
        <v>397</v>
      </c>
      <c r="C13" s="1"/>
      <c r="D13" s="480" t="s">
        <v>389</v>
      </c>
      <c r="E13" s="481"/>
      <c r="F13" s="481"/>
      <c r="G13" s="482"/>
      <c r="H13" s="341"/>
      <c r="I13" s="1"/>
      <c r="J13" s="31" t="s">
        <v>105</v>
      </c>
      <c r="K13" s="483" t="s">
        <v>404</v>
      </c>
      <c r="L13" s="484"/>
      <c r="M13" s="485"/>
      <c r="N13" s="1"/>
      <c r="O13" s="16"/>
      <c r="Q13" s="338"/>
    </row>
    <row r="14" spans="2:21" ht="15.75" thickBot="1" x14ac:dyDescent="0.3">
      <c r="B14" s="26" t="s">
        <v>19</v>
      </c>
      <c r="C14" s="1"/>
      <c r="D14" s="90" t="s">
        <v>35</v>
      </c>
      <c r="E14" s="90"/>
      <c r="F14" s="90"/>
      <c r="G14" s="342"/>
      <c r="H14" s="19"/>
      <c r="I14" s="19"/>
      <c r="J14" s="19"/>
      <c r="K14" s="19"/>
      <c r="L14" s="19"/>
      <c r="M14" s="19"/>
      <c r="N14" s="19"/>
      <c r="O14" s="20"/>
      <c r="Q14" s="343"/>
    </row>
    <row r="15" spans="2:21" x14ac:dyDescent="0.25">
      <c r="B15" s="50"/>
      <c r="C15" s="51"/>
      <c r="D15" s="1"/>
      <c r="E15" s="1"/>
      <c r="F15" s="1"/>
      <c r="G15" s="1"/>
      <c r="H15" s="51"/>
      <c r="I15" s="51"/>
      <c r="J15" s="51"/>
      <c r="K15" s="51"/>
      <c r="L15" s="51"/>
      <c r="M15" s="51"/>
      <c r="N15" s="51"/>
      <c r="O15" s="52"/>
      <c r="Q15" s="343"/>
    </row>
    <row r="16" spans="2:21" ht="15.75" thickBot="1" x14ac:dyDescent="0.3">
      <c r="B16" s="26" t="s">
        <v>76</v>
      </c>
      <c r="C16" s="1"/>
      <c r="D16" s="1"/>
      <c r="E16" s="1"/>
      <c r="F16" s="1"/>
      <c r="G16" s="1"/>
      <c r="H16" s="1"/>
      <c r="I16" s="1"/>
      <c r="J16" s="1"/>
      <c r="K16" s="44"/>
      <c r="L16" s="44"/>
      <c r="M16" s="44"/>
      <c r="N16" s="44"/>
      <c r="O16" s="16"/>
      <c r="Q16" s="343"/>
    </row>
    <row r="17" spans="2:29" x14ac:dyDescent="0.25">
      <c r="B17" s="26"/>
      <c r="C17" s="464" t="s">
        <v>55</v>
      </c>
      <c r="D17" s="573" t="s">
        <v>20</v>
      </c>
      <c r="E17" s="573"/>
      <c r="F17" s="573"/>
      <c r="G17" s="78" t="s">
        <v>60</v>
      </c>
      <c r="H17" s="78" t="s">
        <v>62</v>
      </c>
      <c r="I17" s="525" t="s">
        <v>331</v>
      </c>
      <c r="J17" s="616" t="s">
        <v>333</v>
      </c>
      <c r="K17" s="625" t="s">
        <v>65</v>
      </c>
      <c r="L17" s="59"/>
      <c r="M17" s="59"/>
      <c r="N17" s="59"/>
      <c r="O17" s="16"/>
      <c r="Q17" s="1" t="s">
        <v>39</v>
      </c>
    </row>
    <row r="18" spans="2:29" x14ac:dyDescent="0.25">
      <c r="B18" s="26"/>
      <c r="C18" s="465"/>
      <c r="D18" s="334" t="s">
        <v>56</v>
      </c>
      <c r="E18" s="577" t="s">
        <v>57</v>
      </c>
      <c r="F18" s="337" t="s">
        <v>58</v>
      </c>
      <c r="G18" s="27" t="s">
        <v>61</v>
      </c>
      <c r="H18" s="27" t="s">
        <v>61</v>
      </c>
      <c r="I18" s="526"/>
      <c r="J18" s="617"/>
      <c r="K18" s="626"/>
      <c r="L18" s="59"/>
      <c r="M18" s="59"/>
      <c r="N18" s="59"/>
      <c r="O18" s="16"/>
      <c r="Q18" s="45" t="s">
        <v>40</v>
      </c>
    </row>
    <row r="19" spans="2:29" ht="15.75" thickBot="1" x14ac:dyDescent="0.3">
      <c r="B19" s="26"/>
      <c r="C19" s="466"/>
      <c r="D19" s="344" t="s">
        <v>52</v>
      </c>
      <c r="E19" s="578"/>
      <c r="F19" s="77" t="s">
        <v>59</v>
      </c>
      <c r="G19" s="79" t="s">
        <v>64</v>
      </c>
      <c r="H19" s="79" t="s">
        <v>64</v>
      </c>
      <c r="I19" s="526"/>
      <c r="J19" s="618"/>
      <c r="K19" s="627"/>
      <c r="L19" s="59"/>
      <c r="M19" s="59"/>
      <c r="N19" s="59"/>
      <c r="O19" s="16"/>
      <c r="Q19" s="338" t="s">
        <v>41</v>
      </c>
      <c r="S19" s="66" t="s">
        <v>335</v>
      </c>
    </row>
    <row r="20" spans="2:29" ht="15" customHeight="1" thickBot="1" x14ac:dyDescent="0.3">
      <c r="B20" s="26"/>
      <c r="C20" s="69" t="s">
        <v>50</v>
      </c>
      <c r="D20" s="65" t="s">
        <v>66</v>
      </c>
      <c r="E20" s="336" t="s">
        <v>66</v>
      </c>
      <c r="F20" s="56" t="s">
        <v>67</v>
      </c>
      <c r="G20" s="57" t="s">
        <v>68</v>
      </c>
      <c r="H20" s="325" t="s">
        <v>69</v>
      </c>
      <c r="I20" s="622" t="s">
        <v>405</v>
      </c>
      <c r="J20" s="73">
        <v>230</v>
      </c>
      <c r="K20" s="58"/>
      <c r="L20" s="35" t="s">
        <v>75</v>
      </c>
      <c r="M20" s="35" t="s">
        <v>96</v>
      </c>
      <c r="N20" s="35" t="s">
        <v>97</v>
      </c>
      <c r="O20" s="35" t="s">
        <v>95</v>
      </c>
      <c r="Q20" s="338" t="s">
        <v>42</v>
      </c>
      <c r="S20" s="66" t="s">
        <v>45</v>
      </c>
    </row>
    <row r="21" spans="2:29" ht="16.5" thickBot="1" x14ac:dyDescent="0.3">
      <c r="B21" s="26"/>
      <c r="C21" s="74" t="s">
        <v>90</v>
      </c>
      <c r="D21" s="67">
        <v>10</v>
      </c>
      <c r="E21" s="29">
        <v>2</v>
      </c>
      <c r="F21" s="29">
        <f>D21*E21</f>
        <v>20</v>
      </c>
      <c r="G21" s="60">
        <v>300000</v>
      </c>
      <c r="H21" s="326">
        <f>F21*G21</f>
        <v>6000000</v>
      </c>
      <c r="I21" s="622"/>
      <c r="J21" s="327"/>
      <c r="K21" s="217"/>
      <c r="L21" s="35" t="s">
        <v>332</v>
      </c>
      <c r="M21" s="1"/>
      <c r="N21" s="1"/>
      <c r="O21" s="16"/>
      <c r="Q21" s="338" t="s">
        <v>43</v>
      </c>
    </row>
    <row r="22" spans="2:29" ht="15.75" x14ac:dyDescent="0.25">
      <c r="B22" s="26"/>
      <c r="C22" s="75" t="s">
        <v>91</v>
      </c>
      <c r="D22" s="67"/>
      <c r="E22" s="29"/>
      <c r="F22" s="29"/>
      <c r="G22" s="29"/>
      <c r="H22" s="217"/>
      <c r="I22" s="622"/>
      <c r="J22" s="67"/>
      <c r="K22" s="29"/>
      <c r="L22" s="1"/>
      <c r="M22" s="1"/>
      <c r="N22" s="1"/>
      <c r="O22" s="16"/>
      <c r="Q22" s="343"/>
    </row>
    <row r="23" spans="2:29" ht="15.75" customHeight="1" x14ac:dyDescent="0.25">
      <c r="B23" s="26"/>
      <c r="C23" s="75" t="s">
        <v>92</v>
      </c>
      <c r="D23" s="1"/>
      <c r="E23" s="1"/>
      <c r="F23" s="1"/>
      <c r="G23" s="1"/>
      <c r="H23" s="1"/>
      <c r="I23" s="29" t="s">
        <v>374</v>
      </c>
      <c r="J23" s="1"/>
      <c r="K23" s="459" t="s">
        <v>399</v>
      </c>
      <c r="L23" s="459"/>
      <c r="M23" s="459"/>
      <c r="N23" s="459"/>
      <c r="O23" s="16"/>
      <c r="Q23" s="276" t="s">
        <v>46</v>
      </c>
      <c r="R23" s="276" t="s">
        <v>47</v>
      </c>
      <c r="S23" s="276" t="s">
        <v>48</v>
      </c>
      <c r="T23" s="276" t="s">
        <v>49</v>
      </c>
    </row>
    <row r="24" spans="2:29" ht="15.75" x14ac:dyDescent="0.25">
      <c r="B24" s="26"/>
      <c r="C24" s="76" t="s">
        <v>93</v>
      </c>
      <c r="D24" s="1"/>
      <c r="E24" s="1"/>
      <c r="F24" s="1"/>
      <c r="G24" s="1"/>
      <c r="H24" s="1"/>
      <c r="I24" s="29" t="s">
        <v>376</v>
      </c>
      <c r="J24" s="1"/>
      <c r="K24" s="459"/>
      <c r="L24" s="459"/>
      <c r="M24" s="459"/>
      <c r="N24" s="459"/>
      <c r="O24" s="16"/>
      <c r="Q24" s="340" t="s">
        <v>50</v>
      </c>
      <c r="R24" s="48" t="s">
        <v>51</v>
      </c>
      <c r="S24" s="47">
        <v>200000</v>
      </c>
      <c r="T24" s="83" t="s">
        <v>52</v>
      </c>
      <c r="U24" s="102" t="s">
        <v>53</v>
      </c>
    </row>
    <row r="25" spans="2:29" x14ac:dyDescent="0.25">
      <c r="B25" s="26"/>
      <c r="C25" s="1"/>
      <c r="D25" s="1"/>
      <c r="E25" s="1"/>
      <c r="F25" s="1"/>
      <c r="G25" s="1"/>
      <c r="H25" s="1"/>
      <c r="I25" s="29" t="s">
        <v>375</v>
      </c>
      <c r="J25" s="1"/>
      <c r="K25" s="459"/>
      <c r="L25" s="459"/>
      <c r="M25" s="459"/>
      <c r="N25" s="459"/>
      <c r="O25" s="251"/>
      <c r="Q25" s="46"/>
      <c r="R25" s="29"/>
      <c r="S25" s="29"/>
      <c r="T25" s="29"/>
      <c r="U25" s="1"/>
      <c r="W25" s="623" t="s">
        <v>380</v>
      </c>
      <c r="X25" s="623"/>
      <c r="Y25" s="623"/>
      <c r="Z25" s="623"/>
      <c r="AA25" s="623"/>
      <c r="AB25" s="623"/>
      <c r="AC25" s="623"/>
    </row>
    <row r="26" spans="2:29" ht="15.75" thickBot="1" x14ac:dyDescent="0.3">
      <c r="B26" s="26"/>
      <c r="C26" s="1" t="s">
        <v>98</v>
      </c>
      <c r="D26" s="1"/>
      <c r="E26" s="1"/>
      <c r="F26" s="1"/>
      <c r="G26" s="1"/>
      <c r="H26" s="1"/>
      <c r="I26" s="1"/>
      <c r="J26" s="1"/>
      <c r="K26" s="250"/>
      <c r="L26" s="250"/>
      <c r="M26" s="250"/>
      <c r="N26" s="250"/>
      <c r="O26" s="251"/>
      <c r="Q26" s="46"/>
      <c r="R26" s="29"/>
      <c r="S26" s="29"/>
      <c r="T26" s="29"/>
      <c r="U26" s="1"/>
      <c r="W26" s="623"/>
      <c r="X26" s="623"/>
      <c r="Y26" s="623"/>
      <c r="Z26" s="623"/>
      <c r="AA26" s="623"/>
      <c r="AB26" s="623"/>
      <c r="AC26" s="623"/>
    </row>
    <row r="27" spans="2:29" x14ac:dyDescent="0.25">
      <c r="B27" s="26"/>
      <c r="C27" s="464" t="s">
        <v>55</v>
      </c>
      <c r="D27" s="573" t="s">
        <v>20</v>
      </c>
      <c r="E27" s="573"/>
      <c r="F27" s="573"/>
      <c r="G27" s="467" t="s">
        <v>60</v>
      </c>
      <c r="H27" s="468"/>
      <c r="I27" s="469" t="s">
        <v>62</v>
      </c>
      <c r="J27" s="624"/>
      <c r="K27" s="472" t="s">
        <v>102</v>
      </c>
      <c r="L27" s="475" t="s">
        <v>70</v>
      </c>
      <c r="M27" s="616" t="s">
        <v>333</v>
      </c>
      <c r="N27" s="625" t="s">
        <v>65</v>
      </c>
      <c r="O27" s="16"/>
      <c r="Q27" s="46"/>
      <c r="R27" s="29"/>
      <c r="S27" s="29"/>
      <c r="T27" s="29"/>
      <c r="U27" s="1"/>
      <c r="W27" s="623"/>
      <c r="X27" s="623"/>
      <c r="Y27" s="623"/>
      <c r="Z27" s="623"/>
      <c r="AA27" s="623"/>
      <c r="AB27" s="623"/>
      <c r="AC27" s="623"/>
    </row>
    <row r="28" spans="2:29" x14ac:dyDescent="0.25">
      <c r="B28" s="26"/>
      <c r="C28" s="465"/>
      <c r="D28" s="334" t="s">
        <v>56</v>
      </c>
      <c r="E28" s="577" t="s">
        <v>57</v>
      </c>
      <c r="F28" s="337" t="s">
        <v>58</v>
      </c>
      <c r="G28" s="27" t="s">
        <v>100</v>
      </c>
      <c r="H28" s="53" t="s">
        <v>99</v>
      </c>
      <c r="I28" s="27" t="s">
        <v>61</v>
      </c>
      <c r="J28" s="27" t="s">
        <v>63</v>
      </c>
      <c r="K28" s="473"/>
      <c r="L28" s="476"/>
      <c r="M28" s="617"/>
      <c r="N28" s="626"/>
      <c r="O28" s="16"/>
      <c r="Q28" s="46"/>
      <c r="R28" s="29"/>
      <c r="S28" s="29"/>
      <c r="T28" s="29"/>
      <c r="U28" s="1"/>
      <c r="W28" s="623"/>
      <c r="X28" s="623"/>
      <c r="Y28" s="623"/>
      <c r="Z28" s="623"/>
      <c r="AA28" s="623"/>
      <c r="AB28" s="623"/>
      <c r="AC28" s="623"/>
    </row>
    <row r="29" spans="2:29" ht="15.75" thickBot="1" x14ac:dyDescent="0.3">
      <c r="B29" s="26"/>
      <c r="C29" s="466"/>
      <c r="D29" s="344" t="s">
        <v>52</v>
      </c>
      <c r="E29" s="578"/>
      <c r="F29" s="77" t="s">
        <v>59</v>
      </c>
      <c r="G29" s="106" t="s">
        <v>64</v>
      </c>
      <c r="H29" s="107" t="s">
        <v>64</v>
      </c>
      <c r="I29" s="79" t="s">
        <v>64</v>
      </c>
      <c r="J29" s="79" t="s">
        <v>64</v>
      </c>
      <c r="K29" s="507"/>
      <c r="L29" s="477"/>
      <c r="M29" s="618"/>
      <c r="N29" s="626"/>
      <c r="O29" s="16"/>
      <c r="Q29" s="46"/>
      <c r="R29" s="29"/>
      <c r="S29" s="29"/>
      <c r="T29" s="29"/>
      <c r="U29" s="1"/>
      <c r="W29" s="623"/>
      <c r="X29" s="623"/>
      <c r="Y29" s="623"/>
      <c r="Z29" s="623"/>
      <c r="AA29" s="623"/>
      <c r="AB29" s="623"/>
      <c r="AC29" s="623"/>
    </row>
    <row r="30" spans="2:29" ht="15" customHeight="1" x14ac:dyDescent="0.25">
      <c r="B30" s="26"/>
      <c r="C30" s="69" t="s">
        <v>50</v>
      </c>
      <c r="D30" s="65">
        <v>10</v>
      </c>
      <c r="E30" s="336">
        <v>2</v>
      </c>
      <c r="F30" s="56">
        <f xml:space="preserve"> D30*E30</f>
        <v>20</v>
      </c>
      <c r="G30" s="105">
        <v>300000</v>
      </c>
      <c r="H30" s="105">
        <v>100000</v>
      </c>
      <c r="I30" s="105">
        <f>G30*F30</f>
        <v>6000000</v>
      </c>
      <c r="J30" s="109">
        <f>H30*F30</f>
        <v>2000000</v>
      </c>
      <c r="K30" s="110">
        <f>I30+J30</f>
        <v>8000000</v>
      </c>
      <c r="L30" s="621" t="s">
        <v>373</v>
      </c>
      <c r="M30" s="29"/>
      <c r="N30" s="29"/>
      <c r="O30" s="16"/>
      <c r="Q30" s="46"/>
      <c r="R30" s="29"/>
      <c r="S30" s="29"/>
      <c r="T30" s="29"/>
      <c r="U30" s="1"/>
    </row>
    <row r="31" spans="2:29" ht="15.75" x14ac:dyDescent="0.25">
      <c r="B31" s="26"/>
      <c r="C31" s="74" t="s">
        <v>90</v>
      </c>
      <c r="D31" s="67"/>
      <c r="E31" s="29"/>
      <c r="F31" s="29"/>
      <c r="G31" s="1"/>
      <c r="H31" s="119"/>
      <c r="I31" s="1"/>
      <c r="J31" s="1"/>
      <c r="K31" s="72"/>
      <c r="L31" s="621"/>
      <c r="M31" s="29"/>
      <c r="N31" s="29"/>
      <c r="O31" s="16"/>
      <c r="Q31" s="216"/>
      <c r="R31" s="1"/>
      <c r="S31" s="1"/>
      <c r="T31" s="1"/>
      <c r="U31" s="1"/>
    </row>
    <row r="32" spans="2:29" ht="15.75" x14ac:dyDescent="0.25">
      <c r="B32" s="26"/>
      <c r="C32" s="75" t="s">
        <v>91</v>
      </c>
      <c r="D32" s="67"/>
      <c r="E32" s="29"/>
      <c r="F32" s="29"/>
      <c r="G32" s="1"/>
      <c r="H32" s="1"/>
      <c r="I32" s="1"/>
      <c r="J32" s="1"/>
      <c r="K32" s="55"/>
      <c r="L32" s="29" t="s">
        <v>374</v>
      </c>
      <c r="M32" s="29"/>
      <c r="N32" s="29"/>
      <c r="O32" s="16"/>
      <c r="Q32" s="216"/>
      <c r="R32" s="1"/>
      <c r="S32" s="1"/>
      <c r="T32" s="1"/>
      <c r="U32" s="1"/>
    </row>
    <row r="33" spans="2:24" ht="15.75" x14ac:dyDescent="0.25">
      <c r="B33" s="26"/>
      <c r="C33" s="75" t="s">
        <v>92</v>
      </c>
      <c r="D33" s="1"/>
      <c r="E33" s="1"/>
      <c r="F33" s="1"/>
      <c r="G33" s="1"/>
      <c r="H33" s="1"/>
      <c r="I33" s="1"/>
      <c r="J33" s="1"/>
      <c r="K33" s="1"/>
      <c r="L33" s="29" t="s">
        <v>376</v>
      </c>
      <c r="M33" s="1"/>
      <c r="N33" s="1"/>
      <c r="O33" s="16"/>
      <c r="Q33" s="216"/>
      <c r="R33" s="1"/>
      <c r="S33" s="1"/>
      <c r="T33" s="1"/>
      <c r="U33" s="1"/>
    </row>
    <row r="34" spans="2:24" ht="15.75" x14ac:dyDescent="0.25">
      <c r="B34" s="26"/>
      <c r="C34" s="76" t="s">
        <v>93</v>
      </c>
      <c r="D34" s="1"/>
      <c r="E34" s="1"/>
      <c r="F34" s="1"/>
      <c r="G34" s="1"/>
      <c r="H34" s="1"/>
      <c r="I34" s="1"/>
      <c r="J34" s="1"/>
      <c r="K34" s="1"/>
      <c r="L34" s="29" t="s">
        <v>375</v>
      </c>
      <c r="M34" s="1"/>
      <c r="N34" s="1"/>
      <c r="O34" s="16"/>
      <c r="Q34" s="216"/>
      <c r="R34" s="1"/>
      <c r="S34" s="1"/>
      <c r="T34" s="1"/>
      <c r="U34" s="1"/>
    </row>
    <row r="35" spans="2:24" ht="15.75" x14ac:dyDescent="0.25">
      <c r="B35" s="26"/>
      <c r="C35" s="68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6"/>
      <c r="Q35" s="216"/>
      <c r="R35" s="1"/>
      <c r="S35" s="1"/>
      <c r="T35" s="1"/>
      <c r="U35" s="1"/>
    </row>
    <row r="36" spans="2:24" ht="15.75" thickBot="1" x14ac:dyDescent="0.3">
      <c r="B36" s="26"/>
      <c r="C36" s="1" t="s">
        <v>101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6"/>
      <c r="Q36" s="216"/>
      <c r="R36" s="1"/>
      <c r="S36" s="1"/>
      <c r="T36" s="1"/>
      <c r="U36" s="1"/>
    </row>
    <row r="37" spans="2:24" x14ac:dyDescent="0.25">
      <c r="B37" s="26"/>
      <c r="C37" s="464" t="s">
        <v>55</v>
      </c>
      <c r="D37" s="573" t="s">
        <v>20</v>
      </c>
      <c r="E37" s="573"/>
      <c r="F37" s="573"/>
      <c r="G37" s="467" t="s">
        <v>60</v>
      </c>
      <c r="H37" s="468"/>
      <c r="I37" s="469" t="s">
        <v>62</v>
      </c>
      <c r="J37" s="470"/>
      <c r="K37" s="461" t="s">
        <v>103</v>
      </c>
      <c r="L37" s="472" t="s">
        <v>102</v>
      </c>
      <c r="M37" s="574" t="s">
        <v>70</v>
      </c>
      <c r="N37" s="616" t="s">
        <v>333</v>
      </c>
      <c r="O37" s="461" t="s">
        <v>324</v>
      </c>
      <c r="Q37" s="216"/>
      <c r="R37" s="1"/>
      <c r="S37" s="1"/>
      <c r="T37" s="1"/>
      <c r="U37" s="1"/>
    </row>
    <row r="38" spans="2:24" x14ac:dyDescent="0.25">
      <c r="B38" s="26"/>
      <c r="C38" s="465"/>
      <c r="D38" s="334" t="s">
        <v>56</v>
      </c>
      <c r="E38" s="577" t="s">
        <v>57</v>
      </c>
      <c r="F38" s="337" t="s">
        <v>58</v>
      </c>
      <c r="G38" s="27" t="s">
        <v>100</v>
      </c>
      <c r="H38" s="53" t="s">
        <v>99</v>
      </c>
      <c r="I38" s="27" t="s">
        <v>61</v>
      </c>
      <c r="J38" s="80" t="s">
        <v>63</v>
      </c>
      <c r="K38" s="462"/>
      <c r="L38" s="473"/>
      <c r="M38" s="575"/>
      <c r="N38" s="617"/>
      <c r="O38" s="462"/>
      <c r="Q38" s="216"/>
      <c r="R38" s="1"/>
      <c r="S38" s="1"/>
      <c r="T38" s="1"/>
      <c r="U38" s="1"/>
    </row>
    <row r="39" spans="2:24" ht="15.75" thickBot="1" x14ac:dyDescent="0.3">
      <c r="B39" s="26"/>
      <c r="C39" s="466"/>
      <c r="D39" s="344" t="s">
        <v>52</v>
      </c>
      <c r="E39" s="578"/>
      <c r="F39" s="77" t="s">
        <v>59</v>
      </c>
      <c r="G39" s="106" t="s">
        <v>64</v>
      </c>
      <c r="H39" s="107" t="s">
        <v>64</v>
      </c>
      <c r="I39" s="79" t="s">
        <v>64</v>
      </c>
      <c r="J39" s="108" t="s">
        <v>64</v>
      </c>
      <c r="K39" s="463"/>
      <c r="L39" s="507"/>
      <c r="M39" s="576"/>
      <c r="N39" s="618"/>
      <c r="O39" s="463"/>
      <c r="Q39" s="216"/>
      <c r="R39" s="1"/>
      <c r="S39" s="1"/>
      <c r="T39" s="1"/>
      <c r="U39" s="1"/>
    </row>
    <row r="40" spans="2:24" x14ac:dyDescent="0.25">
      <c r="B40" s="26"/>
      <c r="C40" s="69" t="s">
        <v>50</v>
      </c>
      <c r="D40" s="65">
        <v>10</v>
      </c>
      <c r="E40" s="336">
        <v>2</v>
      </c>
      <c r="F40" s="56">
        <f xml:space="preserve"> D40*E40</f>
        <v>20</v>
      </c>
      <c r="G40" s="105">
        <v>300000</v>
      </c>
      <c r="H40" s="105">
        <v>100000</v>
      </c>
      <c r="I40" s="105">
        <f>G40*F40</f>
        <v>6000000</v>
      </c>
      <c r="J40" s="105">
        <f>H40*F40</f>
        <v>2000000</v>
      </c>
      <c r="K40" s="335">
        <v>20</v>
      </c>
      <c r="L40" s="93">
        <f>I40-(I40*K40/100)+J40</f>
        <v>6800000</v>
      </c>
      <c r="M40" s="579" t="s">
        <v>71</v>
      </c>
      <c r="N40" s="619"/>
      <c r="O40" s="619"/>
      <c r="Q40" s="216"/>
      <c r="R40" s="1"/>
      <c r="S40" s="1"/>
      <c r="T40" s="1"/>
      <c r="U40" s="1"/>
    </row>
    <row r="41" spans="2:24" ht="15.75" x14ac:dyDescent="0.25">
      <c r="B41" s="26"/>
      <c r="C41" s="74" t="s">
        <v>90</v>
      </c>
      <c r="D41" s="67"/>
      <c r="E41" s="29"/>
      <c r="F41" s="29"/>
      <c r="G41" s="1"/>
      <c r="H41" s="1"/>
      <c r="I41" s="1"/>
      <c r="J41" s="1"/>
      <c r="K41" s="72"/>
      <c r="L41" s="1"/>
      <c r="M41" s="580"/>
      <c r="N41" s="619"/>
      <c r="O41" s="619"/>
      <c r="Q41" s="343"/>
    </row>
    <row r="42" spans="2:24" ht="15.75" x14ac:dyDescent="0.25">
      <c r="B42" s="26"/>
      <c r="C42" s="75" t="s">
        <v>91</v>
      </c>
      <c r="D42" s="67"/>
      <c r="E42" s="29"/>
      <c r="F42" s="29"/>
      <c r="G42" s="1"/>
      <c r="H42" s="1"/>
      <c r="I42" s="1"/>
      <c r="J42" s="1"/>
      <c r="K42" s="55"/>
      <c r="L42" s="73"/>
      <c r="M42" s="580"/>
      <c r="N42" s="620"/>
      <c r="O42" s="620"/>
      <c r="Q42" s="343"/>
    </row>
    <row r="43" spans="2:24" ht="15.75" x14ac:dyDescent="0.25">
      <c r="B43" s="26"/>
      <c r="C43" s="75" t="s">
        <v>92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6"/>
      <c r="Q43" s="460" t="s">
        <v>89</v>
      </c>
      <c r="R43" s="460"/>
      <c r="S43" s="460"/>
    </row>
    <row r="44" spans="2:24" ht="15.75" x14ac:dyDescent="0.25">
      <c r="B44" s="26"/>
      <c r="C44" s="76" t="s">
        <v>93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6"/>
      <c r="Q44" s="45"/>
    </row>
    <row r="45" spans="2:24" x14ac:dyDescent="0.25">
      <c r="B45" s="2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6"/>
      <c r="Q45" s="45" t="s">
        <v>40</v>
      </c>
    </row>
    <row r="46" spans="2:24" x14ac:dyDescent="0.25">
      <c r="B46" s="26" t="s">
        <v>77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6"/>
      <c r="Q46" s="276" t="s">
        <v>78</v>
      </c>
      <c r="R46" s="276" t="s">
        <v>79</v>
      </c>
      <c r="S46" s="276" t="s">
        <v>80</v>
      </c>
      <c r="T46" s="276" t="s">
        <v>0</v>
      </c>
      <c r="U46" s="276" t="s">
        <v>48</v>
      </c>
    </row>
    <row r="47" spans="2:24" ht="15.75" thickBot="1" x14ac:dyDescent="0.3">
      <c r="B47" s="2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6"/>
      <c r="Q47" s="103" t="s">
        <v>81</v>
      </c>
      <c r="R47" s="103" t="s">
        <v>82</v>
      </c>
      <c r="S47" s="81" t="s">
        <v>83</v>
      </c>
      <c r="T47" s="81" t="s">
        <v>84</v>
      </c>
      <c r="U47" s="82">
        <v>45000</v>
      </c>
      <c r="V47" s="102" t="s">
        <v>53</v>
      </c>
      <c r="W47" s="1"/>
      <c r="X47" s="1"/>
    </row>
    <row r="48" spans="2:24" ht="15.75" thickBot="1" x14ac:dyDescent="0.3">
      <c r="B48" s="26"/>
      <c r="C48" s="116" t="s">
        <v>78</v>
      </c>
      <c r="D48" s="213" t="s">
        <v>79</v>
      </c>
      <c r="E48" s="117" t="s">
        <v>94</v>
      </c>
      <c r="F48" s="211" t="s">
        <v>0</v>
      </c>
      <c r="G48" s="267" t="s">
        <v>107</v>
      </c>
      <c r="H48" s="213" t="s">
        <v>48</v>
      </c>
      <c r="I48" s="118" t="s">
        <v>20</v>
      </c>
      <c r="J48" s="38" t="s">
        <v>65</v>
      </c>
      <c r="K48" s="1"/>
      <c r="L48" s="1"/>
      <c r="M48" s="1"/>
      <c r="N48" s="1"/>
      <c r="O48" s="16"/>
      <c r="Q48" s="103" t="s">
        <v>85</v>
      </c>
      <c r="R48" s="103" t="s">
        <v>86</v>
      </c>
      <c r="S48" s="81" t="s">
        <v>83</v>
      </c>
      <c r="T48" s="104" t="s">
        <v>87</v>
      </c>
      <c r="U48" s="82">
        <v>145000</v>
      </c>
      <c r="V48" s="1"/>
      <c r="W48" s="1"/>
      <c r="X48" s="1"/>
    </row>
    <row r="49" spans="1:32" ht="15.75" thickBot="1" x14ac:dyDescent="0.3">
      <c r="A49" s="1"/>
      <c r="B49" s="26"/>
      <c r="C49" s="111" t="s">
        <v>81</v>
      </c>
      <c r="D49" s="111" t="s">
        <v>82</v>
      </c>
      <c r="E49" s="112">
        <v>20</v>
      </c>
      <c r="F49" s="113" t="s">
        <v>84</v>
      </c>
      <c r="G49" s="336" t="s">
        <v>108</v>
      </c>
      <c r="H49" s="114">
        <v>45000</v>
      </c>
      <c r="I49" s="115"/>
      <c r="J49" s="58"/>
      <c r="K49" s="614" t="s">
        <v>96</v>
      </c>
      <c r="L49" s="615"/>
      <c r="M49" s="1"/>
      <c r="N49" s="1"/>
      <c r="O49" s="16"/>
      <c r="Q49" s="103" t="s">
        <v>88</v>
      </c>
      <c r="R49" s="103" t="s">
        <v>82</v>
      </c>
      <c r="S49" s="81" t="s">
        <v>83</v>
      </c>
      <c r="T49" s="81" t="s">
        <v>84</v>
      </c>
      <c r="U49" s="82">
        <v>125000</v>
      </c>
      <c r="V49" s="1"/>
      <c r="W49" s="1"/>
      <c r="X49" s="1"/>
    </row>
    <row r="50" spans="1:32" ht="6.75" customHeight="1" thickBot="1" x14ac:dyDescent="0.3">
      <c r="A50" s="1"/>
      <c r="B50" s="2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6"/>
      <c r="P50" s="1"/>
      <c r="Q50" s="1"/>
      <c r="R50" s="1"/>
      <c r="S50" s="1"/>
      <c r="T50" s="1"/>
      <c r="U50" s="1"/>
      <c r="V50" s="1"/>
      <c r="W50" s="1"/>
      <c r="X50" s="1"/>
      <c r="Z50" s="1"/>
      <c r="AA50" s="15"/>
      <c r="AB50" s="341"/>
      <c r="AC50" s="1"/>
      <c r="AD50" s="1"/>
      <c r="AE50" s="1"/>
      <c r="AF50" s="1"/>
    </row>
    <row r="51" spans="1:32" ht="15.75" thickBot="1" x14ac:dyDescent="0.3">
      <c r="A51" s="1"/>
      <c r="B51" s="26"/>
      <c r="C51" s="1"/>
      <c r="D51" s="1"/>
      <c r="E51" s="1"/>
      <c r="F51" s="1"/>
      <c r="G51" s="1"/>
      <c r="H51" s="582" t="s">
        <v>325</v>
      </c>
      <c r="I51" s="583"/>
      <c r="J51" s="223">
        <v>400000</v>
      </c>
      <c r="K51" s="119" t="s">
        <v>400</v>
      </c>
      <c r="L51" s="1"/>
      <c r="M51" s="1"/>
      <c r="N51" s="1"/>
      <c r="O51" s="16"/>
      <c r="P51" s="1"/>
      <c r="Q51" s="1"/>
      <c r="R51" s="1"/>
      <c r="S51" s="1"/>
      <c r="T51" s="1"/>
      <c r="U51" s="1"/>
      <c r="V51" s="1"/>
      <c r="W51" s="1"/>
      <c r="X51" s="1"/>
      <c r="Z51" s="1"/>
      <c r="AA51" s="572"/>
      <c r="AB51" s="581"/>
      <c r="AC51" s="1"/>
      <c r="AD51" s="1"/>
      <c r="AE51" s="1"/>
      <c r="AF51" s="1"/>
    </row>
    <row r="52" spans="1:32" ht="6" customHeight="1" thickBot="1" x14ac:dyDescent="0.3">
      <c r="B52" s="26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6"/>
      <c r="P52" s="1"/>
      <c r="Q52" s="1"/>
      <c r="R52" s="1"/>
      <c r="S52" s="1"/>
      <c r="T52" s="1"/>
      <c r="U52" s="1"/>
      <c r="V52" s="1"/>
      <c r="W52" s="1"/>
      <c r="X52" s="1"/>
      <c r="Z52" s="1"/>
      <c r="AA52" s="572"/>
      <c r="AB52" s="581"/>
      <c r="AC52" s="1"/>
      <c r="AD52" s="1"/>
      <c r="AE52" s="1"/>
      <c r="AF52" s="1"/>
    </row>
    <row r="53" spans="1:32" ht="15.75" thickBot="1" x14ac:dyDescent="0.3">
      <c r="B53" s="34"/>
      <c r="C53" s="19"/>
      <c r="D53" s="19"/>
      <c r="E53" s="19"/>
      <c r="F53" s="19"/>
      <c r="G53" s="19"/>
      <c r="H53" s="19"/>
      <c r="I53" s="20"/>
      <c r="J53" s="35" t="s">
        <v>8</v>
      </c>
      <c r="K53" s="35" t="s">
        <v>9</v>
      </c>
      <c r="L53" s="19"/>
      <c r="M53" s="19"/>
      <c r="N53" s="19"/>
      <c r="O53" s="20"/>
      <c r="P53" s="1"/>
      <c r="Q53" s="1"/>
      <c r="R53" s="1"/>
      <c r="S53" s="1"/>
      <c r="T53" s="1"/>
      <c r="U53" s="1"/>
      <c r="V53" s="1"/>
      <c r="W53" s="1"/>
      <c r="X53" s="1"/>
      <c r="Z53" s="1"/>
      <c r="AA53" s="36"/>
      <c r="AB53" s="341"/>
      <c r="AC53" s="1"/>
      <c r="AD53" s="1"/>
      <c r="AE53" s="1"/>
      <c r="AF53" s="1"/>
    </row>
    <row r="54" spans="1:32" x14ac:dyDescent="0.25">
      <c r="P54" s="1"/>
      <c r="Q54" s="1"/>
      <c r="R54" s="1"/>
      <c r="S54" s="1"/>
      <c r="T54" s="1"/>
      <c r="U54" s="1"/>
      <c r="V54" s="1"/>
      <c r="W54" s="1"/>
      <c r="X54" s="1"/>
      <c r="Z54" s="1"/>
      <c r="AA54" s="36"/>
      <c r="AB54" s="341"/>
      <c r="AC54" s="1"/>
      <c r="AD54" s="1"/>
      <c r="AE54" s="1"/>
      <c r="AF54" s="1"/>
    </row>
    <row r="55" spans="1:32" x14ac:dyDescent="0.25">
      <c r="R55" s="1"/>
      <c r="S55" s="36"/>
      <c r="T55" s="339"/>
      <c r="U55" s="1"/>
      <c r="V55" s="1"/>
      <c r="W55" s="1"/>
    </row>
    <row r="56" spans="1:32" x14ac:dyDescent="0.25">
      <c r="C56" s="66" t="s">
        <v>387</v>
      </c>
      <c r="R56" s="1"/>
      <c r="S56" s="36"/>
      <c r="T56" s="341"/>
      <c r="U56" s="1"/>
      <c r="V56" s="1"/>
      <c r="W56" s="1"/>
    </row>
    <row r="57" spans="1:32" x14ac:dyDescent="0.25">
      <c r="C57" s="66" t="s">
        <v>388</v>
      </c>
      <c r="R57" s="1"/>
      <c r="S57" s="36"/>
      <c r="T57" s="341"/>
      <c r="U57" s="1"/>
      <c r="V57" s="1"/>
      <c r="W57" s="1"/>
      <c r="X57" s="1"/>
    </row>
    <row r="58" spans="1:32" x14ac:dyDescent="0.25">
      <c r="C58" s="66" t="s">
        <v>389</v>
      </c>
      <c r="U58" s="1"/>
      <c r="V58" s="1"/>
      <c r="W58" s="1"/>
      <c r="X58" s="1"/>
    </row>
    <row r="59" spans="1:32" x14ac:dyDescent="0.25">
      <c r="C59" s="66" t="s">
        <v>390</v>
      </c>
      <c r="U59" s="1"/>
      <c r="V59" s="1"/>
      <c r="W59" s="1"/>
      <c r="X59" s="1"/>
    </row>
    <row r="60" spans="1:32" x14ac:dyDescent="0.25">
      <c r="C60" s="66" t="s">
        <v>391</v>
      </c>
      <c r="U60" s="1"/>
      <c r="V60" s="1"/>
      <c r="W60" s="1"/>
      <c r="X60" s="1"/>
    </row>
    <row r="61" spans="1:32" x14ac:dyDescent="0.25">
      <c r="C61" s="66" t="s">
        <v>395</v>
      </c>
      <c r="U61" s="1"/>
      <c r="V61" s="1"/>
      <c r="W61" s="1"/>
      <c r="X61" s="1"/>
    </row>
    <row r="62" spans="1:32" x14ac:dyDescent="0.25">
      <c r="C62" s="66" t="s">
        <v>392</v>
      </c>
    </row>
    <row r="63" spans="1:32" x14ac:dyDescent="0.25">
      <c r="B63" s="70"/>
      <c r="C63" s="66" t="s">
        <v>393</v>
      </c>
    </row>
    <row r="64" spans="1:32" x14ac:dyDescent="0.25">
      <c r="C64" s="66" t="s">
        <v>394</v>
      </c>
    </row>
    <row r="65" spans="3:3" x14ac:dyDescent="0.25">
      <c r="C65" s="66" t="s">
        <v>396</v>
      </c>
    </row>
  </sheetData>
  <mergeCells count="51">
    <mergeCell ref="B2:O3"/>
    <mergeCell ref="B5:C5"/>
    <mergeCell ref="D7:G7"/>
    <mergeCell ref="K7:M7"/>
    <mergeCell ref="D8:G8"/>
    <mergeCell ref="Q9:S9"/>
    <mergeCell ref="D10:G10"/>
    <mergeCell ref="D11:G11"/>
    <mergeCell ref="K11:M11"/>
    <mergeCell ref="D12:G12"/>
    <mergeCell ref="K12:M12"/>
    <mergeCell ref="D9:G9"/>
    <mergeCell ref="D13:G13"/>
    <mergeCell ref="K13:M13"/>
    <mergeCell ref="C17:C19"/>
    <mergeCell ref="D17:F17"/>
    <mergeCell ref="I17:I19"/>
    <mergeCell ref="J17:J19"/>
    <mergeCell ref="K17:K19"/>
    <mergeCell ref="E18:E19"/>
    <mergeCell ref="I20:I22"/>
    <mergeCell ref="K23:N25"/>
    <mergeCell ref="W25:AC29"/>
    <mergeCell ref="C27:C29"/>
    <mergeCell ref="D27:F27"/>
    <mergeCell ref="G27:H27"/>
    <mergeCell ref="I27:J27"/>
    <mergeCell ref="K27:K29"/>
    <mergeCell ref="L27:L29"/>
    <mergeCell ref="M27:M29"/>
    <mergeCell ref="N27:N29"/>
    <mergeCell ref="E28:E29"/>
    <mergeCell ref="L30:L31"/>
    <mergeCell ref="C37:C39"/>
    <mergeCell ref="D37:F37"/>
    <mergeCell ref="G37:H37"/>
    <mergeCell ref="I37:J37"/>
    <mergeCell ref="K37:K39"/>
    <mergeCell ref="L37:L39"/>
    <mergeCell ref="M37:M39"/>
    <mergeCell ref="N37:N39"/>
    <mergeCell ref="O37:O39"/>
    <mergeCell ref="E38:E39"/>
    <mergeCell ref="M40:M42"/>
    <mergeCell ref="N40:N42"/>
    <mergeCell ref="O40:O42"/>
    <mergeCell ref="Q43:S43"/>
    <mergeCell ref="K49:L49"/>
    <mergeCell ref="H51:I51"/>
    <mergeCell ref="AA51:AA52"/>
    <mergeCell ref="AB51:AB52"/>
  </mergeCells>
  <dataValidations count="3">
    <dataValidation type="list" allowBlank="1" showInputMessage="1" showErrorMessage="1" sqref="D13:G13" xr:uid="{00000000-0002-0000-0900-000000000000}">
      <formula1>$C$57:$C$65</formula1>
    </dataValidation>
    <dataValidation type="list" allowBlank="1" showInputMessage="1" showErrorMessage="1" sqref="D11:G11" xr:uid="{00000000-0002-0000-0900-000001000000}">
      <formula1>"Proses , Non Proses"</formula1>
    </dataValidation>
    <dataValidation type="list" allowBlank="1" showInputMessage="1" showErrorMessage="1" sqref="D12" xr:uid="{00000000-0002-0000-0900-000002000000}">
      <formula1>"Project , Wholesale"</formula1>
    </dataValidation>
  </dataValidations>
  <hyperlinks>
    <hyperlink ref="U24" location="'Add new quotation Non Project'!C17" display="+ select" xr:uid="{00000000-0004-0000-0900-000000000000}"/>
    <hyperlink ref="V47" location="'Add new quotation Non Project'!C49" display="+ select" xr:uid="{00000000-0004-0000-0900-000001000000}"/>
  </hyperlinks>
  <pageMargins left="0.70866141732283472" right="0.70866141732283472" top="0.74803149606299213" bottom="0.74803149606299213" header="0.31496062992125984" footer="0.31496062992125984"/>
  <pageSetup scale="65" orientation="landscape" horizontalDpi="360" verticalDpi="36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/>
  <dimension ref="A1:W44"/>
  <sheetViews>
    <sheetView showGridLines="0" topLeftCell="A13" zoomScale="84" zoomScaleNormal="84" workbookViewId="0"/>
  </sheetViews>
  <sheetFormatPr defaultRowHeight="15" x14ac:dyDescent="0.25"/>
  <cols>
    <col min="1" max="1" width="2.28515625" style="66" customWidth="1"/>
    <col min="2" max="2" width="2.85546875" style="66" customWidth="1"/>
    <col min="3" max="3" width="23.85546875" style="66" customWidth="1"/>
    <col min="4" max="4" width="13.7109375" style="66" customWidth="1"/>
    <col min="5" max="5" width="11" style="66" customWidth="1"/>
    <col min="6" max="6" width="11.7109375" style="66" customWidth="1"/>
    <col min="7" max="7" width="16.85546875" style="66" bestFit="1" customWidth="1"/>
    <col min="8" max="8" width="4.5703125" style="66" customWidth="1"/>
    <col min="9" max="9" width="18.140625" style="66" customWidth="1"/>
    <col min="10" max="10" width="15.85546875" style="66" bestFit="1" customWidth="1"/>
    <col min="11" max="11" width="16.5703125" style="66" bestFit="1" customWidth="1"/>
    <col min="12" max="12" width="13.85546875" style="66" bestFit="1" customWidth="1"/>
    <col min="13" max="13" width="9.85546875" style="66" customWidth="1"/>
    <col min="14" max="14" width="6.28515625" style="66" customWidth="1"/>
    <col min="15" max="15" width="9.140625" style="66"/>
    <col min="16" max="16" width="22.140625" style="66" customWidth="1"/>
    <col min="17" max="17" width="14.85546875" style="66" customWidth="1"/>
    <col min="18" max="18" width="14" style="66" bestFit="1" customWidth="1"/>
    <col min="19" max="19" width="9.140625" style="66"/>
    <col min="20" max="20" width="14" style="66" bestFit="1" customWidth="1"/>
    <col min="21" max="16384" width="9.140625" style="66"/>
  </cols>
  <sheetData>
    <row r="1" spans="2:21" ht="15.75" thickBot="1" x14ac:dyDescent="0.3"/>
    <row r="2" spans="2:21" x14ac:dyDescent="0.25">
      <c r="B2" s="486" t="s">
        <v>22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8"/>
    </row>
    <row r="3" spans="2:21" ht="12.75" customHeight="1" x14ac:dyDescent="0.2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1"/>
    </row>
    <row r="4" spans="2:21" ht="18" customHeight="1" x14ac:dyDescent="0.45">
      <c r="B4" s="42" t="s">
        <v>23</v>
      </c>
      <c r="C4" s="41"/>
      <c r="D4" s="39"/>
      <c r="E4" s="39"/>
      <c r="F4" s="39"/>
      <c r="G4" s="39"/>
      <c r="H4" s="39"/>
      <c r="I4" s="39"/>
      <c r="J4" s="348" t="s">
        <v>409</v>
      </c>
      <c r="K4" s="39"/>
      <c r="L4" s="39"/>
      <c r="M4" s="39"/>
      <c r="N4" s="40"/>
    </row>
    <row r="5" spans="2:21" ht="15" customHeight="1" x14ac:dyDescent="0.25">
      <c r="B5" s="492" t="s">
        <v>337</v>
      </c>
      <c r="C5" s="493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U5" s="24"/>
    </row>
    <row r="6" spans="2:21" x14ac:dyDescent="0.25">
      <c r="B6" s="25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6"/>
    </row>
    <row r="7" spans="2:21" x14ac:dyDescent="0.25">
      <c r="B7" s="26" t="s">
        <v>386</v>
      </c>
      <c r="C7" s="1"/>
      <c r="D7" s="584" t="s">
        <v>145</v>
      </c>
      <c r="E7" s="584"/>
      <c r="F7" s="584"/>
      <c r="G7" s="584"/>
      <c r="H7" s="1"/>
      <c r="I7" s="1" t="s">
        <v>28</v>
      </c>
      <c r="J7" s="585" t="s">
        <v>29</v>
      </c>
      <c r="K7" s="585"/>
      <c r="L7" s="585"/>
      <c r="M7" s="1"/>
      <c r="N7" s="16"/>
      <c r="P7" s="478"/>
    </row>
    <row r="8" spans="2:21" x14ac:dyDescent="0.25">
      <c r="B8" s="26" t="s">
        <v>162</v>
      </c>
      <c r="C8" s="1"/>
      <c r="D8" s="584" t="s">
        <v>37</v>
      </c>
      <c r="E8" s="584"/>
      <c r="F8" s="584"/>
      <c r="G8" s="584"/>
      <c r="H8" s="1"/>
      <c r="I8" s="1" t="s">
        <v>458</v>
      </c>
      <c r="J8" s="585" t="s">
        <v>141</v>
      </c>
      <c r="K8" s="585"/>
      <c r="L8" s="585"/>
      <c r="M8" s="1"/>
      <c r="N8" s="16"/>
      <c r="P8" s="478"/>
    </row>
    <row r="9" spans="2:21" x14ac:dyDescent="0.25">
      <c r="B9" s="26" t="s">
        <v>163</v>
      </c>
      <c r="C9" s="1"/>
      <c r="D9" s="584" t="s">
        <v>31</v>
      </c>
      <c r="E9" s="584"/>
      <c r="F9" s="584"/>
      <c r="G9" s="584"/>
      <c r="H9" s="1"/>
      <c r="I9" s="31" t="s">
        <v>489</v>
      </c>
      <c r="J9" s="585" t="s">
        <v>35</v>
      </c>
      <c r="K9" s="585"/>
      <c r="L9" s="585"/>
      <c r="M9" s="1"/>
      <c r="N9" s="16"/>
      <c r="P9" s="478"/>
    </row>
    <row r="10" spans="2:21" x14ac:dyDescent="0.25">
      <c r="B10" s="30" t="s">
        <v>164</v>
      </c>
      <c r="C10" s="1"/>
      <c r="D10" s="584" t="s">
        <v>32</v>
      </c>
      <c r="E10" s="584"/>
      <c r="F10" s="584"/>
      <c r="G10" s="584"/>
      <c r="H10" s="1"/>
      <c r="I10" s="31" t="s">
        <v>426</v>
      </c>
      <c r="J10" s="585"/>
      <c r="K10" s="585"/>
      <c r="L10" s="585"/>
      <c r="M10" s="1"/>
      <c r="N10" s="16"/>
      <c r="P10" s="478"/>
    </row>
    <row r="11" spans="2:21" x14ac:dyDescent="0.25">
      <c r="B11" s="26" t="s">
        <v>106</v>
      </c>
      <c r="C11" s="1"/>
      <c r="D11" s="584" t="s">
        <v>27</v>
      </c>
      <c r="E11" s="584"/>
      <c r="F11" s="584"/>
      <c r="G11" s="584"/>
      <c r="H11" s="1"/>
      <c r="I11" s="1" t="s">
        <v>19</v>
      </c>
      <c r="J11" s="585" t="s">
        <v>490</v>
      </c>
      <c r="K11" s="585"/>
      <c r="L11" s="585"/>
      <c r="M11" s="1"/>
      <c r="N11" s="16"/>
      <c r="P11" s="478"/>
    </row>
    <row r="12" spans="2:21" x14ac:dyDescent="0.25">
      <c r="B12" s="26" t="s">
        <v>0</v>
      </c>
      <c r="C12" s="1"/>
      <c r="D12" s="629" t="s">
        <v>142</v>
      </c>
      <c r="E12" s="629"/>
      <c r="F12" s="629"/>
      <c r="G12" s="629"/>
      <c r="H12" s="1"/>
      <c r="I12" s="31" t="s">
        <v>491</v>
      </c>
      <c r="J12" s="585"/>
      <c r="K12" s="585"/>
      <c r="L12" s="585"/>
      <c r="M12" s="1"/>
      <c r="N12" s="16"/>
      <c r="P12" s="369"/>
    </row>
    <row r="13" spans="2:21" x14ac:dyDescent="0.25">
      <c r="B13" s="26"/>
      <c r="C13" s="1"/>
      <c r="D13" s="1"/>
      <c r="E13" s="1"/>
      <c r="F13" s="1"/>
      <c r="G13" s="1"/>
      <c r="H13" s="1"/>
      <c r="I13" s="31" t="s">
        <v>492</v>
      </c>
      <c r="J13" s="585" t="s">
        <v>54</v>
      </c>
      <c r="K13" s="585"/>
      <c r="L13" s="585"/>
      <c r="M13" s="1"/>
      <c r="N13" s="16"/>
      <c r="P13" s="369"/>
    </row>
    <row r="14" spans="2:21" x14ac:dyDescent="0.25">
      <c r="B14" s="26"/>
      <c r="C14" s="1"/>
      <c r="D14" s="370"/>
      <c r="E14" s="370"/>
      <c r="F14" s="370"/>
      <c r="G14" s="370"/>
      <c r="H14" s="1"/>
      <c r="I14" s="31" t="s">
        <v>105</v>
      </c>
      <c r="J14" s="585"/>
      <c r="K14" s="585"/>
      <c r="L14" s="585"/>
      <c r="M14" s="1" t="s">
        <v>494</v>
      </c>
      <c r="N14" s="16"/>
      <c r="P14" s="369"/>
    </row>
    <row r="15" spans="2:21" ht="15.75" thickBot="1" x14ac:dyDescent="0.3">
      <c r="B15" s="34"/>
      <c r="C15" s="19"/>
      <c r="D15" s="630"/>
      <c r="E15" s="630"/>
      <c r="F15" s="630"/>
      <c r="G15" s="630"/>
      <c r="H15" s="19"/>
      <c r="I15" s="19"/>
      <c r="J15" s="19"/>
      <c r="K15" s="19"/>
      <c r="L15" s="19"/>
      <c r="M15" s="19"/>
      <c r="N15" s="20"/>
      <c r="P15" s="85"/>
    </row>
    <row r="16" spans="2:21" x14ac:dyDescent="0.25">
      <c r="B16" s="26" t="s">
        <v>175</v>
      </c>
      <c r="C16" s="1"/>
      <c r="D16" s="32"/>
      <c r="E16" s="32"/>
      <c r="F16" s="32"/>
      <c r="G16" s="32"/>
      <c r="H16" s="1"/>
      <c r="I16" s="1"/>
      <c r="J16" s="1"/>
      <c r="K16" s="1"/>
      <c r="L16" s="1"/>
      <c r="M16" s="1"/>
      <c r="N16" s="16"/>
      <c r="P16" s="85"/>
    </row>
    <row r="17" spans="2:23" x14ac:dyDescent="0.25">
      <c r="B17" s="26" t="s">
        <v>176</v>
      </c>
      <c r="C17" s="1"/>
      <c r="D17" s="456"/>
      <c r="E17" s="456"/>
      <c r="F17" s="32"/>
      <c r="G17" s="32"/>
      <c r="H17" s="1"/>
      <c r="I17" s="1"/>
      <c r="J17" s="1"/>
      <c r="K17" s="1"/>
      <c r="L17" s="1"/>
      <c r="M17" s="1"/>
      <c r="N17" s="16"/>
      <c r="P17" s="85"/>
    </row>
    <row r="18" spans="2:23" x14ac:dyDescent="0.25">
      <c r="B18" s="26"/>
      <c r="C18" s="1"/>
      <c r="D18" s="32"/>
      <c r="E18" s="32"/>
      <c r="F18" s="32"/>
      <c r="G18" s="32"/>
      <c r="H18" s="1"/>
      <c r="I18" s="1"/>
      <c r="J18" s="1"/>
      <c r="K18" s="1"/>
      <c r="L18" s="1"/>
      <c r="M18" s="1"/>
      <c r="N18" s="16"/>
      <c r="P18" s="85"/>
    </row>
    <row r="19" spans="2:23" x14ac:dyDescent="0.25">
      <c r="B19" s="26" t="s">
        <v>177</v>
      </c>
      <c r="C19" s="1"/>
      <c r="D19" s="635" t="s">
        <v>181</v>
      </c>
      <c r="E19" s="635"/>
      <c r="F19" s="32"/>
      <c r="G19" s="32"/>
      <c r="H19" s="1"/>
      <c r="I19" s="1"/>
      <c r="J19" s="1"/>
      <c r="K19" s="1"/>
      <c r="L19" s="1"/>
      <c r="M19" s="1"/>
      <c r="N19" s="16"/>
      <c r="P19" s="85"/>
    </row>
    <row r="20" spans="2:23" x14ac:dyDescent="0.25">
      <c r="B20" s="26"/>
      <c r="C20" s="1"/>
      <c r="D20" s="32"/>
      <c r="E20" s="32"/>
      <c r="F20" s="32"/>
      <c r="G20" s="32"/>
      <c r="H20" s="1"/>
      <c r="I20" s="1"/>
      <c r="J20" s="1"/>
      <c r="K20" s="1"/>
      <c r="L20" s="1"/>
      <c r="M20" s="1"/>
      <c r="N20" s="16"/>
      <c r="P20" s="85"/>
    </row>
    <row r="21" spans="2:23" x14ac:dyDescent="0.25">
      <c r="B21" s="26" t="s">
        <v>178</v>
      </c>
      <c r="C21" s="1"/>
      <c r="D21" s="631" t="s">
        <v>179</v>
      </c>
      <c r="E21" s="631"/>
      <c r="F21" s="32"/>
      <c r="G21" s="32"/>
      <c r="H21" s="1"/>
      <c r="I21" s="1"/>
      <c r="J21" s="1"/>
      <c r="K21" s="1"/>
      <c r="L21" s="1"/>
      <c r="M21" s="1"/>
      <c r="N21" s="16"/>
      <c r="P21" s="85"/>
    </row>
    <row r="22" spans="2:23" x14ac:dyDescent="0.25">
      <c r="B22" s="26"/>
      <c r="C22" s="1"/>
      <c r="D22" s="32"/>
      <c r="E22" s="32"/>
      <c r="F22" s="32"/>
      <c r="G22" s="32"/>
      <c r="H22" s="1"/>
      <c r="I22" s="1"/>
      <c r="J22" s="1"/>
      <c r="K22" s="1"/>
      <c r="L22" s="1"/>
      <c r="M22" s="1"/>
      <c r="N22" s="16"/>
      <c r="P22" s="85"/>
    </row>
    <row r="23" spans="2:23" x14ac:dyDescent="0.25">
      <c r="B23" s="26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6"/>
      <c r="P23" s="85"/>
    </row>
    <row r="24" spans="2:23" hidden="1" x14ac:dyDescent="0.25">
      <c r="B24" s="26" t="s">
        <v>76</v>
      </c>
      <c r="C24" s="1"/>
      <c r="D24" s="1"/>
      <c r="E24" s="1"/>
      <c r="F24" s="1"/>
      <c r="G24" s="1"/>
      <c r="H24" s="1"/>
      <c r="I24" s="1"/>
      <c r="J24" s="44"/>
      <c r="K24" s="44"/>
      <c r="L24" s="44"/>
      <c r="M24" s="44"/>
      <c r="N24" s="16"/>
      <c r="P24" s="85"/>
    </row>
    <row r="25" spans="2:23" hidden="1" x14ac:dyDescent="0.25">
      <c r="B25" s="26"/>
      <c r="C25" s="119" t="s">
        <v>158</v>
      </c>
      <c r="D25" s="1"/>
      <c r="E25" s="1"/>
      <c r="F25" s="1"/>
      <c r="G25" s="1"/>
      <c r="H25" s="1"/>
      <c r="I25" s="1"/>
      <c r="J25" s="44"/>
      <c r="K25" s="44"/>
      <c r="L25" s="44"/>
      <c r="M25" s="44"/>
      <c r="N25" s="16"/>
      <c r="P25" s="85"/>
    </row>
    <row r="26" spans="2:23" hidden="1" x14ac:dyDescent="0.25">
      <c r="B26" s="26" t="s">
        <v>77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6"/>
      <c r="P26" s="210"/>
      <c r="U26" s="1"/>
      <c r="V26" s="1"/>
      <c r="W26" s="1"/>
    </row>
    <row r="27" spans="2:23" hidden="1" x14ac:dyDescent="0.25">
      <c r="B27" s="26"/>
      <c r="C27" s="119" t="s">
        <v>159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6"/>
      <c r="P27" s="210"/>
      <c r="U27" s="1"/>
      <c r="V27" s="1"/>
      <c r="W27" s="1"/>
    </row>
    <row r="28" spans="2:23" hidden="1" x14ac:dyDescent="0.25">
      <c r="B28" s="26" t="s">
        <v>156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6"/>
      <c r="P28" s="210"/>
      <c r="U28" s="1"/>
      <c r="V28" s="1"/>
      <c r="W28" s="1"/>
    </row>
    <row r="29" spans="2:23" hidden="1" x14ac:dyDescent="0.25">
      <c r="B29" s="26"/>
      <c r="C29" s="119" t="s">
        <v>159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6"/>
      <c r="P29" s="210"/>
      <c r="U29" s="1"/>
      <c r="V29" s="1"/>
      <c r="W29" s="1"/>
    </row>
    <row r="30" spans="2:23" hidden="1" x14ac:dyDescent="0.25">
      <c r="B30" s="26" t="s">
        <v>160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6"/>
      <c r="P30" s="210"/>
      <c r="U30" s="1"/>
      <c r="V30" s="1"/>
      <c r="W30" s="1"/>
    </row>
    <row r="31" spans="2:23" hidden="1" x14ac:dyDescent="0.25">
      <c r="B31" s="26"/>
      <c r="C31" s="119" t="s">
        <v>159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  <c r="P31" s="210"/>
      <c r="U31" s="1"/>
      <c r="V31" s="1"/>
      <c r="W31" s="1"/>
    </row>
    <row r="32" spans="2:23" hidden="1" x14ac:dyDescent="0.25">
      <c r="B32" s="26" t="s">
        <v>157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  <c r="P32" s="210"/>
      <c r="U32" s="1"/>
      <c r="V32" s="1"/>
      <c r="W32" s="1"/>
    </row>
    <row r="33" spans="1:23" ht="15.75" thickBot="1" x14ac:dyDescent="0.3">
      <c r="A33" s="1"/>
      <c r="B33" s="26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6"/>
      <c r="P33" s="210"/>
      <c r="U33" s="1"/>
      <c r="V33" s="1"/>
      <c r="W33" s="1"/>
    </row>
    <row r="34" spans="1:23" ht="15.75" thickBot="1" x14ac:dyDescent="0.3">
      <c r="B34" s="34"/>
      <c r="C34" s="19"/>
      <c r="D34" s="19"/>
      <c r="E34" s="19"/>
      <c r="F34" s="19"/>
      <c r="G34" s="19"/>
      <c r="H34" s="19"/>
      <c r="I34" s="35" t="s">
        <v>8</v>
      </c>
      <c r="J34" s="35" t="s">
        <v>9</v>
      </c>
      <c r="K34" s="19"/>
      <c r="L34" s="19"/>
      <c r="M34" s="19"/>
      <c r="N34" s="20"/>
      <c r="P34" s="210"/>
      <c r="U34" s="1"/>
      <c r="V34" s="1"/>
      <c r="W34" s="1"/>
    </row>
    <row r="35" spans="1:23" x14ac:dyDescent="0.25">
      <c r="Q35" s="1"/>
      <c r="R35" s="36"/>
      <c r="S35" s="86"/>
      <c r="T35" s="1"/>
      <c r="U35" s="1"/>
      <c r="V35" s="1"/>
      <c r="W35" s="1"/>
    </row>
    <row r="36" spans="1:23" x14ac:dyDescent="0.25">
      <c r="C36" s="66" t="s">
        <v>10</v>
      </c>
      <c r="Q36" s="1"/>
      <c r="R36" s="36"/>
      <c r="S36" s="86"/>
      <c r="T36" s="1"/>
      <c r="U36" s="1"/>
      <c r="V36" s="1"/>
      <c r="W36" s="1"/>
    </row>
    <row r="37" spans="1:23" x14ac:dyDescent="0.25">
      <c r="C37" s="27"/>
      <c r="D37" s="66" t="s">
        <v>11</v>
      </c>
      <c r="T37" s="1"/>
      <c r="U37" s="1"/>
      <c r="V37" s="1"/>
      <c r="W37" s="1"/>
    </row>
    <row r="38" spans="1:23" x14ac:dyDescent="0.25">
      <c r="C38" s="28"/>
      <c r="D38" s="66" t="s">
        <v>12</v>
      </c>
      <c r="T38" s="1"/>
      <c r="U38" s="1"/>
      <c r="V38" s="1"/>
      <c r="W38" s="1"/>
    </row>
    <row r="39" spans="1:23" ht="15.75" thickBot="1" x14ac:dyDescent="0.3">
      <c r="C39" s="37"/>
      <c r="D39" s="66" t="s">
        <v>13</v>
      </c>
      <c r="T39" s="1"/>
      <c r="U39" s="1"/>
      <c r="V39" s="1"/>
      <c r="W39" s="1"/>
    </row>
    <row r="40" spans="1:23" x14ac:dyDescent="0.25">
      <c r="C40" s="94"/>
      <c r="D40" s="66" t="s">
        <v>14</v>
      </c>
      <c r="T40" s="1"/>
      <c r="U40" s="1"/>
      <c r="V40" s="1"/>
      <c r="W40" s="1"/>
    </row>
    <row r="41" spans="1:23" x14ac:dyDescent="0.25">
      <c r="C41" s="160"/>
      <c r="D41" s="31" t="s">
        <v>180</v>
      </c>
    </row>
    <row r="44" spans="1:23" x14ac:dyDescent="0.25">
      <c r="B44" s="70"/>
    </row>
  </sheetData>
  <mergeCells count="21">
    <mergeCell ref="J14:L14"/>
    <mergeCell ref="P7:P11"/>
    <mergeCell ref="D8:G8"/>
    <mergeCell ref="J8:L8"/>
    <mergeCell ref="D9:G9"/>
    <mergeCell ref="J9:L9"/>
    <mergeCell ref="D10:G10"/>
    <mergeCell ref="J10:L10"/>
    <mergeCell ref="D11:G11"/>
    <mergeCell ref="J11:L11"/>
    <mergeCell ref="D15:G15"/>
    <mergeCell ref="D17:E17"/>
    <mergeCell ref="D19:E19"/>
    <mergeCell ref="D21:E21"/>
    <mergeCell ref="D7:G7"/>
    <mergeCell ref="J7:L7"/>
    <mergeCell ref="D12:G12"/>
    <mergeCell ref="J12:L12"/>
    <mergeCell ref="J13:L13"/>
    <mergeCell ref="B2:N3"/>
    <mergeCell ref="B5:C5"/>
  </mergeCells>
  <dataValidations count="3">
    <dataValidation type="list" allowBlank="1" showInputMessage="1" showErrorMessage="1" sqref="D11" xr:uid="{00000000-0002-0000-0B00-000000000000}">
      <formula1>"Yes,No"</formula1>
    </dataValidation>
    <dataValidation type="list" allowBlank="1" showInputMessage="1" showErrorMessage="1" sqref="J8" xr:uid="{00000000-0002-0000-0B00-000001000000}">
      <formula1>"Project , Wholesale"</formula1>
    </dataValidation>
    <dataValidation type="list" allowBlank="1" showInputMessage="1" showErrorMessage="1" sqref="D12:G12" xr:uid="{00000000-0002-0000-0B00-000002000000}">
      <formula1>"Proses , Non Proses"</formula1>
    </dataValidation>
  </dataValidations>
  <pageMargins left="0.70866141732283472" right="0.70866141732283472" top="0.74803149606299213" bottom="0.74803149606299213" header="0.31496062992125984" footer="0.31496062992125984"/>
  <pageSetup scale="71" orientation="landscape" horizontalDpi="360" verticalDpi="36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2">
    <tabColor theme="5"/>
  </sheetPr>
  <dimension ref="A1:L26"/>
  <sheetViews>
    <sheetView showGridLines="0" topLeftCell="A13" workbookViewId="0">
      <selection activeCell="C24" sqref="C24"/>
    </sheetView>
  </sheetViews>
  <sheetFormatPr defaultRowHeight="15" x14ac:dyDescent="0.25"/>
  <cols>
    <col min="1" max="1" width="4.85546875" style="66" customWidth="1"/>
    <col min="2" max="2" width="19.7109375" style="66" customWidth="1"/>
    <col min="3" max="3" width="16.140625" style="66" customWidth="1"/>
    <col min="4" max="4" width="18.5703125" style="66" customWidth="1"/>
    <col min="5" max="5" width="16.28515625" style="66" customWidth="1"/>
    <col min="6" max="6" width="22.42578125" style="66" customWidth="1"/>
    <col min="7" max="7" width="16.140625" style="66" customWidth="1"/>
    <col min="8" max="8" width="14.28515625" style="66" customWidth="1"/>
    <col min="9" max="16384" width="9.140625" style="66"/>
  </cols>
  <sheetData>
    <row r="1" spans="1:12" ht="19.5" thickBot="1" x14ac:dyDescent="0.35">
      <c r="A1" s="454" t="s">
        <v>197</v>
      </c>
      <c r="B1" s="454"/>
      <c r="C1" s="454"/>
      <c r="D1" s="454"/>
      <c r="E1" s="454"/>
      <c r="F1" s="454"/>
      <c r="L1" s="1"/>
    </row>
    <row r="2" spans="1:12" x14ac:dyDescent="0.25">
      <c r="A2" s="2" t="s">
        <v>198</v>
      </c>
      <c r="B2" s="3"/>
      <c r="C2" s="3"/>
      <c r="D2" s="3"/>
      <c r="E2" s="3"/>
      <c r="F2" s="3"/>
      <c r="G2" s="3"/>
      <c r="H2" s="3"/>
      <c r="I2" s="4"/>
      <c r="L2" s="1"/>
    </row>
    <row r="3" spans="1:12" x14ac:dyDescent="0.25">
      <c r="A3" s="5"/>
      <c r="B3" s="6"/>
      <c r="C3" s="6"/>
      <c r="D3" s="6"/>
      <c r="E3" s="6"/>
      <c r="F3" s="6"/>
      <c r="G3" s="6"/>
      <c r="H3" s="6"/>
      <c r="I3" s="7"/>
      <c r="K3" s="8"/>
      <c r="L3" s="9"/>
    </row>
    <row r="4" spans="1:12" x14ac:dyDescent="0.25">
      <c r="A4" s="5"/>
      <c r="B4" s="6"/>
      <c r="C4" s="6"/>
      <c r="D4" s="6"/>
      <c r="E4" s="6"/>
      <c r="F4" s="6"/>
      <c r="G4" s="6"/>
      <c r="H4" s="6"/>
      <c r="I4" s="7"/>
      <c r="L4" s="1"/>
    </row>
    <row r="5" spans="1:12" x14ac:dyDescent="0.25">
      <c r="A5" s="10"/>
      <c r="B5" s="11" t="s">
        <v>182</v>
      </c>
      <c r="C5" s="11" t="s">
        <v>18</v>
      </c>
      <c r="D5" s="11" t="s">
        <v>5</v>
      </c>
      <c r="E5" s="11" t="s">
        <v>19</v>
      </c>
      <c r="F5" s="11" t="s">
        <v>20</v>
      </c>
      <c r="G5" s="11" t="s">
        <v>0</v>
      </c>
      <c r="H5" s="11"/>
      <c r="I5" s="12"/>
      <c r="L5" s="1"/>
    </row>
    <row r="6" spans="1:12" x14ac:dyDescent="0.25">
      <c r="A6" s="10"/>
      <c r="B6" s="161"/>
      <c r="C6" s="161"/>
      <c r="D6" s="161"/>
      <c r="E6" s="161"/>
      <c r="F6" s="161"/>
      <c r="G6" s="161"/>
      <c r="H6" s="11" t="s">
        <v>1</v>
      </c>
      <c r="I6" s="12"/>
      <c r="L6" s="1"/>
    </row>
    <row r="7" spans="1:12" ht="27.75" customHeight="1" x14ac:dyDescent="0.25">
      <c r="A7" s="26"/>
      <c r="B7" s="162" t="s">
        <v>184</v>
      </c>
      <c r="C7" s="163">
        <v>43881</v>
      </c>
      <c r="D7" s="48" t="s">
        <v>185</v>
      </c>
      <c r="E7" s="83" t="s">
        <v>186</v>
      </c>
      <c r="F7" s="47">
        <v>20000000</v>
      </c>
      <c r="G7" s="83" t="s">
        <v>190</v>
      </c>
      <c r="H7" s="1"/>
      <c r="I7" s="16"/>
    </row>
    <row r="8" spans="1:12" ht="27.75" customHeight="1" x14ac:dyDescent="0.25">
      <c r="A8" s="26"/>
      <c r="B8" s="29"/>
      <c r="C8" s="29"/>
      <c r="D8" s="29"/>
      <c r="E8" s="29"/>
      <c r="F8" s="29"/>
      <c r="G8" s="29"/>
      <c r="H8" s="1"/>
      <c r="I8" s="16"/>
    </row>
    <row r="9" spans="1:12" x14ac:dyDescent="0.25">
      <c r="A9" s="26"/>
      <c r="B9" s="29"/>
      <c r="C9" s="29"/>
      <c r="D9" s="29"/>
      <c r="E9" s="29"/>
      <c r="F9" s="29"/>
      <c r="G9" s="29"/>
      <c r="H9" s="1"/>
      <c r="I9" s="16"/>
    </row>
    <row r="10" spans="1:12" x14ac:dyDescent="0.25">
      <c r="A10" s="26"/>
      <c r="B10" s="29"/>
      <c r="C10" s="29"/>
      <c r="D10" s="29"/>
      <c r="E10" s="29"/>
      <c r="F10" s="29"/>
      <c r="G10" s="29"/>
      <c r="H10" s="1"/>
      <c r="I10" s="16"/>
    </row>
    <row r="11" spans="1:12" x14ac:dyDescent="0.25">
      <c r="A11" s="26"/>
      <c r="B11" s="29"/>
      <c r="C11" s="29"/>
      <c r="D11" s="29"/>
      <c r="E11" s="29"/>
      <c r="F11" s="29"/>
      <c r="G11" s="29"/>
      <c r="H11" s="1"/>
      <c r="I11" s="16"/>
    </row>
    <row r="12" spans="1:12" x14ac:dyDescent="0.25">
      <c r="A12" s="26"/>
      <c r="B12" s="29"/>
      <c r="C12" s="29"/>
      <c r="D12" s="29"/>
      <c r="E12" s="29"/>
      <c r="F12" s="29"/>
      <c r="G12" s="29"/>
      <c r="H12" s="1"/>
      <c r="I12" s="16"/>
    </row>
    <row r="13" spans="1:12" x14ac:dyDescent="0.25">
      <c r="A13" s="26"/>
      <c r="B13" s="29"/>
      <c r="C13" s="29"/>
      <c r="D13" s="29"/>
      <c r="E13" s="29"/>
      <c r="F13" s="29"/>
      <c r="G13" s="29"/>
      <c r="H13" s="1"/>
      <c r="I13" s="16"/>
    </row>
    <row r="14" spans="1:12" x14ac:dyDescent="0.25">
      <c r="A14" s="26"/>
      <c r="B14" s="29"/>
      <c r="C14" s="29"/>
      <c r="D14" s="29"/>
      <c r="E14" s="29"/>
      <c r="F14" s="29"/>
      <c r="G14" s="29"/>
      <c r="H14" s="1"/>
      <c r="I14" s="16"/>
    </row>
    <row r="15" spans="1:12" x14ac:dyDescent="0.25">
      <c r="A15" s="26"/>
      <c r="B15" s="29"/>
      <c r="C15" s="29"/>
      <c r="D15" s="29"/>
      <c r="E15" s="29"/>
      <c r="F15" s="29"/>
      <c r="G15" s="29"/>
      <c r="H15" s="1"/>
      <c r="I15" s="16"/>
    </row>
    <row r="16" spans="1:12" x14ac:dyDescent="0.25">
      <c r="A16" s="26"/>
      <c r="B16" s="29"/>
      <c r="C16" s="29"/>
      <c r="D16" s="29"/>
      <c r="E16" s="29"/>
      <c r="F16" s="29"/>
      <c r="G16" s="29"/>
      <c r="H16" s="1"/>
      <c r="I16" s="16"/>
    </row>
    <row r="17" spans="1:9" x14ac:dyDescent="0.25">
      <c r="A17" s="26"/>
      <c r="B17" s="29"/>
      <c r="C17" s="29"/>
      <c r="D17" s="29"/>
      <c r="E17" s="29"/>
      <c r="F17" s="29"/>
      <c r="G17" s="29"/>
      <c r="H17" s="1"/>
      <c r="I17" s="16"/>
    </row>
    <row r="18" spans="1:9" x14ac:dyDescent="0.25">
      <c r="A18" s="26"/>
      <c r="B18" s="29"/>
      <c r="C18" s="29"/>
      <c r="D18" s="29"/>
      <c r="E18" s="29"/>
      <c r="F18" s="29"/>
      <c r="G18" s="29"/>
      <c r="H18" s="1"/>
      <c r="I18" s="16"/>
    </row>
    <row r="19" spans="1:9" x14ac:dyDescent="0.25">
      <c r="A19" s="26"/>
      <c r="B19" s="1"/>
      <c r="C19" s="1"/>
      <c r="D19" s="1"/>
      <c r="E19" s="1"/>
      <c r="F19" s="1"/>
      <c r="G19" s="1"/>
      <c r="H19" s="1"/>
      <c r="I19" s="16"/>
    </row>
    <row r="20" spans="1:9" ht="15.75" thickBot="1" x14ac:dyDescent="0.3">
      <c r="A20" s="34"/>
      <c r="B20" s="19"/>
      <c r="C20" s="19"/>
      <c r="D20" s="19"/>
      <c r="E20" s="19"/>
      <c r="F20" s="19"/>
      <c r="G20" s="19"/>
      <c r="H20" s="19"/>
      <c r="I20" s="20"/>
    </row>
    <row r="22" spans="1:9" x14ac:dyDescent="0.25">
      <c r="B22" s="21" t="s">
        <v>191</v>
      </c>
      <c r="C22" s="66" t="s">
        <v>194</v>
      </c>
    </row>
    <row r="23" spans="1:9" x14ac:dyDescent="0.25">
      <c r="B23" s="21"/>
    </row>
    <row r="24" spans="1:9" x14ac:dyDescent="0.25">
      <c r="B24" s="21" t="s">
        <v>192</v>
      </c>
      <c r="C24" s="66" t="s">
        <v>195</v>
      </c>
    </row>
    <row r="25" spans="1:9" x14ac:dyDescent="0.25">
      <c r="B25" s="21"/>
    </row>
    <row r="26" spans="1:9" x14ac:dyDescent="0.25">
      <c r="B26" s="21" t="s">
        <v>193</v>
      </c>
      <c r="C26" s="66" t="s">
        <v>196</v>
      </c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scale="95" orientation="landscape" horizontalDpi="360" verticalDpi="36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5"/>
  <dimension ref="A1:W43"/>
  <sheetViews>
    <sheetView showGridLines="0" zoomScale="84" zoomScaleNormal="84" workbookViewId="0"/>
  </sheetViews>
  <sheetFormatPr defaultRowHeight="15" x14ac:dyDescent="0.25"/>
  <cols>
    <col min="1" max="1" width="2.28515625" style="66" customWidth="1"/>
    <col min="2" max="2" width="2.85546875" style="66" customWidth="1"/>
    <col min="3" max="3" width="23.85546875" style="66" customWidth="1"/>
    <col min="4" max="4" width="13.7109375" style="66" customWidth="1"/>
    <col min="5" max="5" width="11" style="66" customWidth="1"/>
    <col min="6" max="6" width="11.7109375" style="66" customWidth="1"/>
    <col min="7" max="7" width="16.85546875" style="66" bestFit="1" customWidth="1"/>
    <col min="8" max="8" width="6.140625" style="66" customWidth="1"/>
    <col min="9" max="9" width="18.140625" style="66" customWidth="1"/>
    <col min="10" max="10" width="15.85546875" style="66" bestFit="1" customWidth="1"/>
    <col min="11" max="11" width="16.5703125" style="66" bestFit="1" customWidth="1"/>
    <col min="12" max="12" width="13.85546875" style="66" bestFit="1" customWidth="1"/>
    <col min="13" max="13" width="12.5703125" style="66" bestFit="1" customWidth="1"/>
    <col min="14" max="14" width="6.28515625" style="66" customWidth="1"/>
    <col min="15" max="15" width="9.140625" style="66"/>
    <col min="16" max="16" width="22.140625" style="66" customWidth="1"/>
    <col min="17" max="17" width="14.85546875" style="66" customWidth="1"/>
    <col min="18" max="18" width="14" style="66" bestFit="1" customWidth="1"/>
    <col min="19" max="19" width="9.140625" style="66"/>
    <col min="20" max="20" width="14" style="66" bestFit="1" customWidth="1"/>
    <col min="21" max="16384" width="9.140625" style="66"/>
  </cols>
  <sheetData>
    <row r="1" spans="2:21" ht="15.75" thickBot="1" x14ac:dyDescent="0.3"/>
    <row r="2" spans="2:21" x14ac:dyDescent="0.25">
      <c r="B2" s="486" t="s">
        <v>22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8"/>
    </row>
    <row r="3" spans="2:21" ht="12.75" customHeight="1" x14ac:dyDescent="0.2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1"/>
    </row>
    <row r="4" spans="2:21" ht="18" customHeight="1" x14ac:dyDescent="0.45">
      <c r="B4" s="42" t="s">
        <v>23</v>
      </c>
      <c r="C4" s="41"/>
      <c r="D4" s="39"/>
      <c r="E4" s="39"/>
      <c r="F4" s="39"/>
      <c r="G4" s="39"/>
      <c r="H4" s="39"/>
      <c r="I4" s="39"/>
      <c r="J4" s="39"/>
      <c r="K4" s="39"/>
      <c r="L4" s="39"/>
      <c r="M4" s="39"/>
      <c r="N4" s="40"/>
    </row>
    <row r="5" spans="2:21" ht="15" customHeight="1" x14ac:dyDescent="0.25">
      <c r="B5" s="492" t="s">
        <v>193</v>
      </c>
      <c r="C5" s="493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U5" s="24"/>
    </row>
    <row r="6" spans="2:21" x14ac:dyDescent="0.25">
      <c r="B6" s="25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6"/>
    </row>
    <row r="7" spans="2:21" x14ac:dyDescent="0.25">
      <c r="B7" s="26" t="s">
        <v>24</v>
      </c>
      <c r="C7" s="1"/>
      <c r="D7" s="584" t="s">
        <v>145</v>
      </c>
      <c r="E7" s="584"/>
      <c r="F7" s="584"/>
      <c r="G7" s="584"/>
      <c r="H7" s="1"/>
      <c r="I7" s="1" t="s">
        <v>28</v>
      </c>
      <c r="J7" s="585" t="s">
        <v>29</v>
      </c>
      <c r="K7" s="585"/>
      <c r="L7" s="585"/>
      <c r="M7" s="1"/>
      <c r="N7" s="16"/>
      <c r="P7" s="478"/>
    </row>
    <row r="8" spans="2:21" x14ac:dyDescent="0.25">
      <c r="B8" s="26" t="s">
        <v>162</v>
      </c>
      <c r="C8" s="1"/>
      <c r="D8" s="584" t="s">
        <v>37</v>
      </c>
      <c r="E8" s="584"/>
      <c r="F8" s="584"/>
      <c r="G8" s="584"/>
      <c r="H8" s="1"/>
      <c r="I8" s="1" t="s">
        <v>33</v>
      </c>
      <c r="J8" s="585" t="s">
        <v>141</v>
      </c>
      <c r="K8" s="585"/>
      <c r="L8" s="585"/>
      <c r="M8" s="1"/>
      <c r="N8" s="16"/>
      <c r="P8" s="478"/>
    </row>
    <row r="9" spans="2:21" x14ac:dyDescent="0.25">
      <c r="B9" s="26" t="s">
        <v>163</v>
      </c>
      <c r="C9" s="1"/>
      <c r="D9" s="584" t="s">
        <v>31</v>
      </c>
      <c r="E9" s="584"/>
      <c r="F9" s="584"/>
      <c r="G9" s="584"/>
      <c r="H9" s="1"/>
      <c r="I9" s="1" t="s">
        <v>19</v>
      </c>
      <c r="J9" s="585" t="s">
        <v>35</v>
      </c>
      <c r="K9" s="585"/>
      <c r="L9" s="585"/>
      <c r="M9" s="1"/>
      <c r="N9" s="16"/>
      <c r="P9" s="478"/>
    </row>
    <row r="10" spans="2:21" x14ac:dyDescent="0.25">
      <c r="B10" s="30" t="s">
        <v>164</v>
      </c>
      <c r="C10" s="1"/>
      <c r="D10" s="584" t="s">
        <v>32</v>
      </c>
      <c r="E10" s="584"/>
      <c r="F10" s="584"/>
      <c r="G10" s="584"/>
      <c r="H10" s="1"/>
      <c r="I10" s="31" t="s">
        <v>36</v>
      </c>
      <c r="J10" s="585"/>
      <c r="K10" s="585"/>
      <c r="L10" s="585"/>
      <c r="M10" s="1"/>
      <c r="N10" s="16"/>
      <c r="P10" s="478"/>
    </row>
    <row r="11" spans="2:21" x14ac:dyDescent="0.25">
      <c r="B11" s="26" t="s">
        <v>26</v>
      </c>
      <c r="C11" s="1"/>
      <c r="D11" s="584" t="s">
        <v>54</v>
      </c>
      <c r="E11" s="584"/>
      <c r="F11" s="584"/>
      <c r="G11" s="584"/>
      <c r="H11" s="1"/>
      <c r="I11" s="31" t="s">
        <v>104</v>
      </c>
      <c r="J11" s="585"/>
      <c r="K11" s="585"/>
      <c r="L11" s="585"/>
      <c r="M11" s="1"/>
      <c r="N11" s="16"/>
      <c r="P11" s="478"/>
    </row>
    <row r="12" spans="2:21" x14ac:dyDescent="0.25">
      <c r="B12" s="26" t="s">
        <v>0</v>
      </c>
      <c r="C12" s="1"/>
      <c r="D12" s="584" t="s">
        <v>142</v>
      </c>
      <c r="E12" s="584"/>
      <c r="F12" s="584"/>
      <c r="G12" s="584"/>
      <c r="H12" s="1"/>
      <c r="I12" s="31" t="s">
        <v>106</v>
      </c>
      <c r="J12" s="585"/>
      <c r="K12" s="585"/>
      <c r="L12" s="585"/>
      <c r="M12" s="1"/>
      <c r="N12" s="16"/>
      <c r="P12" s="85"/>
    </row>
    <row r="13" spans="2:21" x14ac:dyDescent="0.25">
      <c r="B13" s="26"/>
      <c r="C13" s="1"/>
      <c r="D13" s="86"/>
      <c r="E13" s="86"/>
      <c r="F13" s="86"/>
      <c r="G13" s="86"/>
      <c r="H13" s="1"/>
      <c r="I13" s="31" t="s">
        <v>105</v>
      </c>
      <c r="J13" s="585"/>
      <c r="K13" s="585"/>
      <c r="L13" s="585"/>
      <c r="M13" s="1"/>
      <c r="N13" s="16"/>
      <c r="P13" s="85"/>
    </row>
    <row r="14" spans="2:21" ht="15.75" thickBot="1" x14ac:dyDescent="0.3">
      <c r="B14" s="34"/>
      <c r="C14" s="19"/>
      <c r="D14" s="630"/>
      <c r="E14" s="630"/>
      <c r="F14" s="630"/>
      <c r="G14" s="630"/>
      <c r="H14" s="19"/>
      <c r="I14" s="19"/>
      <c r="J14" s="19"/>
      <c r="K14" s="19"/>
      <c r="L14" s="19"/>
      <c r="M14" s="19"/>
      <c r="N14" s="20"/>
      <c r="P14" s="85"/>
    </row>
    <row r="15" spans="2:21" x14ac:dyDescent="0.25">
      <c r="B15" s="50" t="s">
        <v>175</v>
      </c>
      <c r="C15" s="51"/>
      <c r="D15" s="164"/>
      <c r="E15" s="164"/>
      <c r="F15" s="164"/>
      <c r="G15" s="164"/>
      <c r="H15" s="51"/>
      <c r="I15" s="51"/>
      <c r="J15" s="51"/>
      <c r="K15" s="51"/>
      <c r="L15" s="51"/>
      <c r="M15" s="51"/>
      <c r="N15" s="52"/>
      <c r="P15" s="85"/>
    </row>
    <row r="16" spans="2:21" x14ac:dyDescent="0.25">
      <c r="B16" s="26" t="s">
        <v>176</v>
      </c>
      <c r="C16" s="1"/>
      <c r="D16" s="634"/>
      <c r="E16" s="634"/>
      <c r="F16" s="166" t="s">
        <v>206</v>
      </c>
      <c r="G16" s="32"/>
      <c r="H16" s="1"/>
      <c r="I16" s="1" t="s">
        <v>203</v>
      </c>
      <c r="J16" s="1"/>
      <c r="K16" s="610"/>
      <c r="L16" s="611"/>
      <c r="M16" s="1" t="s">
        <v>205</v>
      </c>
      <c r="N16" s="16"/>
      <c r="P16" s="85"/>
    </row>
    <row r="17" spans="1:23" x14ac:dyDescent="0.25">
      <c r="B17" s="26"/>
      <c r="C17" s="1"/>
      <c r="D17" s="32"/>
      <c r="E17" s="32"/>
      <c r="F17" s="32"/>
      <c r="G17" s="32"/>
      <c r="H17" s="1"/>
      <c r="I17" s="1"/>
      <c r="J17" s="1"/>
      <c r="K17" s="1"/>
      <c r="L17" s="1"/>
      <c r="M17" s="1"/>
      <c r="N17" s="16"/>
      <c r="P17" s="85"/>
    </row>
    <row r="18" spans="1:23" x14ac:dyDescent="0.25">
      <c r="B18" s="26" t="s">
        <v>177</v>
      </c>
      <c r="C18" s="1"/>
      <c r="D18" s="456" t="s">
        <v>181</v>
      </c>
      <c r="E18" s="456"/>
      <c r="F18" s="32"/>
      <c r="G18" s="32"/>
      <c r="H18" s="1"/>
      <c r="I18" s="1" t="s">
        <v>204</v>
      </c>
      <c r="J18" s="1"/>
      <c r="K18" s="634"/>
      <c r="L18" s="634"/>
      <c r="M18" s="1"/>
      <c r="N18" s="16"/>
      <c r="P18" s="85"/>
    </row>
    <row r="19" spans="1:23" x14ac:dyDescent="0.25">
      <c r="B19" s="26"/>
      <c r="C19" s="1"/>
      <c r="D19" s="1"/>
      <c r="E19" s="1"/>
      <c r="F19" s="1"/>
      <c r="G19" s="1"/>
      <c r="H19" s="1"/>
      <c r="I19" s="1"/>
      <c r="J19" s="1"/>
      <c r="K19" s="634"/>
      <c r="L19" s="634"/>
      <c r="M19" s="1"/>
      <c r="N19" s="16"/>
      <c r="P19" s="85"/>
    </row>
    <row r="20" spans="1:23" x14ac:dyDescent="0.25">
      <c r="B20" s="26" t="s">
        <v>202</v>
      </c>
      <c r="C20" s="1"/>
      <c r="D20" s="631" t="s">
        <v>179</v>
      </c>
      <c r="E20" s="631"/>
      <c r="F20" s="32"/>
      <c r="G20" s="32"/>
      <c r="H20" s="1"/>
      <c r="I20" s="1"/>
      <c r="J20" s="1"/>
      <c r="K20" s="1"/>
      <c r="L20" s="1"/>
      <c r="M20" s="1"/>
      <c r="N20" s="16"/>
      <c r="P20" s="85"/>
    </row>
    <row r="21" spans="1:23" ht="15.75" thickBot="1" x14ac:dyDescent="0.3">
      <c r="B21" s="34"/>
      <c r="C21" s="19"/>
      <c r="D21" s="165"/>
      <c r="E21" s="165"/>
      <c r="F21" s="165"/>
      <c r="G21" s="165"/>
      <c r="H21" s="19"/>
      <c r="I21" s="19"/>
      <c r="J21" s="19"/>
      <c r="K21" s="19"/>
      <c r="L21" s="19"/>
      <c r="M21" s="19"/>
      <c r="N21" s="20"/>
      <c r="P21" s="85"/>
    </row>
    <row r="22" spans="1:23" x14ac:dyDescent="0.25"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6"/>
      <c r="P22" s="85"/>
    </row>
    <row r="23" spans="1:23" x14ac:dyDescent="0.25">
      <c r="B23" s="26" t="s">
        <v>76</v>
      </c>
      <c r="C23" s="1"/>
      <c r="D23" s="1"/>
      <c r="E23" s="1"/>
      <c r="F23" s="1"/>
      <c r="G23" s="1"/>
      <c r="H23" s="1"/>
      <c r="I23" s="1"/>
      <c r="J23" s="44"/>
      <c r="K23" s="44"/>
      <c r="L23" s="44"/>
      <c r="M23" s="44"/>
      <c r="N23" s="16"/>
      <c r="P23" s="85"/>
    </row>
    <row r="24" spans="1:23" x14ac:dyDescent="0.25">
      <c r="B24" s="26"/>
      <c r="C24" s="119" t="s">
        <v>158</v>
      </c>
      <c r="D24" s="1"/>
      <c r="E24" s="1"/>
      <c r="F24" s="1"/>
      <c r="G24" s="1"/>
      <c r="H24" s="1"/>
      <c r="I24" s="1"/>
      <c r="J24" s="44"/>
      <c r="K24" s="44"/>
      <c r="L24" s="44"/>
      <c r="M24" s="44"/>
      <c r="N24" s="16"/>
      <c r="P24" s="85"/>
    </row>
    <row r="25" spans="1:23" x14ac:dyDescent="0.25">
      <c r="B25" s="26" t="s">
        <v>77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6"/>
      <c r="P25" s="61"/>
      <c r="Q25" s="61"/>
      <c r="R25" s="62"/>
      <c r="S25" s="64"/>
      <c r="T25" s="63"/>
      <c r="U25" s="1"/>
      <c r="V25" s="1"/>
      <c r="W25" s="1"/>
    </row>
    <row r="26" spans="1:23" x14ac:dyDescent="0.25">
      <c r="B26" s="26"/>
      <c r="C26" s="119" t="s">
        <v>159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6"/>
      <c r="P26" s="61"/>
      <c r="Q26" s="61"/>
      <c r="R26" s="62"/>
      <c r="S26" s="64"/>
      <c r="T26" s="63"/>
      <c r="U26" s="1"/>
      <c r="V26" s="1"/>
      <c r="W26" s="1"/>
    </row>
    <row r="27" spans="1:23" x14ac:dyDescent="0.25">
      <c r="B27" s="26" t="s">
        <v>156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6"/>
      <c r="P27" s="61"/>
      <c r="Q27" s="61"/>
      <c r="R27" s="62"/>
      <c r="S27" s="64"/>
      <c r="T27" s="63"/>
      <c r="U27" s="1"/>
      <c r="V27" s="1"/>
      <c r="W27" s="1"/>
    </row>
    <row r="28" spans="1:23" x14ac:dyDescent="0.25">
      <c r="B28" s="26"/>
      <c r="C28" s="119" t="s">
        <v>159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6"/>
      <c r="P28" s="61"/>
      <c r="Q28" s="61"/>
      <c r="R28" s="62"/>
      <c r="S28" s="64"/>
      <c r="T28" s="63"/>
      <c r="U28" s="1"/>
      <c r="V28" s="1"/>
      <c r="W28" s="1"/>
    </row>
    <row r="29" spans="1:23" x14ac:dyDescent="0.25">
      <c r="B29" s="26" t="s">
        <v>160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6"/>
      <c r="P29" s="61"/>
      <c r="Q29" s="61"/>
      <c r="R29" s="62"/>
      <c r="S29" s="64"/>
      <c r="T29" s="63"/>
      <c r="U29" s="1"/>
      <c r="V29" s="1"/>
      <c r="W29" s="1"/>
    </row>
    <row r="30" spans="1:23" x14ac:dyDescent="0.25">
      <c r="B30" s="26"/>
      <c r="C30" s="119" t="s">
        <v>159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6"/>
      <c r="P30" s="61"/>
      <c r="Q30" s="61"/>
      <c r="R30" s="62"/>
      <c r="S30" s="64"/>
      <c r="T30" s="63"/>
      <c r="U30" s="1"/>
      <c r="V30" s="1"/>
      <c r="W30" s="1"/>
    </row>
    <row r="31" spans="1:23" x14ac:dyDescent="0.25">
      <c r="B31" s="26" t="s">
        <v>157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  <c r="P31" s="61"/>
      <c r="Q31" s="61"/>
      <c r="R31" s="62"/>
      <c r="S31" s="64"/>
      <c r="T31" s="63"/>
      <c r="U31" s="1"/>
      <c r="V31" s="1"/>
      <c r="W31" s="1"/>
    </row>
    <row r="32" spans="1:23" ht="15.75" thickBot="1" x14ac:dyDescent="0.3">
      <c r="A32" s="1"/>
      <c r="B32" s="2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6"/>
      <c r="P32" s="61"/>
      <c r="Q32" s="61"/>
      <c r="R32" s="62"/>
      <c r="S32" s="62"/>
      <c r="T32" s="63"/>
      <c r="U32" s="1"/>
      <c r="V32" s="1"/>
      <c r="W32" s="1"/>
    </row>
    <row r="33" spans="2:23" ht="15.75" thickBot="1" x14ac:dyDescent="0.3">
      <c r="B33" s="34"/>
      <c r="C33" s="19"/>
      <c r="D33" s="19"/>
      <c r="E33" s="19"/>
      <c r="F33" s="19"/>
      <c r="G33" s="19"/>
      <c r="H33" s="19"/>
      <c r="I33" s="35" t="s">
        <v>8</v>
      </c>
      <c r="J33" s="35" t="s">
        <v>9</v>
      </c>
      <c r="K33" s="19"/>
      <c r="L33" s="19"/>
      <c r="M33" s="19"/>
      <c r="N33" s="20"/>
      <c r="Q33" s="1"/>
      <c r="R33" s="36"/>
      <c r="S33" s="32"/>
      <c r="T33" s="1"/>
      <c r="U33" s="1"/>
      <c r="V33" s="1"/>
      <c r="W33" s="1"/>
    </row>
    <row r="34" spans="2:23" x14ac:dyDescent="0.25">
      <c r="Q34" s="1"/>
      <c r="R34" s="36"/>
      <c r="S34" s="86"/>
      <c r="T34" s="1"/>
      <c r="U34" s="1"/>
      <c r="V34" s="1"/>
      <c r="W34" s="1"/>
    </row>
    <row r="35" spans="2:23" x14ac:dyDescent="0.25">
      <c r="C35" s="66" t="s">
        <v>10</v>
      </c>
      <c r="Q35" s="1"/>
      <c r="R35" s="36"/>
      <c r="S35" s="86"/>
      <c r="T35" s="1"/>
      <c r="U35" s="1"/>
      <c r="V35" s="1"/>
      <c r="W35" s="1"/>
    </row>
    <row r="36" spans="2:23" x14ac:dyDescent="0.25">
      <c r="C36" s="27"/>
      <c r="D36" s="66" t="s">
        <v>11</v>
      </c>
      <c r="T36" s="1"/>
      <c r="U36" s="1"/>
      <c r="V36" s="1"/>
      <c r="W36" s="1"/>
    </row>
    <row r="37" spans="2:23" x14ac:dyDescent="0.25">
      <c r="C37" s="28"/>
      <c r="D37" s="66" t="s">
        <v>12</v>
      </c>
      <c r="T37" s="1"/>
      <c r="U37" s="1"/>
      <c r="V37" s="1"/>
      <c r="W37" s="1"/>
    </row>
    <row r="38" spans="2:23" ht="15.75" thickBot="1" x14ac:dyDescent="0.3">
      <c r="C38" s="37"/>
      <c r="D38" s="66" t="s">
        <v>13</v>
      </c>
      <c r="T38" s="1"/>
      <c r="U38" s="1"/>
      <c r="V38" s="1"/>
      <c r="W38" s="1"/>
    </row>
    <row r="39" spans="2:23" x14ac:dyDescent="0.25">
      <c r="C39" s="94"/>
      <c r="D39" s="66" t="s">
        <v>14</v>
      </c>
      <c r="T39" s="1"/>
      <c r="U39" s="1"/>
      <c r="V39" s="1"/>
      <c r="W39" s="1"/>
    </row>
    <row r="40" spans="2:23" x14ac:dyDescent="0.25">
      <c r="C40" s="160"/>
      <c r="D40" s="31" t="s">
        <v>180</v>
      </c>
    </row>
    <row r="43" spans="2:23" x14ac:dyDescent="0.25">
      <c r="B43" s="70"/>
    </row>
  </sheetData>
  <mergeCells count="22">
    <mergeCell ref="D14:G14"/>
    <mergeCell ref="D16:E16"/>
    <mergeCell ref="D20:E20"/>
    <mergeCell ref="D18:E18"/>
    <mergeCell ref="K16:L16"/>
    <mergeCell ref="K18:L19"/>
    <mergeCell ref="J13:L13"/>
    <mergeCell ref="B2:N3"/>
    <mergeCell ref="B5:C5"/>
    <mergeCell ref="D7:G7"/>
    <mergeCell ref="J7:L7"/>
    <mergeCell ref="J10:L10"/>
    <mergeCell ref="D11:G11"/>
    <mergeCell ref="J11:L11"/>
    <mergeCell ref="D12:G12"/>
    <mergeCell ref="J12:L12"/>
    <mergeCell ref="P7:P11"/>
    <mergeCell ref="D8:G8"/>
    <mergeCell ref="J8:L8"/>
    <mergeCell ref="D9:G9"/>
    <mergeCell ref="J9:L9"/>
    <mergeCell ref="D10:G10"/>
  </mergeCells>
  <dataValidations count="3">
    <dataValidation type="list" allowBlank="1" showInputMessage="1" showErrorMessage="1" sqref="D11" xr:uid="{00000000-0002-0000-1100-000000000000}">
      <formula1>"Yes,No"</formula1>
    </dataValidation>
    <dataValidation type="list" allowBlank="1" showInputMessage="1" showErrorMessage="1" sqref="J8" xr:uid="{00000000-0002-0000-1100-000001000000}">
      <formula1>"Project , Wholesale"</formula1>
    </dataValidation>
    <dataValidation type="list" allowBlank="1" showInputMessage="1" showErrorMessage="1" sqref="D12:G12" xr:uid="{00000000-0002-0000-1100-000002000000}">
      <formula1>"Proses , Non Proses"</formula1>
    </dataValidation>
  </dataValidations>
  <pageMargins left="0.70866141732283472" right="0.70866141732283472" top="0.74803149606299213" bottom="0.74803149606299213" header="0.31496062992125984" footer="0.31496062992125984"/>
  <pageSetup scale="70" orientation="landscape" horizontalDpi="360" verticalDpi="36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4"/>
  <dimension ref="A1:W42"/>
  <sheetViews>
    <sheetView showGridLines="0" zoomScale="84" zoomScaleNormal="84" workbookViewId="0"/>
  </sheetViews>
  <sheetFormatPr defaultRowHeight="15" x14ac:dyDescent="0.25"/>
  <cols>
    <col min="1" max="1" width="2.28515625" style="66" customWidth="1"/>
    <col min="2" max="2" width="2.85546875" style="66" customWidth="1"/>
    <col min="3" max="3" width="23.85546875" style="66" customWidth="1"/>
    <col min="4" max="4" width="13.7109375" style="66" customWidth="1"/>
    <col min="5" max="5" width="11" style="66" customWidth="1"/>
    <col min="6" max="6" width="11.7109375" style="66" customWidth="1"/>
    <col min="7" max="7" width="16.85546875" style="66" bestFit="1" customWidth="1"/>
    <col min="8" max="8" width="5.28515625" style="66" customWidth="1"/>
    <col min="9" max="9" width="18.140625" style="66" customWidth="1"/>
    <col min="10" max="10" width="15.85546875" style="66" bestFit="1" customWidth="1"/>
    <col min="11" max="11" width="16.5703125" style="66" bestFit="1" customWidth="1"/>
    <col min="12" max="12" width="13.85546875" style="66" bestFit="1" customWidth="1"/>
    <col min="13" max="13" width="12.5703125" style="66" bestFit="1" customWidth="1"/>
    <col min="14" max="14" width="6.28515625" style="66" customWidth="1"/>
    <col min="15" max="15" width="9.140625" style="66"/>
    <col min="16" max="16" width="22.140625" style="66" customWidth="1"/>
    <col min="17" max="17" width="14.85546875" style="66" customWidth="1"/>
    <col min="18" max="18" width="14" style="66" bestFit="1" customWidth="1"/>
    <col min="19" max="19" width="9.140625" style="66"/>
    <col min="20" max="20" width="14" style="66" bestFit="1" customWidth="1"/>
    <col min="21" max="16384" width="9.140625" style="66"/>
  </cols>
  <sheetData>
    <row r="1" spans="2:21" ht="15.75" thickBot="1" x14ac:dyDescent="0.3"/>
    <row r="2" spans="2:21" x14ac:dyDescent="0.25">
      <c r="B2" s="486" t="s">
        <v>22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8"/>
    </row>
    <row r="3" spans="2:21" ht="12.75" customHeight="1" x14ac:dyDescent="0.2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1"/>
    </row>
    <row r="4" spans="2:21" ht="18" customHeight="1" x14ac:dyDescent="0.45">
      <c r="B4" s="42" t="s">
        <v>23</v>
      </c>
      <c r="C4" s="41"/>
      <c r="D4" s="39"/>
      <c r="E4" s="39"/>
      <c r="F4" s="39"/>
      <c r="G4" s="39"/>
      <c r="H4" s="39"/>
      <c r="I4" s="39"/>
      <c r="J4" s="39"/>
      <c r="K4" s="39"/>
      <c r="L4" s="39"/>
      <c r="M4" s="39"/>
      <c r="N4" s="40"/>
    </row>
    <row r="5" spans="2:21" ht="15" customHeight="1" x14ac:dyDescent="0.25">
      <c r="B5" s="492" t="s">
        <v>200</v>
      </c>
      <c r="C5" s="493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U5" s="24"/>
    </row>
    <row r="6" spans="2:21" x14ac:dyDescent="0.25">
      <c r="B6" s="25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6"/>
    </row>
    <row r="7" spans="2:21" x14ac:dyDescent="0.25">
      <c r="B7" s="26" t="s">
        <v>24</v>
      </c>
      <c r="C7" s="1"/>
      <c r="D7" s="584" t="s">
        <v>145</v>
      </c>
      <c r="E7" s="584"/>
      <c r="F7" s="584"/>
      <c r="G7" s="584"/>
      <c r="H7" s="1"/>
      <c r="I7" s="1" t="s">
        <v>28</v>
      </c>
      <c r="J7" s="585" t="s">
        <v>29</v>
      </c>
      <c r="K7" s="585"/>
      <c r="L7" s="585"/>
      <c r="M7" s="1"/>
      <c r="N7" s="16"/>
      <c r="P7" s="478"/>
    </row>
    <row r="8" spans="2:21" x14ac:dyDescent="0.25">
      <c r="B8" s="26" t="s">
        <v>162</v>
      </c>
      <c r="C8" s="1"/>
      <c r="D8" s="584" t="s">
        <v>37</v>
      </c>
      <c r="E8" s="584"/>
      <c r="F8" s="584"/>
      <c r="G8" s="584"/>
      <c r="H8" s="1"/>
      <c r="I8" s="1" t="s">
        <v>33</v>
      </c>
      <c r="J8" s="585" t="s">
        <v>141</v>
      </c>
      <c r="K8" s="585"/>
      <c r="L8" s="585"/>
      <c r="M8" s="1"/>
      <c r="N8" s="16"/>
      <c r="P8" s="478"/>
    </row>
    <row r="9" spans="2:21" x14ac:dyDescent="0.25">
      <c r="B9" s="26" t="s">
        <v>163</v>
      </c>
      <c r="C9" s="1"/>
      <c r="D9" s="584" t="s">
        <v>31</v>
      </c>
      <c r="E9" s="584"/>
      <c r="F9" s="584"/>
      <c r="G9" s="584"/>
      <c r="H9" s="1"/>
      <c r="I9" s="1" t="s">
        <v>19</v>
      </c>
      <c r="J9" s="585" t="s">
        <v>35</v>
      </c>
      <c r="K9" s="585"/>
      <c r="L9" s="585"/>
      <c r="M9" s="1"/>
      <c r="N9" s="16"/>
      <c r="P9" s="478"/>
    </row>
    <row r="10" spans="2:21" x14ac:dyDescent="0.25">
      <c r="B10" s="30" t="s">
        <v>164</v>
      </c>
      <c r="C10" s="1"/>
      <c r="D10" s="584" t="s">
        <v>32</v>
      </c>
      <c r="E10" s="584"/>
      <c r="F10" s="584"/>
      <c r="G10" s="584"/>
      <c r="H10" s="1"/>
      <c r="I10" s="31" t="s">
        <v>36</v>
      </c>
      <c r="J10" s="585"/>
      <c r="K10" s="585"/>
      <c r="L10" s="585"/>
      <c r="M10" s="1"/>
      <c r="N10" s="16"/>
      <c r="P10" s="478"/>
    </row>
    <row r="11" spans="2:21" x14ac:dyDescent="0.25">
      <c r="B11" s="26" t="s">
        <v>26</v>
      </c>
      <c r="C11" s="1"/>
      <c r="D11" s="584" t="s">
        <v>54</v>
      </c>
      <c r="E11" s="584"/>
      <c r="F11" s="584"/>
      <c r="G11" s="584"/>
      <c r="H11" s="1"/>
      <c r="I11" s="31" t="s">
        <v>104</v>
      </c>
      <c r="J11" s="585"/>
      <c r="K11" s="585"/>
      <c r="L11" s="585"/>
      <c r="M11" s="1"/>
      <c r="N11" s="16"/>
      <c r="P11" s="478"/>
    </row>
    <row r="12" spans="2:21" x14ac:dyDescent="0.25">
      <c r="B12" s="26" t="s">
        <v>0</v>
      </c>
      <c r="C12" s="1"/>
      <c r="D12" s="584" t="s">
        <v>142</v>
      </c>
      <c r="E12" s="584"/>
      <c r="F12" s="584"/>
      <c r="G12" s="584"/>
      <c r="H12" s="1"/>
      <c r="I12" s="31" t="s">
        <v>106</v>
      </c>
      <c r="J12" s="585"/>
      <c r="K12" s="585"/>
      <c r="L12" s="585"/>
      <c r="M12" s="1"/>
      <c r="N12" s="16"/>
      <c r="P12" s="85"/>
    </row>
    <row r="13" spans="2:21" x14ac:dyDescent="0.25">
      <c r="B13" s="26"/>
      <c r="C13" s="1"/>
      <c r="D13" s="86"/>
      <c r="E13" s="86"/>
      <c r="F13" s="86"/>
      <c r="G13" s="86"/>
      <c r="H13" s="1"/>
      <c r="I13" s="31" t="s">
        <v>105</v>
      </c>
      <c r="J13" s="585"/>
      <c r="K13" s="585"/>
      <c r="L13" s="585"/>
      <c r="M13" s="1"/>
      <c r="N13" s="16"/>
      <c r="P13" s="85"/>
    </row>
    <row r="14" spans="2:21" ht="15.75" thickBot="1" x14ac:dyDescent="0.3">
      <c r="B14" s="34"/>
      <c r="C14" s="19"/>
      <c r="D14" s="630"/>
      <c r="E14" s="630"/>
      <c r="F14" s="630"/>
      <c r="G14" s="630"/>
      <c r="H14" s="19"/>
      <c r="I14" s="19"/>
      <c r="J14" s="19"/>
      <c r="K14" s="19"/>
      <c r="L14" s="19"/>
      <c r="M14" s="19"/>
      <c r="N14" s="20"/>
      <c r="P14" s="85"/>
    </row>
    <row r="15" spans="2:21" x14ac:dyDescent="0.25">
      <c r="B15" s="50" t="s">
        <v>175</v>
      </c>
      <c r="C15" s="51"/>
      <c r="D15" s="164"/>
      <c r="E15" s="164"/>
      <c r="F15" s="164"/>
      <c r="G15" s="164"/>
      <c r="H15" s="51"/>
      <c r="I15" s="51"/>
      <c r="J15" s="51"/>
      <c r="K15" s="51"/>
      <c r="L15" s="51"/>
      <c r="M15" s="51"/>
      <c r="N15" s="52"/>
      <c r="P15" s="85"/>
    </row>
    <row r="16" spans="2:21" x14ac:dyDescent="0.25">
      <c r="B16" s="26" t="s">
        <v>176</v>
      </c>
      <c r="C16" s="1"/>
      <c r="D16" s="585" t="s">
        <v>201</v>
      </c>
      <c r="E16" s="585"/>
      <c r="F16" s="32"/>
      <c r="G16" s="32"/>
      <c r="H16" s="1"/>
      <c r="I16" s="1"/>
      <c r="J16" s="1"/>
      <c r="K16" s="1"/>
      <c r="L16" s="1"/>
      <c r="M16" s="1"/>
      <c r="N16" s="16"/>
      <c r="P16" s="85"/>
    </row>
    <row r="17" spans="1:23" x14ac:dyDescent="0.25">
      <c r="B17" s="26"/>
      <c r="C17" s="1"/>
      <c r="D17" s="32"/>
      <c r="E17" s="32"/>
      <c r="F17" s="32"/>
      <c r="G17" s="32"/>
      <c r="H17" s="1"/>
      <c r="I17" s="1"/>
      <c r="J17" s="1"/>
      <c r="K17" s="1"/>
      <c r="L17" s="1"/>
      <c r="M17" s="1"/>
      <c r="N17" s="16"/>
      <c r="P17" s="85"/>
    </row>
    <row r="18" spans="1:23" x14ac:dyDescent="0.25">
      <c r="B18" s="26" t="s">
        <v>207</v>
      </c>
      <c r="C18" s="1"/>
      <c r="D18" s="456"/>
      <c r="E18" s="456"/>
      <c r="F18" s="32"/>
      <c r="G18" s="32"/>
      <c r="H18" s="1"/>
      <c r="I18" s="1"/>
      <c r="J18" s="1"/>
      <c r="K18" s="1"/>
      <c r="L18" s="1"/>
      <c r="M18" s="1"/>
      <c r="N18" s="16"/>
      <c r="P18" s="85"/>
    </row>
    <row r="19" spans="1:23" x14ac:dyDescent="0.25">
      <c r="B19" s="26"/>
      <c r="C19" s="1"/>
      <c r="D19" s="32"/>
      <c r="E19" s="32"/>
      <c r="F19" s="32"/>
      <c r="G19" s="32"/>
      <c r="H19" s="1"/>
      <c r="I19" s="1"/>
      <c r="J19" s="1"/>
      <c r="K19" s="1"/>
      <c r="L19" s="1"/>
      <c r="M19" s="1"/>
      <c r="N19" s="16"/>
      <c r="P19" s="85"/>
    </row>
    <row r="20" spans="1:23" ht="15.75" thickBot="1" x14ac:dyDescent="0.3">
      <c r="B20" s="34"/>
      <c r="C20" s="19"/>
      <c r="D20" s="165"/>
      <c r="E20" s="165"/>
      <c r="F20" s="165"/>
      <c r="G20" s="165"/>
      <c r="H20" s="19"/>
      <c r="I20" s="19"/>
      <c r="J20" s="19"/>
      <c r="K20" s="19"/>
      <c r="L20" s="19"/>
      <c r="M20" s="19"/>
      <c r="N20" s="20"/>
      <c r="P20" s="85"/>
    </row>
    <row r="21" spans="1:23" x14ac:dyDescent="0.25">
      <c r="B21" s="26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6"/>
      <c r="P21" s="85"/>
    </row>
    <row r="22" spans="1:23" x14ac:dyDescent="0.25">
      <c r="B22" s="26" t="s">
        <v>76</v>
      </c>
      <c r="C22" s="1"/>
      <c r="D22" s="1"/>
      <c r="E22" s="1"/>
      <c r="F22" s="1"/>
      <c r="G22" s="1"/>
      <c r="H22" s="1"/>
      <c r="I22" s="1"/>
      <c r="J22" s="44"/>
      <c r="K22" s="44"/>
      <c r="L22" s="44"/>
      <c r="M22" s="44"/>
      <c r="N22" s="16"/>
      <c r="P22" s="85"/>
    </row>
    <row r="23" spans="1:23" x14ac:dyDescent="0.25">
      <c r="B23" s="26"/>
      <c r="C23" s="119" t="s">
        <v>158</v>
      </c>
      <c r="D23" s="1"/>
      <c r="E23" s="1"/>
      <c r="F23" s="1"/>
      <c r="G23" s="1"/>
      <c r="H23" s="1"/>
      <c r="I23" s="1"/>
      <c r="J23" s="44"/>
      <c r="K23" s="44"/>
      <c r="L23" s="44"/>
      <c r="M23" s="44"/>
      <c r="N23" s="16"/>
      <c r="P23" s="85"/>
    </row>
    <row r="24" spans="1:23" x14ac:dyDescent="0.25">
      <c r="B24" s="26" t="s">
        <v>77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6"/>
      <c r="P24" s="61" t="s">
        <v>85</v>
      </c>
      <c r="Q24" s="61" t="s">
        <v>86</v>
      </c>
      <c r="R24" s="62" t="s">
        <v>83</v>
      </c>
      <c r="S24" s="64" t="s">
        <v>87</v>
      </c>
      <c r="T24" s="63">
        <v>145000</v>
      </c>
      <c r="U24" s="1"/>
      <c r="V24" s="1"/>
      <c r="W24" s="1"/>
    </row>
    <row r="25" spans="1:23" x14ac:dyDescent="0.25">
      <c r="B25" s="26"/>
      <c r="C25" s="119" t="s">
        <v>159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6"/>
      <c r="P25" s="61"/>
      <c r="Q25" s="61"/>
      <c r="R25" s="62"/>
      <c r="S25" s="64"/>
      <c r="T25" s="63"/>
      <c r="U25" s="1"/>
      <c r="V25" s="1"/>
      <c r="W25" s="1"/>
    </row>
    <row r="26" spans="1:23" x14ac:dyDescent="0.25">
      <c r="B26" s="26" t="s">
        <v>156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6"/>
      <c r="P26" s="61"/>
      <c r="Q26" s="61"/>
      <c r="R26" s="62"/>
      <c r="S26" s="64"/>
      <c r="T26" s="63"/>
      <c r="U26" s="1"/>
      <c r="V26" s="1"/>
      <c r="W26" s="1"/>
    </row>
    <row r="27" spans="1:23" x14ac:dyDescent="0.25">
      <c r="B27" s="26"/>
      <c r="C27" s="119" t="s">
        <v>159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6"/>
      <c r="P27" s="61"/>
      <c r="Q27" s="61"/>
      <c r="R27" s="62"/>
      <c r="S27" s="64"/>
      <c r="T27" s="63"/>
      <c r="U27" s="1"/>
      <c r="V27" s="1"/>
      <c r="W27" s="1"/>
    </row>
    <row r="28" spans="1:23" x14ac:dyDescent="0.25">
      <c r="B28" s="26" t="s">
        <v>160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6"/>
      <c r="P28" s="61"/>
      <c r="Q28" s="61"/>
      <c r="R28" s="62"/>
      <c r="S28" s="64"/>
      <c r="T28" s="63"/>
      <c r="U28" s="1"/>
      <c r="V28" s="1"/>
      <c r="W28" s="1"/>
    </row>
    <row r="29" spans="1:23" x14ac:dyDescent="0.25">
      <c r="B29" s="26"/>
      <c r="C29" s="119" t="s">
        <v>159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6"/>
      <c r="P29" s="61"/>
      <c r="Q29" s="61"/>
      <c r="R29" s="62"/>
      <c r="S29" s="64"/>
      <c r="T29" s="63"/>
      <c r="U29" s="1"/>
      <c r="V29" s="1"/>
      <c r="W29" s="1"/>
    </row>
    <row r="30" spans="1:23" x14ac:dyDescent="0.25">
      <c r="B30" s="26" t="s">
        <v>157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6"/>
      <c r="P30" s="61"/>
      <c r="Q30" s="61"/>
      <c r="R30" s="62"/>
      <c r="S30" s="64"/>
      <c r="T30" s="63"/>
      <c r="U30" s="1"/>
      <c r="V30" s="1"/>
      <c r="W30" s="1"/>
    </row>
    <row r="31" spans="1:23" ht="15.75" thickBot="1" x14ac:dyDescent="0.3">
      <c r="A31" s="1"/>
      <c r="B31" s="26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6"/>
      <c r="P31" s="61" t="s">
        <v>88</v>
      </c>
      <c r="Q31" s="61" t="s">
        <v>82</v>
      </c>
      <c r="R31" s="62" t="s">
        <v>83</v>
      </c>
      <c r="S31" s="62" t="s">
        <v>84</v>
      </c>
      <c r="T31" s="63">
        <v>125000</v>
      </c>
      <c r="U31" s="1"/>
      <c r="V31" s="1"/>
      <c r="W31" s="1"/>
    </row>
    <row r="32" spans="1:23" ht="15.75" thickBot="1" x14ac:dyDescent="0.3">
      <c r="B32" s="34"/>
      <c r="C32" s="19"/>
      <c r="D32" s="19"/>
      <c r="E32" s="19"/>
      <c r="F32" s="19"/>
      <c r="G32" s="19"/>
      <c r="H32" s="19"/>
      <c r="I32" s="35" t="s">
        <v>8</v>
      </c>
      <c r="J32" s="35" t="s">
        <v>9</v>
      </c>
      <c r="K32" s="19"/>
      <c r="L32" s="19"/>
      <c r="M32" s="19"/>
      <c r="N32" s="20"/>
      <c r="Q32" s="1"/>
      <c r="R32" s="36"/>
      <c r="S32" s="32"/>
      <c r="T32" s="1"/>
      <c r="U32" s="1"/>
      <c r="V32" s="1"/>
      <c r="W32" s="1"/>
    </row>
    <row r="33" spans="2:23" x14ac:dyDescent="0.25">
      <c r="Q33" s="1"/>
      <c r="R33" s="36"/>
      <c r="S33" s="86"/>
      <c r="T33" s="1"/>
      <c r="U33" s="1"/>
      <c r="V33" s="1"/>
      <c r="W33" s="1"/>
    </row>
    <row r="34" spans="2:23" x14ac:dyDescent="0.25">
      <c r="C34" s="66" t="s">
        <v>10</v>
      </c>
      <c r="Q34" s="1"/>
      <c r="R34" s="36"/>
      <c r="S34" s="86"/>
      <c r="T34" s="1"/>
      <c r="U34" s="1"/>
      <c r="V34" s="1"/>
      <c r="W34" s="1"/>
    </row>
    <row r="35" spans="2:23" x14ac:dyDescent="0.25">
      <c r="C35" s="27"/>
      <c r="D35" s="66" t="s">
        <v>11</v>
      </c>
      <c r="T35" s="1"/>
      <c r="U35" s="1"/>
      <c r="V35" s="1"/>
      <c r="W35" s="1"/>
    </row>
    <row r="36" spans="2:23" x14ac:dyDescent="0.25">
      <c r="C36" s="28"/>
      <c r="D36" s="66" t="s">
        <v>12</v>
      </c>
      <c r="T36" s="1"/>
      <c r="U36" s="1"/>
      <c r="V36" s="1"/>
      <c r="W36" s="1"/>
    </row>
    <row r="37" spans="2:23" ht="15.75" thickBot="1" x14ac:dyDescent="0.3">
      <c r="C37" s="37"/>
      <c r="D37" s="66" t="s">
        <v>13</v>
      </c>
      <c r="T37" s="1"/>
      <c r="U37" s="1"/>
      <c r="V37" s="1"/>
      <c r="W37" s="1"/>
    </row>
    <row r="38" spans="2:23" x14ac:dyDescent="0.25">
      <c r="C38" s="94"/>
      <c r="D38" s="66" t="s">
        <v>14</v>
      </c>
      <c r="T38" s="1"/>
      <c r="U38" s="1"/>
      <c r="V38" s="1"/>
      <c r="W38" s="1"/>
    </row>
    <row r="39" spans="2:23" x14ac:dyDescent="0.25">
      <c r="C39" s="160"/>
      <c r="D39" s="31" t="s">
        <v>180</v>
      </c>
    </row>
    <row r="42" spans="2:23" x14ac:dyDescent="0.25">
      <c r="B42" s="70"/>
    </row>
  </sheetData>
  <mergeCells count="19">
    <mergeCell ref="D14:G14"/>
    <mergeCell ref="D16:E16"/>
    <mergeCell ref="D18:E18"/>
    <mergeCell ref="J10:L10"/>
    <mergeCell ref="D11:G11"/>
    <mergeCell ref="J11:L11"/>
    <mergeCell ref="D12:G12"/>
    <mergeCell ref="J12:L12"/>
    <mergeCell ref="J13:L13"/>
    <mergeCell ref="B2:N3"/>
    <mergeCell ref="B5:C5"/>
    <mergeCell ref="D7:G7"/>
    <mergeCell ref="J7:L7"/>
    <mergeCell ref="P7:P11"/>
    <mergeCell ref="D8:G8"/>
    <mergeCell ref="J8:L8"/>
    <mergeCell ref="D9:G9"/>
    <mergeCell ref="J9:L9"/>
    <mergeCell ref="D10:G10"/>
  </mergeCells>
  <dataValidations count="3">
    <dataValidation type="list" allowBlank="1" showInputMessage="1" showErrorMessage="1" sqref="D12:G12" xr:uid="{00000000-0002-0000-1000-000000000000}">
      <formula1>"Proses , Non Proses"</formula1>
    </dataValidation>
    <dataValidation type="list" allowBlank="1" showInputMessage="1" showErrorMessage="1" sqref="J8" xr:uid="{00000000-0002-0000-1000-000001000000}">
      <formula1>"Project , Wholesale"</formula1>
    </dataValidation>
    <dataValidation type="list" allowBlank="1" showInputMessage="1" showErrorMessage="1" sqref="D11" xr:uid="{00000000-0002-0000-1000-000002000000}">
      <formula1>"Yes,No"</formula1>
    </dataValidation>
  </dataValidations>
  <pageMargins left="0.70866141732283472" right="0.70866141732283472" top="0.74803149606299213" bottom="0.74803149606299213" header="0.31496062992125984" footer="0.31496062992125984"/>
  <pageSetup scale="70" orientation="landscape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3"/>
  <dimension ref="A1:W36"/>
  <sheetViews>
    <sheetView showGridLines="0" zoomScale="84" zoomScaleNormal="84" workbookViewId="0">
      <selection activeCell="B5" sqref="B5:D5"/>
    </sheetView>
  </sheetViews>
  <sheetFormatPr defaultRowHeight="15" x14ac:dyDescent="0.25"/>
  <cols>
    <col min="1" max="1" width="2.28515625" style="66" customWidth="1"/>
    <col min="2" max="2" width="2.85546875" style="66" customWidth="1"/>
    <col min="3" max="3" width="12.28515625" style="66" customWidth="1"/>
    <col min="4" max="4" width="13.7109375" style="66" customWidth="1"/>
    <col min="5" max="5" width="11" style="66" customWidth="1"/>
    <col min="6" max="6" width="11.7109375" style="66" customWidth="1"/>
    <col min="7" max="7" width="22" style="66" customWidth="1"/>
    <col min="8" max="8" width="3.42578125" style="66" customWidth="1"/>
    <col min="9" max="9" width="14.7109375" style="66" customWidth="1"/>
    <col min="10" max="10" width="15.85546875" style="66" bestFit="1" customWidth="1"/>
    <col min="11" max="11" width="16.5703125" style="66" bestFit="1" customWidth="1"/>
    <col min="12" max="12" width="13.85546875" style="66" bestFit="1" customWidth="1"/>
    <col min="13" max="13" width="10.85546875" style="66" customWidth="1"/>
    <col min="14" max="14" width="4.5703125" style="66" customWidth="1"/>
    <col min="15" max="15" width="9.140625" style="66"/>
    <col min="16" max="16" width="22.140625" style="66" customWidth="1"/>
    <col min="17" max="17" width="14.85546875" style="66" customWidth="1"/>
    <col min="18" max="18" width="14" style="66" bestFit="1" customWidth="1"/>
    <col min="19" max="19" width="9.140625" style="66"/>
    <col min="20" max="20" width="14" style="66" bestFit="1" customWidth="1"/>
    <col min="21" max="16384" width="9.140625" style="66"/>
  </cols>
  <sheetData>
    <row r="1" spans="2:21" ht="15.75" thickBot="1" x14ac:dyDescent="0.3"/>
    <row r="2" spans="2:21" x14ac:dyDescent="0.25">
      <c r="B2" s="486" t="s">
        <v>22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8"/>
    </row>
    <row r="3" spans="2:21" ht="12.75" customHeight="1" x14ac:dyDescent="0.2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1"/>
    </row>
    <row r="4" spans="2:21" ht="18" customHeight="1" x14ac:dyDescent="0.45">
      <c r="B4" s="42" t="s">
        <v>23</v>
      </c>
      <c r="C4" s="41"/>
      <c r="D4" s="39"/>
      <c r="E4" s="39"/>
      <c r="F4" s="39"/>
      <c r="G4" s="39"/>
      <c r="H4" s="39"/>
      <c r="I4" s="39"/>
      <c r="J4" s="39"/>
      <c r="K4" s="39"/>
      <c r="L4" s="39"/>
      <c r="M4" s="39"/>
      <c r="N4" s="40"/>
    </row>
    <row r="5" spans="2:21" ht="15" customHeight="1" x14ac:dyDescent="0.25">
      <c r="B5" s="492" t="s">
        <v>336</v>
      </c>
      <c r="C5" s="493"/>
      <c r="D5" s="493"/>
      <c r="E5" s="22"/>
      <c r="F5" s="22"/>
      <c r="G5" s="22"/>
      <c r="H5" s="22"/>
      <c r="I5" s="22"/>
      <c r="J5" s="22"/>
      <c r="K5" s="22"/>
      <c r="L5" s="22"/>
      <c r="M5" s="22"/>
      <c r="N5" s="23"/>
      <c r="U5" s="24"/>
    </row>
    <row r="6" spans="2:21" x14ac:dyDescent="0.25">
      <c r="B6" s="25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6"/>
    </row>
    <row r="7" spans="2:21" x14ac:dyDescent="0.25">
      <c r="B7" s="26" t="s">
        <v>24</v>
      </c>
      <c r="C7" s="1"/>
      <c r="D7" s="584" t="s">
        <v>145</v>
      </c>
      <c r="E7" s="584"/>
      <c r="F7" s="584"/>
      <c r="G7" s="584"/>
      <c r="H7" s="1"/>
      <c r="I7" s="1" t="s">
        <v>28</v>
      </c>
      <c r="J7" s="585" t="s">
        <v>29</v>
      </c>
      <c r="K7" s="585"/>
      <c r="L7" s="585"/>
      <c r="M7" s="1"/>
      <c r="N7" s="16"/>
      <c r="P7" s="478"/>
    </row>
    <row r="8" spans="2:21" x14ac:dyDescent="0.25">
      <c r="B8" s="26" t="s">
        <v>162</v>
      </c>
      <c r="C8" s="1"/>
      <c r="D8" s="584" t="s">
        <v>37</v>
      </c>
      <c r="E8" s="584"/>
      <c r="F8" s="584"/>
      <c r="G8" s="584"/>
      <c r="H8" s="1"/>
      <c r="I8" s="1" t="s">
        <v>33</v>
      </c>
      <c r="J8" s="585" t="s">
        <v>141</v>
      </c>
      <c r="K8" s="585"/>
      <c r="L8" s="585"/>
      <c r="M8" s="1"/>
      <c r="N8" s="16"/>
      <c r="P8" s="478"/>
    </row>
    <row r="9" spans="2:21" x14ac:dyDescent="0.25">
      <c r="B9" s="26" t="s">
        <v>163</v>
      </c>
      <c r="C9" s="1"/>
      <c r="D9" s="584" t="s">
        <v>31</v>
      </c>
      <c r="E9" s="584"/>
      <c r="F9" s="584"/>
      <c r="G9" s="584"/>
      <c r="H9" s="1"/>
      <c r="I9" s="1" t="s">
        <v>19</v>
      </c>
      <c r="J9" s="585" t="s">
        <v>35</v>
      </c>
      <c r="K9" s="585"/>
      <c r="L9" s="585"/>
      <c r="M9" s="1"/>
      <c r="N9" s="16"/>
      <c r="P9" s="478"/>
    </row>
    <row r="10" spans="2:21" x14ac:dyDescent="0.25">
      <c r="B10" s="30" t="s">
        <v>164</v>
      </c>
      <c r="C10" s="1"/>
      <c r="D10" s="584" t="s">
        <v>32</v>
      </c>
      <c r="E10" s="584"/>
      <c r="F10" s="584"/>
      <c r="G10" s="584"/>
      <c r="H10" s="1"/>
      <c r="I10" s="31" t="s">
        <v>36</v>
      </c>
      <c r="J10" s="585"/>
      <c r="K10" s="585"/>
      <c r="L10" s="585"/>
      <c r="M10" s="1"/>
      <c r="N10" s="16"/>
      <c r="P10" s="478"/>
    </row>
    <row r="11" spans="2:21" x14ac:dyDescent="0.25">
      <c r="B11" s="26" t="s">
        <v>26</v>
      </c>
      <c r="C11" s="1"/>
      <c r="D11" s="584" t="s">
        <v>54</v>
      </c>
      <c r="E11" s="584"/>
      <c r="F11" s="584"/>
      <c r="G11" s="584"/>
      <c r="H11" s="1"/>
      <c r="I11" s="31" t="s">
        <v>104</v>
      </c>
      <c r="J11" s="585"/>
      <c r="K11" s="585"/>
      <c r="L11" s="585"/>
      <c r="M11" s="1"/>
      <c r="N11" s="16"/>
      <c r="P11" s="478"/>
    </row>
    <row r="12" spans="2:21" x14ac:dyDescent="0.25">
      <c r="B12" s="26" t="s">
        <v>0</v>
      </c>
      <c r="C12" s="1"/>
      <c r="D12" s="584" t="s">
        <v>142</v>
      </c>
      <c r="E12" s="584"/>
      <c r="F12" s="584"/>
      <c r="G12" s="584"/>
      <c r="H12" s="1"/>
      <c r="I12" s="31" t="s">
        <v>106</v>
      </c>
      <c r="J12" s="585"/>
      <c r="K12" s="585"/>
      <c r="L12" s="585"/>
      <c r="M12" s="1"/>
      <c r="N12" s="16"/>
      <c r="P12" s="85"/>
    </row>
    <row r="13" spans="2:21" x14ac:dyDescent="0.25">
      <c r="B13" s="26"/>
      <c r="C13" s="1"/>
      <c r="D13" s="86"/>
      <c r="E13" s="86"/>
      <c r="F13" s="86"/>
      <c r="G13" s="86"/>
      <c r="H13" s="1"/>
      <c r="I13" s="31" t="s">
        <v>105</v>
      </c>
      <c r="J13" s="585"/>
      <c r="K13" s="585"/>
      <c r="L13" s="585"/>
      <c r="M13" s="1"/>
      <c r="N13" s="16"/>
      <c r="P13" s="85"/>
    </row>
    <row r="14" spans="2:21" ht="15.75" thickBot="1" x14ac:dyDescent="0.3">
      <c r="B14" s="34"/>
      <c r="C14" s="19"/>
      <c r="D14" s="630"/>
      <c r="E14" s="630"/>
      <c r="F14" s="630"/>
      <c r="G14" s="630"/>
      <c r="H14" s="19"/>
      <c r="I14" s="19"/>
      <c r="J14" s="19"/>
      <c r="K14" s="19"/>
      <c r="L14" s="19"/>
      <c r="M14" s="19"/>
      <c r="N14" s="20"/>
      <c r="P14" s="85"/>
    </row>
    <row r="15" spans="2:21" x14ac:dyDescent="0.25">
      <c r="B15" s="26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6"/>
      <c r="P15" s="85"/>
    </row>
    <row r="16" spans="2:21" x14ac:dyDescent="0.25">
      <c r="B16" s="26" t="s">
        <v>76</v>
      </c>
      <c r="C16" s="1"/>
      <c r="D16" s="1"/>
      <c r="E16" s="1"/>
      <c r="F16" s="1"/>
      <c r="G16" s="1"/>
      <c r="H16" s="1"/>
      <c r="I16" s="1"/>
      <c r="J16" s="44"/>
      <c r="K16" s="44"/>
      <c r="L16" s="44"/>
      <c r="M16" s="44"/>
      <c r="N16" s="16"/>
      <c r="P16" s="85"/>
    </row>
    <row r="17" spans="1:23" x14ac:dyDescent="0.25">
      <c r="B17" s="26"/>
      <c r="C17" s="119" t="s">
        <v>158</v>
      </c>
      <c r="D17" s="1"/>
      <c r="E17" s="1"/>
      <c r="F17" s="1"/>
      <c r="G17" s="1"/>
      <c r="H17" s="1"/>
      <c r="I17" s="1"/>
      <c r="J17" s="44"/>
      <c r="K17" s="44"/>
      <c r="L17" s="44"/>
      <c r="M17" s="44"/>
      <c r="N17" s="16"/>
      <c r="P17" s="85"/>
    </row>
    <row r="18" spans="1:23" x14ac:dyDescent="0.25">
      <c r="B18" s="26" t="s">
        <v>77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6"/>
      <c r="P18" s="232"/>
      <c r="V18" s="1"/>
      <c r="W18" s="1"/>
    </row>
    <row r="19" spans="1:23" x14ac:dyDescent="0.25">
      <c r="B19" s="26"/>
      <c r="C19" s="119" t="s">
        <v>159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6"/>
      <c r="P19" s="232"/>
      <c r="V19" s="1"/>
      <c r="W19" s="1"/>
    </row>
    <row r="20" spans="1:23" x14ac:dyDescent="0.25">
      <c r="B20" s="26" t="s">
        <v>156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6"/>
      <c r="P20" s="232"/>
      <c r="V20" s="1"/>
      <c r="W20" s="1"/>
    </row>
    <row r="21" spans="1:23" x14ac:dyDescent="0.25">
      <c r="B21" s="26"/>
      <c r="C21" s="119" t="s">
        <v>159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6"/>
      <c r="P21" s="232"/>
      <c r="V21" s="1"/>
      <c r="W21" s="1"/>
    </row>
    <row r="22" spans="1:23" x14ac:dyDescent="0.25">
      <c r="B22" s="26" t="s">
        <v>160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6"/>
      <c r="P22" s="232"/>
      <c r="V22" s="1"/>
      <c r="W22" s="1"/>
    </row>
    <row r="23" spans="1:23" x14ac:dyDescent="0.25">
      <c r="B23" s="26"/>
      <c r="C23" s="119" t="s">
        <v>159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6"/>
      <c r="P23" s="232"/>
      <c r="V23" s="1"/>
      <c r="W23" s="1"/>
    </row>
    <row r="24" spans="1:23" x14ac:dyDescent="0.25">
      <c r="B24" s="26" t="s">
        <v>157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6"/>
      <c r="P24" s="232"/>
      <c r="V24" s="1"/>
      <c r="W24" s="1"/>
    </row>
    <row r="25" spans="1:23" x14ac:dyDescent="0.25">
      <c r="A25" s="1"/>
      <c r="B25" s="2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6"/>
      <c r="P25" s="232"/>
      <c r="V25" s="1"/>
      <c r="W25" s="1"/>
    </row>
    <row r="26" spans="1:23" ht="15.75" thickBot="1" x14ac:dyDescent="0.3">
      <c r="B26" s="34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20"/>
      <c r="P26" s="232"/>
      <c r="V26" s="1"/>
      <c r="W26" s="1"/>
    </row>
    <row r="27" spans="1:23" x14ac:dyDescent="0.25">
      <c r="P27" s="232"/>
      <c r="V27" s="1"/>
      <c r="W27" s="1"/>
    </row>
    <row r="28" spans="1:23" x14ac:dyDescent="0.25">
      <c r="C28" s="66" t="s">
        <v>10</v>
      </c>
      <c r="P28" s="232"/>
      <c r="V28" s="1"/>
      <c r="W28" s="1"/>
    </row>
    <row r="29" spans="1:23" x14ac:dyDescent="0.25">
      <c r="C29" s="27"/>
      <c r="D29" s="66" t="s">
        <v>11</v>
      </c>
      <c r="P29" s="232"/>
      <c r="V29" s="1"/>
      <c r="W29" s="1"/>
    </row>
    <row r="30" spans="1:23" x14ac:dyDescent="0.25">
      <c r="C30" s="28"/>
      <c r="D30" s="66" t="s">
        <v>12</v>
      </c>
      <c r="T30" s="1"/>
      <c r="U30" s="1"/>
      <c r="V30" s="1"/>
      <c r="W30" s="1"/>
    </row>
    <row r="31" spans="1:23" ht="15.75" thickBot="1" x14ac:dyDescent="0.3">
      <c r="C31" s="37"/>
      <c r="D31" s="66" t="s">
        <v>13</v>
      </c>
      <c r="T31" s="1"/>
      <c r="U31" s="1"/>
      <c r="V31" s="1"/>
      <c r="W31" s="1"/>
    </row>
    <row r="32" spans="1:23" x14ac:dyDescent="0.25">
      <c r="C32" s="94"/>
      <c r="D32" s="66" t="s">
        <v>14</v>
      </c>
      <c r="T32" s="1"/>
      <c r="U32" s="1"/>
      <c r="V32" s="1"/>
      <c r="W32" s="1"/>
    </row>
    <row r="33" spans="2:4" x14ac:dyDescent="0.25">
      <c r="C33" s="160"/>
      <c r="D33" s="31" t="s">
        <v>180</v>
      </c>
    </row>
    <row r="36" spans="2:4" x14ac:dyDescent="0.25">
      <c r="B36" s="70"/>
    </row>
  </sheetData>
  <mergeCells count="17">
    <mergeCell ref="D14:G14"/>
    <mergeCell ref="J10:L10"/>
    <mergeCell ref="D11:G11"/>
    <mergeCell ref="J11:L11"/>
    <mergeCell ref="D12:G12"/>
    <mergeCell ref="J12:L12"/>
    <mergeCell ref="J13:L13"/>
    <mergeCell ref="B2:N3"/>
    <mergeCell ref="D7:G7"/>
    <mergeCell ref="J7:L7"/>
    <mergeCell ref="P7:P11"/>
    <mergeCell ref="D8:G8"/>
    <mergeCell ref="J8:L8"/>
    <mergeCell ref="D9:G9"/>
    <mergeCell ref="J9:L9"/>
    <mergeCell ref="D10:G10"/>
    <mergeCell ref="B5:D5"/>
  </mergeCells>
  <dataValidations count="3">
    <dataValidation type="list" allowBlank="1" showInputMessage="1" showErrorMessage="1" sqref="D11" xr:uid="{00000000-0002-0000-0F00-000000000000}">
      <formula1>"Yes,No"</formula1>
    </dataValidation>
    <dataValidation type="list" allowBlank="1" showInputMessage="1" showErrorMessage="1" sqref="J8" xr:uid="{00000000-0002-0000-0F00-000001000000}">
      <formula1>"Project , Wholesale"</formula1>
    </dataValidation>
    <dataValidation type="list" allowBlank="1" showInputMessage="1" showErrorMessage="1" sqref="D12:G12" xr:uid="{00000000-0002-0000-0F00-000002000000}">
      <formula1>"Proses , Non Proses"</formula1>
    </dataValidation>
  </dataValidations>
  <pageMargins left="0.70866141732283472" right="0.70866141732283472" top="0.74803149606299213" bottom="0.74803149606299213" header="0.31496062992125984" footer="0.31496062992125984"/>
  <pageSetup scale="75" orientation="landscape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>
    <tabColor theme="5"/>
  </sheetPr>
  <dimension ref="A1:L20"/>
  <sheetViews>
    <sheetView showGridLines="0" workbookViewId="0">
      <selection activeCell="B8" sqref="B8:B9"/>
    </sheetView>
  </sheetViews>
  <sheetFormatPr defaultRowHeight="15" x14ac:dyDescent="0.25"/>
  <cols>
    <col min="1" max="1" width="4.140625" customWidth="1"/>
    <col min="2" max="2" width="19.7109375" customWidth="1"/>
    <col min="3" max="3" width="16.140625" customWidth="1"/>
    <col min="4" max="4" width="18.5703125" customWidth="1"/>
    <col min="5" max="5" width="16.28515625" customWidth="1"/>
    <col min="6" max="6" width="22.42578125" customWidth="1"/>
    <col min="7" max="7" width="16.140625" customWidth="1"/>
    <col min="8" max="8" width="14.28515625" customWidth="1"/>
  </cols>
  <sheetData>
    <row r="1" spans="1:12" s="66" customFormat="1" ht="19.5" thickBot="1" x14ac:dyDescent="0.35">
      <c r="A1" s="454" t="s">
        <v>183</v>
      </c>
      <c r="B1" s="454"/>
      <c r="C1" s="454"/>
      <c r="D1" s="454"/>
      <c r="E1" s="454"/>
      <c r="F1" s="454"/>
      <c r="L1" s="1"/>
    </row>
    <row r="2" spans="1:12" s="66" customFormat="1" x14ac:dyDescent="0.25">
      <c r="A2" s="2" t="s">
        <v>199</v>
      </c>
      <c r="B2" s="3"/>
      <c r="C2" s="3"/>
      <c r="D2" s="3"/>
      <c r="E2" s="3"/>
      <c r="F2" s="3"/>
      <c r="G2" s="3"/>
      <c r="H2" s="3"/>
      <c r="I2" s="4"/>
      <c r="L2" s="1"/>
    </row>
    <row r="3" spans="1:12" s="66" customFormat="1" x14ac:dyDescent="0.25">
      <c r="A3" s="5"/>
      <c r="B3" s="6"/>
      <c r="C3" s="6"/>
      <c r="D3" s="6"/>
      <c r="E3" s="6"/>
      <c r="F3" s="6"/>
      <c r="G3" s="6"/>
      <c r="H3" s="6"/>
      <c r="I3" s="7"/>
      <c r="K3" s="8"/>
      <c r="L3" s="9"/>
    </row>
    <row r="4" spans="1:12" s="66" customFormat="1" x14ac:dyDescent="0.25">
      <c r="A4" s="5"/>
      <c r="B4" s="6"/>
      <c r="C4" s="6"/>
      <c r="D4" s="6"/>
      <c r="E4" s="6"/>
      <c r="F4" s="6"/>
      <c r="G4" s="6"/>
      <c r="H4" s="6"/>
      <c r="I4" s="7"/>
      <c r="L4" s="1"/>
    </row>
    <row r="5" spans="1:12" s="66" customFormat="1" x14ac:dyDescent="0.25">
      <c r="A5" s="10"/>
      <c r="B5" s="11" t="s">
        <v>182</v>
      </c>
      <c r="C5" s="11" t="s">
        <v>18</v>
      </c>
      <c r="D5" s="11" t="s">
        <v>5</v>
      </c>
      <c r="E5" s="11" t="s">
        <v>19</v>
      </c>
      <c r="F5" s="11" t="s">
        <v>20</v>
      </c>
      <c r="G5" s="11" t="s">
        <v>0</v>
      </c>
      <c r="H5" s="11"/>
      <c r="I5" s="12"/>
      <c r="L5" s="1"/>
    </row>
    <row r="6" spans="1:12" s="66" customFormat="1" x14ac:dyDescent="0.25">
      <c r="A6" s="10"/>
      <c r="B6" s="161"/>
      <c r="C6" s="161"/>
      <c r="D6" s="161"/>
      <c r="E6" s="161"/>
      <c r="F6" s="161"/>
      <c r="G6" s="161"/>
      <c r="H6" s="11" t="s">
        <v>1</v>
      </c>
      <c r="I6" s="12"/>
      <c r="L6" s="1"/>
    </row>
    <row r="7" spans="1:12" ht="27.75" customHeight="1" x14ac:dyDescent="0.25">
      <c r="A7" s="26"/>
      <c r="B7" s="162" t="s">
        <v>184</v>
      </c>
      <c r="C7" s="163">
        <v>43881</v>
      </c>
      <c r="D7" s="48" t="s">
        <v>185</v>
      </c>
      <c r="E7" s="83" t="s">
        <v>186</v>
      </c>
      <c r="F7" s="47">
        <v>20000000</v>
      </c>
      <c r="G7" s="83" t="s">
        <v>187</v>
      </c>
      <c r="H7" s="1"/>
      <c r="I7" s="16"/>
    </row>
    <row r="8" spans="1:12" ht="27.75" customHeight="1" x14ac:dyDescent="0.25">
      <c r="A8" s="26"/>
      <c r="B8" s="29"/>
      <c r="C8" s="29"/>
      <c r="D8" s="29"/>
      <c r="E8" s="29"/>
      <c r="F8" s="29"/>
      <c r="G8" s="29"/>
      <c r="H8" s="1"/>
      <c r="I8" s="16"/>
    </row>
    <row r="9" spans="1:12" x14ac:dyDescent="0.25">
      <c r="A9" s="26"/>
      <c r="B9" s="29"/>
      <c r="C9" s="29"/>
      <c r="D9" s="29"/>
      <c r="E9" s="29"/>
      <c r="F9" s="29"/>
      <c r="G9" s="29"/>
      <c r="H9" s="1"/>
      <c r="I9" s="16"/>
    </row>
    <row r="10" spans="1:12" x14ac:dyDescent="0.25">
      <c r="A10" s="26"/>
      <c r="B10" s="29"/>
      <c r="C10" s="29"/>
      <c r="D10" s="29"/>
      <c r="E10" s="29"/>
      <c r="F10" s="29"/>
      <c r="G10" s="29"/>
      <c r="H10" s="1"/>
      <c r="I10" s="16"/>
    </row>
    <row r="11" spans="1:12" x14ac:dyDescent="0.25">
      <c r="A11" s="26"/>
      <c r="B11" s="29"/>
      <c r="C11" s="29"/>
      <c r="D11" s="29"/>
      <c r="E11" s="29"/>
      <c r="F11" s="29"/>
      <c r="G11" s="29"/>
      <c r="H11" s="1"/>
      <c r="I11" s="16"/>
    </row>
    <row r="12" spans="1:12" x14ac:dyDescent="0.25">
      <c r="A12" s="26"/>
      <c r="B12" s="29"/>
      <c r="C12" s="29"/>
      <c r="D12" s="29"/>
      <c r="E12" s="29"/>
      <c r="F12" s="29"/>
      <c r="G12" s="29"/>
      <c r="H12" s="1"/>
      <c r="I12" s="16"/>
    </row>
    <row r="13" spans="1:12" x14ac:dyDescent="0.25">
      <c r="A13" s="26"/>
      <c r="B13" s="29"/>
      <c r="C13" s="29"/>
      <c r="D13" s="29"/>
      <c r="E13" s="29"/>
      <c r="F13" s="29"/>
      <c r="G13" s="29"/>
      <c r="H13" s="1"/>
      <c r="I13" s="16"/>
    </row>
    <row r="14" spans="1:12" x14ac:dyDescent="0.25">
      <c r="A14" s="26"/>
      <c r="B14" s="29"/>
      <c r="C14" s="29"/>
      <c r="D14" s="29"/>
      <c r="E14" s="29"/>
      <c r="F14" s="29"/>
      <c r="G14" s="29"/>
      <c r="H14" s="1"/>
      <c r="I14" s="16"/>
    </row>
    <row r="15" spans="1:12" x14ac:dyDescent="0.25">
      <c r="A15" s="26"/>
      <c r="B15" s="29"/>
      <c r="C15" s="29"/>
      <c r="D15" s="29"/>
      <c r="E15" s="29"/>
      <c r="F15" s="29"/>
      <c r="G15" s="29"/>
      <c r="H15" s="1"/>
      <c r="I15" s="16"/>
    </row>
    <row r="16" spans="1:12" x14ac:dyDescent="0.25">
      <c r="A16" s="26"/>
      <c r="B16" s="29"/>
      <c r="C16" s="29"/>
      <c r="D16" s="29"/>
      <c r="E16" s="29"/>
      <c r="F16" s="29"/>
      <c r="G16" s="29"/>
      <c r="H16" s="1"/>
      <c r="I16" s="16"/>
    </row>
    <row r="17" spans="1:9" x14ac:dyDescent="0.25">
      <c r="A17" s="26"/>
      <c r="B17" s="29"/>
      <c r="C17" s="29"/>
      <c r="D17" s="29"/>
      <c r="E17" s="29"/>
      <c r="F17" s="29"/>
      <c r="G17" s="29"/>
      <c r="H17" s="1"/>
      <c r="I17" s="16"/>
    </row>
    <row r="18" spans="1:9" x14ac:dyDescent="0.25">
      <c r="A18" s="26"/>
      <c r="B18" s="29"/>
      <c r="C18" s="29"/>
      <c r="D18" s="29"/>
      <c r="E18" s="29"/>
      <c r="F18" s="29"/>
      <c r="G18" s="29"/>
      <c r="H18" s="1"/>
      <c r="I18" s="16"/>
    </row>
    <row r="19" spans="1:9" x14ac:dyDescent="0.25">
      <c r="A19" s="26"/>
      <c r="B19" s="1"/>
      <c r="C19" s="1"/>
      <c r="D19" s="1"/>
      <c r="E19" s="1"/>
      <c r="F19" s="1"/>
      <c r="G19" s="1"/>
      <c r="H19" s="1"/>
      <c r="I19" s="16"/>
    </row>
    <row r="20" spans="1:9" ht="15.75" thickBot="1" x14ac:dyDescent="0.3">
      <c r="A20" s="34"/>
      <c r="B20" s="19"/>
      <c r="C20" s="19"/>
      <c r="D20" s="19"/>
      <c r="E20" s="19"/>
      <c r="F20" s="19"/>
      <c r="G20" s="19"/>
      <c r="H20" s="19"/>
      <c r="I20" s="20"/>
    </row>
  </sheetData>
  <mergeCells count="1">
    <mergeCell ref="A1:F1"/>
  </mergeCells>
  <pageMargins left="0.70866141732283472" right="0.70866141732283472" top="0.74803149606299213" bottom="0.74803149606299213" header="0.31496062992125984" footer="0.31496062992125984"/>
  <pageSetup paperSize="9" scale="95" orientation="landscape" horizontalDpi="360" verticalDpi="36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8"/>
  <dimension ref="A1:W43"/>
  <sheetViews>
    <sheetView showGridLines="0" topLeftCell="A10" zoomScale="84" zoomScaleNormal="84" workbookViewId="0">
      <selection activeCell="A6" sqref="A6:XFD14"/>
    </sheetView>
  </sheetViews>
  <sheetFormatPr defaultRowHeight="15" x14ac:dyDescent="0.25"/>
  <cols>
    <col min="1" max="1" width="2.28515625" style="66" customWidth="1"/>
    <col min="2" max="2" width="2.85546875" style="66" customWidth="1"/>
    <col min="3" max="3" width="23.85546875" style="66" customWidth="1"/>
    <col min="4" max="4" width="13.7109375" style="66" customWidth="1"/>
    <col min="5" max="5" width="11" style="66" customWidth="1"/>
    <col min="6" max="6" width="11.7109375" style="66" customWidth="1"/>
    <col min="7" max="7" width="16.85546875" style="66" bestFit="1" customWidth="1"/>
    <col min="8" max="8" width="7.28515625" style="66" customWidth="1"/>
    <col min="9" max="9" width="18.28515625" style="66" bestFit="1" customWidth="1"/>
    <col min="10" max="10" width="15.85546875" style="66" bestFit="1" customWidth="1"/>
    <col min="11" max="11" width="16.5703125" style="66" bestFit="1" customWidth="1"/>
    <col min="12" max="12" width="13.85546875" style="66" bestFit="1" customWidth="1"/>
    <col min="13" max="13" width="12.5703125" style="66" bestFit="1" customWidth="1"/>
    <col min="14" max="14" width="6.28515625" style="66" customWidth="1"/>
    <col min="15" max="15" width="9.140625" style="66"/>
    <col min="16" max="16" width="22.140625" style="66" customWidth="1"/>
    <col min="17" max="17" width="14.85546875" style="66" customWidth="1"/>
    <col min="18" max="18" width="14" style="66" bestFit="1" customWidth="1"/>
    <col min="19" max="19" width="9.140625" style="66"/>
    <col min="20" max="20" width="14" style="66" bestFit="1" customWidth="1"/>
    <col min="21" max="16384" width="9.140625" style="66"/>
  </cols>
  <sheetData>
    <row r="1" spans="2:21" ht="15.75" thickBot="1" x14ac:dyDescent="0.3"/>
    <row r="2" spans="2:21" x14ac:dyDescent="0.25">
      <c r="B2" s="486" t="s">
        <v>22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8"/>
    </row>
    <row r="3" spans="2:21" ht="12.75" customHeight="1" x14ac:dyDescent="0.2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1"/>
    </row>
    <row r="4" spans="2:21" ht="18" customHeight="1" x14ac:dyDescent="0.45">
      <c r="B4" s="42" t="s">
        <v>23</v>
      </c>
      <c r="C4" s="41"/>
      <c r="D4" s="39"/>
      <c r="E4" s="39"/>
      <c r="F4" s="39"/>
      <c r="G4" s="39"/>
      <c r="H4" s="39"/>
      <c r="I4" s="39"/>
      <c r="J4" s="39"/>
      <c r="K4" s="39"/>
      <c r="L4" s="39"/>
      <c r="M4" s="39"/>
      <c r="N4" s="40"/>
    </row>
    <row r="5" spans="2:21" ht="15" customHeight="1" x14ac:dyDescent="0.25">
      <c r="B5" s="492" t="s">
        <v>165</v>
      </c>
      <c r="C5" s="493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U5" s="24"/>
    </row>
    <row r="6" spans="2:21" x14ac:dyDescent="0.25">
      <c r="B6" s="25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6"/>
    </row>
    <row r="7" spans="2:21" x14ac:dyDescent="0.25">
      <c r="B7" s="26" t="s">
        <v>386</v>
      </c>
      <c r="C7" s="1"/>
      <c r="D7" s="584" t="s">
        <v>145</v>
      </c>
      <c r="E7" s="584"/>
      <c r="F7" s="584"/>
      <c r="G7" s="584"/>
      <c r="H7" s="1"/>
      <c r="I7" s="1" t="s">
        <v>28</v>
      </c>
      <c r="J7" s="585" t="s">
        <v>29</v>
      </c>
      <c r="K7" s="585"/>
      <c r="L7" s="585"/>
      <c r="M7" s="1"/>
      <c r="N7" s="16"/>
      <c r="P7" s="478"/>
    </row>
    <row r="8" spans="2:21" x14ac:dyDescent="0.25">
      <c r="B8" s="26" t="s">
        <v>162</v>
      </c>
      <c r="C8" s="1"/>
      <c r="D8" s="584" t="s">
        <v>37</v>
      </c>
      <c r="E8" s="584"/>
      <c r="F8" s="584"/>
      <c r="G8" s="584"/>
      <c r="H8" s="1"/>
      <c r="I8" s="1" t="s">
        <v>458</v>
      </c>
      <c r="J8" s="585" t="s">
        <v>141</v>
      </c>
      <c r="K8" s="585"/>
      <c r="L8" s="585"/>
      <c r="M8" s="1"/>
      <c r="N8" s="16"/>
      <c r="P8" s="478"/>
    </row>
    <row r="9" spans="2:21" x14ac:dyDescent="0.25">
      <c r="B9" s="26" t="s">
        <v>163</v>
      </c>
      <c r="C9" s="1"/>
      <c r="D9" s="584" t="s">
        <v>31</v>
      </c>
      <c r="E9" s="584"/>
      <c r="F9" s="584"/>
      <c r="G9" s="584"/>
      <c r="H9" s="1"/>
      <c r="I9" s="31" t="s">
        <v>489</v>
      </c>
      <c r="J9" s="585" t="s">
        <v>35</v>
      </c>
      <c r="K9" s="585"/>
      <c r="L9" s="585"/>
      <c r="M9" s="1"/>
      <c r="N9" s="16"/>
      <c r="P9" s="478"/>
    </row>
    <row r="10" spans="2:21" x14ac:dyDescent="0.25">
      <c r="B10" s="30" t="s">
        <v>164</v>
      </c>
      <c r="C10" s="1"/>
      <c r="D10" s="584" t="s">
        <v>32</v>
      </c>
      <c r="E10" s="584"/>
      <c r="F10" s="584"/>
      <c r="G10" s="584"/>
      <c r="H10" s="1"/>
      <c r="I10" s="31" t="s">
        <v>426</v>
      </c>
      <c r="J10" s="585"/>
      <c r="K10" s="585"/>
      <c r="L10" s="585"/>
      <c r="M10" s="1"/>
      <c r="N10" s="16"/>
      <c r="P10" s="478"/>
    </row>
    <row r="11" spans="2:21" x14ac:dyDescent="0.25">
      <c r="B11" s="26" t="s">
        <v>106</v>
      </c>
      <c r="C11" s="1"/>
      <c r="D11" s="584" t="s">
        <v>27</v>
      </c>
      <c r="E11" s="584"/>
      <c r="F11" s="584"/>
      <c r="G11" s="584"/>
      <c r="H11" s="1"/>
      <c r="I11" s="1" t="s">
        <v>19</v>
      </c>
      <c r="J11" s="585" t="s">
        <v>490</v>
      </c>
      <c r="K11" s="585"/>
      <c r="L11" s="585"/>
      <c r="M11" s="1"/>
      <c r="N11" s="16"/>
      <c r="P11" s="478"/>
    </row>
    <row r="12" spans="2:21" x14ac:dyDescent="0.25">
      <c r="B12" s="26" t="s">
        <v>0</v>
      </c>
      <c r="C12" s="1"/>
      <c r="D12" s="629" t="s">
        <v>142</v>
      </c>
      <c r="E12" s="629"/>
      <c r="F12" s="629"/>
      <c r="G12" s="629"/>
      <c r="H12" s="1"/>
      <c r="I12" s="31" t="s">
        <v>491</v>
      </c>
      <c r="J12" s="585"/>
      <c r="K12" s="585"/>
      <c r="L12" s="585"/>
      <c r="M12" s="1"/>
      <c r="N12" s="16"/>
      <c r="P12" s="85"/>
    </row>
    <row r="13" spans="2:21" x14ac:dyDescent="0.25">
      <c r="B13" s="26" t="s">
        <v>166</v>
      </c>
      <c r="C13" s="1"/>
      <c r="D13" s="495" t="s">
        <v>189</v>
      </c>
      <c r="E13" s="495"/>
      <c r="F13" s="495"/>
      <c r="G13" s="495"/>
      <c r="H13" s="1"/>
      <c r="I13" s="31" t="s">
        <v>492</v>
      </c>
      <c r="J13" s="585" t="s">
        <v>54</v>
      </c>
      <c r="K13" s="585"/>
      <c r="L13" s="585"/>
      <c r="M13" s="1"/>
      <c r="N13" s="16"/>
      <c r="P13" s="85"/>
    </row>
    <row r="14" spans="2:21" x14ac:dyDescent="0.25">
      <c r="B14" s="26" t="s">
        <v>161</v>
      </c>
      <c r="C14" s="1"/>
      <c r="D14" s="620"/>
      <c r="E14" s="620"/>
      <c r="F14" s="620"/>
      <c r="G14" s="620"/>
      <c r="H14" s="1"/>
      <c r="I14" s="31" t="s">
        <v>105</v>
      </c>
      <c r="J14" s="585"/>
      <c r="K14" s="585"/>
      <c r="L14" s="585"/>
      <c r="M14" s="1"/>
      <c r="N14" s="16"/>
      <c r="P14" s="85"/>
    </row>
    <row r="15" spans="2:21" ht="15.75" thickBot="1" x14ac:dyDescent="0.3">
      <c r="B15" s="34"/>
      <c r="C15" s="19"/>
      <c r="D15" s="628"/>
      <c r="E15" s="628"/>
      <c r="F15" s="628"/>
      <c r="G15" s="628"/>
      <c r="H15" s="19"/>
      <c r="I15" s="19"/>
      <c r="J15" s="19"/>
      <c r="K15" s="19"/>
      <c r="L15" s="19"/>
      <c r="M15" s="19"/>
      <c r="N15" s="20"/>
      <c r="P15" s="85"/>
    </row>
    <row r="16" spans="2:21" x14ac:dyDescent="0.25">
      <c r="B16" s="2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6"/>
      <c r="P16" s="85"/>
    </row>
    <row r="17" spans="1:23" x14ac:dyDescent="0.25">
      <c r="B17" s="26" t="s">
        <v>76</v>
      </c>
      <c r="C17" s="1"/>
      <c r="D17" s="1"/>
      <c r="E17" s="1"/>
      <c r="F17" s="1"/>
      <c r="G17" s="1"/>
      <c r="H17" s="1"/>
      <c r="I17" s="1"/>
      <c r="J17" s="44"/>
      <c r="K17" s="44"/>
      <c r="L17" s="44"/>
      <c r="M17" s="44"/>
      <c r="N17" s="16"/>
      <c r="P17" s="85"/>
    </row>
    <row r="18" spans="1:23" x14ac:dyDescent="0.25">
      <c r="B18" s="26"/>
      <c r="C18" s="119" t="s">
        <v>493</v>
      </c>
      <c r="D18" s="1"/>
      <c r="E18" s="1"/>
      <c r="F18" s="1"/>
      <c r="G18" s="1"/>
      <c r="H18" s="1"/>
      <c r="I18" s="1"/>
      <c r="J18" s="44"/>
      <c r="K18" s="44"/>
      <c r="L18" s="44"/>
      <c r="M18" s="44"/>
      <c r="N18" s="16"/>
      <c r="P18" s="85"/>
    </row>
    <row r="19" spans="1:23" x14ac:dyDescent="0.25">
      <c r="B19" s="26" t="s">
        <v>77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6"/>
      <c r="P19" s="61"/>
      <c r="Q19" s="61"/>
      <c r="R19" s="62"/>
      <c r="S19" s="64"/>
      <c r="T19" s="63"/>
      <c r="U19" s="1"/>
      <c r="V19" s="1"/>
      <c r="W19" s="1"/>
    </row>
    <row r="20" spans="1:23" x14ac:dyDescent="0.25">
      <c r="B20" s="26"/>
      <c r="C20" s="119" t="s">
        <v>159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6"/>
      <c r="P20" s="61"/>
      <c r="Q20" s="61"/>
      <c r="R20" s="62"/>
      <c r="S20" s="64"/>
      <c r="T20" s="63"/>
      <c r="U20" s="1"/>
      <c r="V20" s="1"/>
      <c r="W20" s="1"/>
    </row>
    <row r="21" spans="1:23" x14ac:dyDescent="0.25">
      <c r="B21" s="26" t="s">
        <v>156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6"/>
      <c r="P21" s="61"/>
      <c r="Q21" s="61"/>
      <c r="R21" s="62"/>
      <c r="S21" s="64"/>
      <c r="T21" s="63"/>
      <c r="U21" s="1"/>
      <c r="V21" s="1"/>
      <c r="W21" s="1"/>
    </row>
    <row r="22" spans="1:23" x14ac:dyDescent="0.25">
      <c r="B22" s="26"/>
      <c r="C22" s="119" t="s">
        <v>159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6"/>
      <c r="P22" s="61"/>
      <c r="Q22" s="61"/>
      <c r="R22" s="62"/>
      <c r="S22" s="64"/>
      <c r="T22" s="63"/>
      <c r="U22" s="1"/>
      <c r="V22" s="1"/>
      <c r="W22" s="1"/>
    </row>
    <row r="23" spans="1:23" x14ac:dyDescent="0.25">
      <c r="B23" s="26" t="s">
        <v>160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6"/>
      <c r="P23" s="61"/>
      <c r="Q23" s="61"/>
      <c r="R23" s="62"/>
      <c r="S23" s="64"/>
      <c r="T23" s="63"/>
      <c r="U23" s="1"/>
      <c r="V23" s="1"/>
      <c r="W23" s="1"/>
    </row>
    <row r="24" spans="1:23" x14ac:dyDescent="0.25">
      <c r="B24" s="26"/>
      <c r="C24" s="119" t="s">
        <v>159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6"/>
      <c r="P24" s="61"/>
      <c r="Q24" s="61"/>
      <c r="R24" s="62"/>
      <c r="S24" s="64"/>
      <c r="T24" s="63"/>
      <c r="U24" s="1"/>
      <c r="V24" s="1"/>
      <c r="W24" s="1"/>
    </row>
    <row r="25" spans="1:23" x14ac:dyDescent="0.25">
      <c r="B25" s="26" t="s">
        <v>157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6"/>
      <c r="P25" s="61"/>
      <c r="Q25" s="61"/>
      <c r="R25" s="62"/>
      <c r="S25" s="64"/>
      <c r="T25" s="63"/>
      <c r="U25" s="1"/>
      <c r="V25" s="1"/>
      <c r="W25" s="1"/>
    </row>
    <row r="26" spans="1:23" ht="15.75" thickBot="1" x14ac:dyDescent="0.3">
      <c r="A26" s="1"/>
      <c r="B26" s="2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6"/>
      <c r="P26" s="61"/>
      <c r="Q26" s="61"/>
      <c r="R26" s="62"/>
      <c r="S26" s="62"/>
      <c r="T26" s="63"/>
      <c r="U26" s="1"/>
      <c r="V26" s="1"/>
      <c r="W26" s="1"/>
    </row>
    <row r="27" spans="1:23" ht="15.75" thickBot="1" x14ac:dyDescent="0.3">
      <c r="B27" s="34"/>
      <c r="C27" s="19"/>
      <c r="D27" s="19"/>
      <c r="E27" s="19"/>
      <c r="F27" s="19"/>
      <c r="G27" s="19"/>
      <c r="H27" s="19"/>
      <c r="I27" s="35" t="s">
        <v>8</v>
      </c>
      <c r="J27" s="35" t="s">
        <v>9</v>
      </c>
      <c r="K27" s="19"/>
      <c r="L27" s="19"/>
      <c r="M27" s="19"/>
      <c r="N27" s="20"/>
      <c r="Q27" s="1"/>
      <c r="R27" s="36"/>
      <c r="S27" s="32"/>
      <c r="T27" s="1"/>
      <c r="U27" s="1"/>
      <c r="V27" s="1"/>
      <c r="W27" s="1"/>
    </row>
    <row r="28" spans="1:23" x14ac:dyDescent="0.25">
      <c r="Q28" s="1"/>
      <c r="R28" s="36"/>
      <c r="S28" s="86"/>
      <c r="T28" s="1"/>
      <c r="U28" s="1"/>
      <c r="V28" s="1"/>
      <c r="W28" s="1"/>
    </row>
    <row r="29" spans="1:23" x14ac:dyDescent="0.25">
      <c r="C29" s="66" t="s">
        <v>10</v>
      </c>
      <c r="Q29" s="1"/>
      <c r="R29" s="36"/>
      <c r="S29" s="86"/>
      <c r="T29" s="1"/>
      <c r="U29" s="1"/>
      <c r="V29" s="1"/>
      <c r="W29" s="1"/>
    </row>
    <row r="30" spans="1:23" x14ac:dyDescent="0.25">
      <c r="C30" s="27"/>
      <c r="D30" s="66" t="s">
        <v>11</v>
      </c>
      <c r="T30" s="1"/>
      <c r="U30" s="1"/>
      <c r="V30" s="1"/>
      <c r="W30" s="1"/>
    </row>
    <row r="31" spans="1:23" x14ac:dyDescent="0.25">
      <c r="C31" s="28"/>
      <c r="D31" s="66" t="s">
        <v>12</v>
      </c>
      <c r="T31" s="1"/>
      <c r="U31" s="1"/>
      <c r="V31" s="1"/>
      <c r="W31" s="1"/>
    </row>
    <row r="32" spans="1:23" x14ac:dyDescent="0.25">
      <c r="C32" s="218"/>
      <c r="D32" s="66" t="s">
        <v>13</v>
      </c>
      <c r="T32" s="1"/>
      <c r="U32" s="1"/>
      <c r="V32" s="1"/>
      <c r="W32" s="1"/>
    </row>
    <row r="33" spans="2:23" x14ac:dyDescent="0.25">
      <c r="C33" s="29"/>
      <c r="D33" s="66" t="s">
        <v>14</v>
      </c>
      <c r="T33" s="1"/>
      <c r="U33" s="1"/>
      <c r="V33" s="1"/>
      <c r="W33" s="1"/>
    </row>
    <row r="37" spans="2:23" x14ac:dyDescent="0.25">
      <c r="B37" s="70"/>
      <c r="C37" s="66" t="s">
        <v>167</v>
      </c>
    </row>
    <row r="38" spans="2:23" x14ac:dyDescent="0.25">
      <c r="C38" s="66" t="s">
        <v>168</v>
      </c>
    </row>
    <row r="39" spans="2:23" x14ac:dyDescent="0.25">
      <c r="C39" s="66" t="s">
        <v>187</v>
      </c>
      <c r="D39" s="66" t="s">
        <v>171</v>
      </c>
    </row>
    <row r="40" spans="2:23" x14ac:dyDescent="0.25">
      <c r="C40" s="66" t="s">
        <v>188</v>
      </c>
      <c r="D40" s="66" t="s">
        <v>172</v>
      </c>
    </row>
    <row r="42" spans="2:23" x14ac:dyDescent="0.25">
      <c r="C42" s="66" t="s">
        <v>169</v>
      </c>
    </row>
    <row r="43" spans="2:23" x14ac:dyDescent="0.25">
      <c r="C43" s="66" t="s">
        <v>170</v>
      </c>
    </row>
  </sheetData>
  <mergeCells count="19">
    <mergeCell ref="D14:G15"/>
    <mergeCell ref="J10:L10"/>
    <mergeCell ref="D11:G11"/>
    <mergeCell ref="J11:L11"/>
    <mergeCell ref="D12:G12"/>
    <mergeCell ref="J12:L12"/>
    <mergeCell ref="D13:G13"/>
    <mergeCell ref="J13:L13"/>
    <mergeCell ref="J14:L14"/>
    <mergeCell ref="B2:N3"/>
    <mergeCell ref="B5:C5"/>
    <mergeCell ref="D7:G7"/>
    <mergeCell ref="J7:L7"/>
    <mergeCell ref="P7:P11"/>
    <mergeCell ref="D8:G8"/>
    <mergeCell ref="J8:L8"/>
    <mergeCell ref="D9:G9"/>
    <mergeCell ref="J9:L9"/>
    <mergeCell ref="D10:G10"/>
  </mergeCells>
  <dataValidations count="4">
    <dataValidation type="list" allowBlank="1" showInputMessage="1" showErrorMessage="1" sqref="D12:G12" xr:uid="{00000000-0002-0000-0A00-000000000000}">
      <formula1>"Proses , Non Proses"</formula1>
    </dataValidation>
    <dataValidation type="list" allowBlank="1" showInputMessage="1" showErrorMessage="1" sqref="J8" xr:uid="{00000000-0002-0000-0A00-000001000000}">
      <formula1>"Project , Wholesale"</formula1>
    </dataValidation>
    <dataValidation type="list" allowBlank="1" showInputMessage="1" showErrorMessage="1" sqref="D11" xr:uid="{00000000-0002-0000-0A00-000002000000}">
      <formula1>"Yes,No"</formula1>
    </dataValidation>
    <dataValidation type="list" allowBlank="1" showInputMessage="1" showErrorMessage="1" sqref="D13:G13" xr:uid="{00000000-0002-0000-0A00-000003000000}">
      <formula1>"Fail , Cancel (Administration)"</formula1>
    </dataValidation>
  </dataValidations>
  <pageMargins left="0.70866141732283472" right="0.70866141732283472" top="0.74803149606299213" bottom="0.74803149606299213" header="0.31496062992125984" footer="0.31496062992125984"/>
  <pageSetup scale="70" orientation="landscape" horizontalDpi="360" verticalDpi="36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1"/>
  <dimension ref="A1:W42"/>
  <sheetViews>
    <sheetView showGridLines="0" tabSelected="1" topLeftCell="A13" zoomScale="84" zoomScaleNormal="84" workbookViewId="0">
      <selection activeCell="A7" sqref="A7:XFD13"/>
    </sheetView>
  </sheetViews>
  <sheetFormatPr defaultRowHeight="15" x14ac:dyDescent="0.25"/>
  <cols>
    <col min="1" max="1" width="2.28515625" style="66" customWidth="1"/>
    <col min="2" max="2" width="2.85546875" style="66" customWidth="1"/>
    <col min="3" max="3" width="23.85546875" style="66" customWidth="1"/>
    <col min="4" max="4" width="13.7109375" style="66" customWidth="1"/>
    <col min="5" max="5" width="11" style="66" customWidth="1"/>
    <col min="6" max="6" width="11.7109375" style="66" customWidth="1"/>
    <col min="7" max="7" width="16.85546875" style="66" bestFit="1" customWidth="1"/>
    <col min="8" max="8" width="7.85546875" style="66" customWidth="1"/>
    <col min="9" max="9" width="18.140625" style="66" customWidth="1"/>
    <col min="10" max="10" width="15.85546875" style="66" bestFit="1" customWidth="1"/>
    <col min="11" max="11" width="16.5703125" style="66" bestFit="1" customWidth="1"/>
    <col min="12" max="12" width="13.85546875" style="66" bestFit="1" customWidth="1"/>
    <col min="13" max="13" width="12.5703125" style="66" bestFit="1" customWidth="1"/>
    <col min="14" max="14" width="6.28515625" style="66" customWidth="1"/>
    <col min="15" max="15" width="9.140625" style="66"/>
    <col min="16" max="16" width="22.140625" style="66" customWidth="1"/>
    <col min="17" max="17" width="14.85546875" style="66" customWidth="1"/>
    <col min="18" max="18" width="14" style="66" bestFit="1" customWidth="1"/>
    <col min="19" max="19" width="9.140625" style="66"/>
    <col min="20" max="20" width="14" style="66" bestFit="1" customWidth="1"/>
    <col min="21" max="16384" width="9.140625" style="66"/>
  </cols>
  <sheetData>
    <row r="1" spans="2:21" ht="15.75" thickBot="1" x14ac:dyDescent="0.3"/>
    <row r="2" spans="2:21" x14ac:dyDescent="0.25">
      <c r="B2" s="486" t="s">
        <v>22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8"/>
    </row>
    <row r="3" spans="2:21" ht="12.75" customHeight="1" x14ac:dyDescent="0.2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1"/>
    </row>
    <row r="4" spans="2:21" ht="18" customHeight="1" x14ac:dyDescent="0.45">
      <c r="B4" s="42" t="s">
        <v>23</v>
      </c>
      <c r="C4" s="41"/>
      <c r="D4" s="39"/>
      <c r="E4" s="39"/>
      <c r="F4" s="39"/>
      <c r="G4" s="39"/>
      <c r="H4" s="39"/>
      <c r="I4" s="39"/>
      <c r="J4" s="39"/>
      <c r="K4" s="39"/>
      <c r="L4" s="39"/>
      <c r="M4" s="39"/>
      <c r="N4" s="40"/>
    </row>
    <row r="5" spans="2:21" ht="15" customHeight="1" x14ac:dyDescent="0.25">
      <c r="B5" s="492" t="s">
        <v>165</v>
      </c>
      <c r="C5" s="493"/>
      <c r="D5" s="22"/>
      <c r="E5" s="22"/>
      <c r="F5" s="22"/>
      <c r="G5" s="22"/>
      <c r="H5" s="22"/>
      <c r="I5" s="22"/>
      <c r="J5" s="22"/>
      <c r="K5" s="22"/>
      <c r="L5" s="22"/>
      <c r="M5" s="22"/>
      <c r="N5" s="23"/>
      <c r="U5" s="24"/>
    </row>
    <row r="6" spans="2:21" x14ac:dyDescent="0.25">
      <c r="B6" s="25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6"/>
    </row>
    <row r="7" spans="2:21" x14ac:dyDescent="0.25">
      <c r="B7" s="26" t="s">
        <v>24</v>
      </c>
      <c r="C7" s="1"/>
      <c r="D7" s="584" t="s">
        <v>145</v>
      </c>
      <c r="E7" s="584"/>
      <c r="F7" s="584"/>
      <c r="G7" s="584"/>
      <c r="H7" s="1"/>
      <c r="I7" s="1" t="s">
        <v>28</v>
      </c>
      <c r="J7" s="585" t="s">
        <v>29</v>
      </c>
      <c r="K7" s="585"/>
      <c r="L7" s="585"/>
      <c r="M7" s="1"/>
      <c r="N7" s="16"/>
      <c r="P7" s="478"/>
    </row>
    <row r="8" spans="2:21" x14ac:dyDescent="0.25">
      <c r="B8" s="26" t="s">
        <v>162</v>
      </c>
      <c r="C8" s="1"/>
      <c r="D8" s="584" t="s">
        <v>37</v>
      </c>
      <c r="E8" s="584"/>
      <c r="F8" s="584"/>
      <c r="G8" s="584"/>
      <c r="H8" s="1"/>
      <c r="I8" s="1" t="s">
        <v>33</v>
      </c>
      <c r="J8" s="585" t="s">
        <v>141</v>
      </c>
      <c r="K8" s="585"/>
      <c r="L8" s="585"/>
      <c r="M8" s="1"/>
      <c r="N8" s="16"/>
      <c r="P8" s="478"/>
    </row>
    <row r="9" spans="2:21" x14ac:dyDescent="0.25">
      <c r="B9" s="26" t="s">
        <v>163</v>
      </c>
      <c r="C9" s="1"/>
      <c r="D9" s="584" t="s">
        <v>31</v>
      </c>
      <c r="E9" s="584"/>
      <c r="F9" s="584"/>
      <c r="G9" s="584"/>
      <c r="H9" s="1"/>
      <c r="I9" s="1" t="s">
        <v>19</v>
      </c>
      <c r="J9" s="585" t="s">
        <v>35</v>
      </c>
      <c r="K9" s="585"/>
      <c r="L9" s="585"/>
      <c r="M9" s="1"/>
      <c r="N9" s="16"/>
      <c r="P9" s="478"/>
    </row>
    <row r="10" spans="2:21" x14ac:dyDescent="0.25">
      <c r="B10" s="30" t="s">
        <v>164</v>
      </c>
      <c r="C10" s="1"/>
      <c r="D10" s="584" t="s">
        <v>32</v>
      </c>
      <c r="E10" s="584"/>
      <c r="F10" s="584"/>
      <c r="G10" s="584"/>
      <c r="H10" s="1"/>
      <c r="I10" s="31" t="s">
        <v>36</v>
      </c>
      <c r="J10" s="585"/>
      <c r="K10" s="585"/>
      <c r="L10" s="585"/>
      <c r="M10" s="1" t="s">
        <v>143</v>
      </c>
      <c r="N10" s="16"/>
      <c r="P10" s="478"/>
    </row>
    <row r="11" spans="2:21" x14ac:dyDescent="0.25">
      <c r="B11" s="26" t="s">
        <v>26</v>
      </c>
      <c r="C11" s="1"/>
      <c r="D11" s="584" t="s">
        <v>54</v>
      </c>
      <c r="E11" s="584"/>
      <c r="F11" s="584"/>
      <c r="G11" s="584"/>
      <c r="H11" s="1"/>
      <c r="I11" s="31" t="s">
        <v>104</v>
      </c>
      <c r="J11" s="585"/>
      <c r="K11" s="585"/>
      <c r="L11" s="585"/>
      <c r="M11" s="1"/>
      <c r="N11" s="16"/>
      <c r="P11" s="478"/>
    </row>
    <row r="12" spans="2:21" x14ac:dyDescent="0.25">
      <c r="B12" s="26" t="s">
        <v>0</v>
      </c>
      <c r="C12" s="1"/>
      <c r="D12" s="629" t="s">
        <v>142</v>
      </c>
      <c r="E12" s="629"/>
      <c r="F12" s="629"/>
      <c r="G12" s="629"/>
      <c r="H12" s="1"/>
      <c r="I12" s="31" t="s">
        <v>106</v>
      </c>
      <c r="J12" s="585"/>
      <c r="K12" s="585"/>
      <c r="L12" s="585"/>
      <c r="M12" s="1"/>
      <c r="N12" s="16"/>
      <c r="P12" s="85"/>
    </row>
    <row r="13" spans="2:21" x14ac:dyDescent="0.25">
      <c r="B13" s="26" t="s">
        <v>208</v>
      </c>
      <c r="C13" s="1"/>
      <c r="D13" s="584" t="s">
        <v>189</v>
      </c>
      <c r="E13" s="584"/>
      <c r="F13" s="584"/>
      <c r="G13" s="584"/>
      <c r="H13" s="1"/>
      <c r="I13" s="31" t="s">
        <v>105</v>
      </c>
      <c r="J13" s="585"/>
      <c r="K13" s="585"/>
      <c r="L13" s="585"/>
      <c r="M13" s="1"/>
      <c r="N13" s="16"/>
      <c r="P13" s="85"/>
    </row>
    <row r="14" spans="2:21" x14ac:dyDescent="0.25">
      <c r="B14" s="26" t="s">
        <v>209</v>
      </c>
      <c r="C14" s="1"/>
      <c r="D14" s="632"/>
      <c r="E14" s="632"/>
      <c r="F14" s="632"/>
      <c r="G14" s="632"/>
      <c r="H14" s="1"/>
      <c r="I14" s="31"/>
      <c r="J14" s="31"/>
      <c r="K14" s="31"/>
      <c r="L14" s="31"/>
      <c r="M14" s="1"/>
      <c r="N14" s="16"/>
      <c r="P14" s="85"/>
    </row>
    <row r="15" spans="2:21" ht="15.75" thickBot="1" x14ac:dyDescent="0.3">
      <c r="B15" s="34"/>
      <c r="C15" s="19"/>
      <c r="D15" s="633"/>
      <c r="E15" s="633"/>
      <c r="F15" s="633"/>
      <c r="G15" s="633"/>
      <c r="H15" s="19"/>
      <c r="I15" s="19"/>
      <c r="J15" s="19"/>
      <c r="K15" s="19"/>
      <c r="L15" s="19"/>
      <c r="M15" s="19"/>
      <c r="N15" s="20"/>
      <c r="P15" s="85"/>
    </row>
    <row r="16" spans="2:21" x14ac:dyDescent="0.25">
      <c r="B16" s="26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6"/>
      <c r="P16" s="85"/>
    </row>
    <row r="17" spans="1:23" x14ac:dyDescent="0.25">
      <c r="B17" s="26" t="s">
        <v>76</v>
      </c>
      <c r="C17" s="1"/>
      <c r="D17" s="1"/>
      <c r="E17" s="1"/>
      <c r="F17" s="1"/>
      <c r="G17" s="1"/>
      <c r="H17" s="1"/>
      <c r="I17" s="1"/>
      <c r="J17" s="44"/>
      <c r="K17" s="44"/>
      <c r="L17" s="44"/>
      <c r="M17" s="44"/>
      <c r="N17" s="16"/>
      <c r="P17" s="85"/>
    </row>
    <row r="18" spans="1:23" x14ac:dyDescent="0.25">
      <c r="B18" s="26"/>
      <c r="C18" s="119" t="s">
        <v>158</v>
      </c>
      <c r="D18" s="1"/>
      <c r="E18" s="1"/>
      <c r="F18" s="1"/>
      <c r="G18" s="1"/>
      <c r="H18" s="1"/>
      <c r="I18" s="1"/>
      <c r="J18" s="44"/>
      <c r="K18" s="44"/>
      <c r="L18" s="44"/>
      <c r="M18" s="44"/>
      <c r="N18" s="16"/>
      <c r="P18" s="85"/>
    </row>
    <row r="19" spans="1:23" x14ac:dyDescent="0.25">
      <c r="B19" s="26" t="s">
        <v>77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6"/>
      <c r="P19" s="210"/>
      <c r="V19" s="1"/>
      <c r="W19" s="1"/>
    </row>
    <row r="20" spans="1:23" x14ac:dyDescent="0.25">
      <c r="B20" s="26"/>
      <c r="C20" s="119" t="s">
        <v>159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6"/>
      <c r="P20" s="210"/>
      <c r="V20" s="1"/>
      <c r="W20" s="1"/>
    </row>
    <row r="21" spans="1:23" x14ac:dyDescent="0.25">
      <c r="B21" s="26" t="s">
        <v>156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6"/>
      <c r="P21" s="210"/>
      <c r="V21" s="1"/>
      <c r="W21" s="1"/>
    </row>
    <row r="22" spans="1:23" x14ac:dyDescent="0.25">
      <c r="B22" s="26"/>
      <c r="C22" s="119" t="s">
        <v>159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6"/>
      <c r="P22" s="210"/>
      <c r="V22" s="1"/>
      <c r="W22" s="1"/>
    </row>
    <row r="23" spans="1:23" x14ac:dyDescent="0.25">
      <c r="B23" s="26" t="s">
        <v>160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6"/>
      <c r="P23" s="210"/>
      <c r="V23" s="1"/>
      <c r="W23" s="1"/>
    </row>
    <row r="24" spans="1:23" x14ac:dyDescent="0.25">
      <c r="B24" s="26"/>
      <c r="C24" s="119" t="s">
        <v>159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6"/>
      <c r="P24" s="210"/>
      <c r="V24" s="1"/>
      <c r="W24" s="1"/>
    </row>
    <row r="25" spans="1:23" x14ac:dyDescent="0.25">
      <c r="B25" s="26" t="s">
        <v>157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6"/>
      <c r="P25" s="210"/>
      <c r="V25" s="1"/>
      <c r="W25" s="1"/>
    </row>
    <row r="26" spans="1:23" x14ac:dyDescent="0.25">
      <c r="A26" s="1"/>
      <c r="B26" s="26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6"/>
      <c r="P26" s="210"/>
      <c r="V26" s="1"/>
      <c r="W26" s="1"/>
    </row>
    <row r="27" spans="1:23" ht="15.75" thickBot="1" x14ac:dyDescent="0.3">
      <c r="B27" s="34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20"/>
      <c r="P27" s="210"/>
      <c r="V27" s="1"/>
      <c r="W27" s="1"/>
    </row>
    <row r="28" spans="1:23" x14ac:dyDescent="0.25">
      <c r="Q28" s="1"/>
      <c r="R28" s="36"/>
      <c r="S28" s="86"/>
      <c r="T28" s="1"/>
      <c r="U28" s="1"/>
      <c r="V28" s="1"/>
      <c r="W28" s="1"/>
    </row>
    <row r="29" spans="1:23" x14ac:dyDescent="0.25">
      <c r="C29" s="66" t="s">
        <v>10</v>
      </c>
      <c r="Q29" s="1"/>
      <c r="R29" s="36"/>
      <c r="S29" s="86"/>
      <c r="T29" s="1"/>
      <c r="U29" s="1"/>
      <c r="V29" s="1"/>
      <c r="W29" s="1"/>
    </row>
    <row r="30" spans="1:23" x14ac:dyDescent="0.25">
      <c r="C30" s="27"/>
      <c r="D30" s="66" t="s">
        <v>11</v>
      </c>
      <c r="T30" s="1"/>
      <c r="U30" s="1"/>
      <c r="V30" s="1"/>
      <c r="W30" s="1"/>
    </row>
    <row r="31" spans="1:23" x14ac:dyDescent="0.25">
      <c r="C31" s="28"/>
      <c r="D31" s="66" t="s">
        <v>12</v>
      </c>
      <c r="T31" s="1"/>
      <c r="U31" s="1"/>
      <c r="V31" s="1"/>
      <c r="W31" s="1"/>
    </row>
    <row r="32" spans="1:23" ht="15.75" thickBot="1" x14ac:dyDescent="0.3">
      <c r="C32" s="37"/>
      <c r="D32" s="66" t="s">
        <v>13</v>
      </c>
      <c r="T32" s="1"/>
      <c r="U32" s="1"/>
      <c r="V32" s="1"/>
      <c r="W32" s="1"/>
    </row>
    <row r="33" spans="2:23" ht="15.75" thickBot="1" x14ac:dyDescent="0.3">
      <c r="C33" s="38"/>
      <c r="D33" s="66" t="s">
        <v>14</v>
      </c>
      <c r="T33" s="1"/>
      <c r="U33" s="1"/>
      <c r="V33" s="1"/>
      <c r="W33" s="1"/>
    </row>
    <row r="36" spans="2:23" x14ac:dyDescent="0.25">
      <c r="C36" s="66" t="s">
        <v>167</v>
      </c>
    </row>
    <row r="37" spans="2:23" x14ac:dyDescent="0.25">
      <c r="B37" s="70"/>
      <c r="C37" s="66" t="s">
        <v>168</v>
      </c>
    </row>
    <row r="38" spans="2:23" x14ac:dyDescent="0.25">
      <c r="C38" s="66" t="s">
        <v>187</v>
      </c>
      <c r="D38" s="66" t="s">
        <v>171</v>
      </c>
    </row>
    <row r="39" spans="2:23" x14ac:dyDescent="0.25">
      <c r="C39" s="66" t="s">
        <v>188</v>
      </c>
      <c r="D39" s="66" t="s">
        <v>172</v>
      </c>
    </row>
    <row r="41" spans="2:23" x14ac:dyDescent="0.25">
      <c r="C41" s="66" t="s">
        <v>169</v>
      </c>
    </row>
    <row r="42" spans="2:23" x14ac:dyDescent="0.25">
      <c r="C42" s="66" t="s">
        <v>170</v>
      </c>
    </row>
  </sheetData>
  <mergeCells count="18">
    <mergeCell ref="D14:G15"/>
    <mergeCell ref="J10:L10"/>
    <mergeCell ref="D11:G11"/>
    <mergeCell ref="J11:L11"/>
    <mergeCell ref="D12:G12"/>
    <mergeCell ref="J12:L12"/>
    <mergeCell ref="D13:G13"/>
    <mergeCell ref="J13:L13"/>
    <mergeCell ref="B2:N3"/>
    <mergeCell ref="B5:C5"/>
    <mergeCell ref="D7:G7"/>
    <mergeCell ref="J7:L7"/>
    <mergeCell ref="P7:P11"/>
    <mergeCell ref="D8:G8"/>
    <mergeCell ref="J8:L8"/>
    <mergeCell ref="D9:G9"/>
    <mergeCell ref="J9:L9"/>
    <mergeCell ref="D10:G10"/>
  </mergeCells>
  <dataValidations count="4">
    <dataValidation type="list" allowBlank="1" showInputMessage="1" showErrorMessage="1" sqref="D13:G13" xr:uid="{00000000-0002-0000-0D00-000000000000}">
      <formula1>"Fail , Cancel (Administration)"</formula1>
    </dataValidation>
    <dataValidation type="list" allowBlank="1" showInputMessage="1" showErrorMessage="1" sqref="D11" xr:uid="{00000000-0002-0000-0D00-000001000000}">
      <formula1>"Yes,No"</formula1>
    </dataValidation>
    <dataValidation type="list" allowBlank="1" showInputMessage="1" showErrorMessage="1" sqref="J8" xr:uid="{00000000-0002-0000-0D00-000002000000}">
      <formula1>"Project , Wholesale"</formula1>
    </dataValidation>
    <dataValidation type="list" allowBlank="1" showInputMessage="1" showErrorMessage="1" sqref="D12:G12" xr:uid="{00000000-0002-0000-0D00-000003000000}">
      <formula1>"Proses , Non Proses"</formula1>
    </dataValidation>
  </dataValidations>
  <pageMargins left="0.70866141732283472" right="0.70866141732283472" top="0.74803149606299213" bottom="0.74803149606299213" header="0.31496062992125984" footer="0.31496062992125984"/>
  <pageSetup scale="70" orientation="landscape" horizontalDpi="360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5"/>
  </sheetPr>
  <dimension ref="A1:N20"/>
  <sheetViews>
    <sheetView showGridLines="0" workbookViewId="0">
      <selection activeCell="H10" sqref="H10"/>
    </sheetView>
  </sheetViews>
  <sheetFormatPr defaultRowHeight="15" x14ac:dyDescent="0.25"/>
  <cols>
    <col min="1" max="1" width="4.140625" style="66" customWidth="1"/>
    <col min="2" max="2" width="19.7109375" style="66" customWidth="1"/>
    <col min="3" max="3" width="16.140625" style="66" customWidth="1"/>
    <col min="4" max="4" width="17.85546875" style="66" bestFit="1" customWidth="1"/>
    <col min="5" max="5" width="18.5703125" style="66" customWidth="1"/>
    <col min="6" max="6" width="16.28515625" style="66" customWidth="1"/>
    <col min="7" max="7" width="22.42578125" style="66" customWidth="1"/>
    <col min="8" max="8" width="12.85546875" style="66" customWidth="1"/>
    <col min="9" max="9" width="16.140625" style="66" customWidth="1"/>
    <col min="10" max="10" width="14.28515625" style="66" customWidth="1"/>
    <col min="11" max="16384" width="9.140625" style="66"/>
  </cols>
  <sheetData>
    <row r="1" spans="1:14" ht="19.5" thickBot="1" x14ac:dyDescent="0.35">
      <c r="A1" s="454" t="s">
        <v>183</v>
      </c>
      <c r="B1" s="454"/>
      <c r="C1" s="454"/>
      <c r="D1" s="454"/>
      <c r="E1" s="454"/>
      <c r="F1" s="454"/>
      <c r="G1" s="454"/>
      <c r="H1" s="350"/>
      <c r="N1" s="1"/>
    </row>
    <row r="2" spans="1:14" x14ac:dyDescent="0.25">
      <c r="A2" s="2" t="s">
        <v>199</v>
      </c>
      <c r="B2" s="3"/>
      <c r="C2" s="3"/>
      <c r="D2" s="3"/>
      <c r="E2" s="3"/>
      <c r="F2" s="3"/>
      <c r="G2" s="3"/>
      <c r="H2" s="3"/>
      <c r="I2" s="3"/>
      <c r="J2" s="3"/>
      <c r="K2" s="4"/>
      <c r="N2" s="1"/>
    </row>
    <row r="3" spans="1:14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7"/>
      <c r="M3" s="8"/>
      <c r="N3" s="9"/>
    </row>
    <row r="4" spans="1:14" x14ac:dyDescent="0.25">
      <c r="A4" s="5"/>
      <c r="B4" s="6"/>
      <c r="C4" s="6"/>
      <c r="D4" s="6"/>
      <c r="E4" s="6"/>
      <c r="F4" s="6"/>
      <c r="G4" s="6"/>
      <c r="H4" s="6"/>
      <c r="I4" s="6"/>
      <c r="J4" s="6"/>
      <c r="K4" s="7"/>
      <c r="N4" s="1"/>
    </row>
    <row r="5" spans="1:14" x14ac:dyDescent="0.25">
      <c r="A5" s="10"/>
      <c r="B5" s="11" t="s">
        <v>182</v>
      </c>
      <c r="C5" s="11" t="s">
        <v>18</v>
      </c>
      <c r="D5" s="11" t="s">
        <v>423</v>
      </c>
      <c r="E5" s="11" t="s">
        <v>5</v>
      </c>
      <c r="F5" s="11" t="s">
        <v>19</v>
      </c>
      <c r="G5" s="11" t="s">
        <v>421</v>
      </c>
      <c r="H5" s="11" t="s">
        <v>422</v>
      </c>
      <c r="I5" s="11" t="s">
        <v>0</v>
      </c>
      <c r="J5" s="11"/>
      <c r="K5" s="12"/>
      <c r="N5" s="1"/>
    </row>
    <row r="6" spans="1:14" x14ac:dyDescent="0.25">
      <c r="A6" s="10"/>
      <c r="B6" s="345"/>
      <c r="C6" s="345"/>
      <c r="D6" s="345"/>
      <c r="E6" s="345"/>
      <c r="F6" s="345"/>
      <c r="G6" s="345"/>
      <c r="H6" s="345"/>
      <c r="I6" s="345"/>
      <c r="J6" s="11" t="s">
        <v>1</v>
      </c>
      <c r="K6" s="12"/>
      <c r="N6" s="1"/>
    </row>
    <row r="7" spans="1:14" ht="27.75" customHeight="1" x14ac:dyDescent="0.25">
      <c r="A7" s="352">
        <v>1</v>
      </c>
      <c r="B7" s="162" t="s">
        <v>184</v>
      </c>
      <c r="C7" s="163">
        <v>43881</v>
      </c>
      <c r="D7" s="163" t="s">
        <v>424</v>
      </c>
      <c r="E7" s="48" t="s">
        <v>185</v>
      </c>
      <c r="F7" s="83" t="s">
        <v>186</v>
      </c>
      <c r="G7" s="47">
        <v>20000000</v>
      </c>
      <c r="H7" s="351">
        <v>0.3</v>
      </c>
      <c r="I7" s="83" t="s">
        <v>425</v>
      </c>
      <c r="J7" s="1"/>
      <c r="K7" s="16"/>
    </row>
    <row r="8" spans="1:14" ht="27.75" customHeight="1" x14ac:dyDescent="0.25">
      <c r="A8" s="26"/>
      <c r="B8" s="29"/>
      <c r="C8" s="29"/>
      <c r="D8" s="29"/>
      <c r="E8" s="29"/>
      <c r="F8" s="29"/>
      <c r="G8" s="29"/>
      <c r="H8" s="29"/>
      <c r="I8" s="29"/>
      <c r="J8" s="1"/>
      <c r="K8" s="16"/>
    </row>
    <row r="9" spans="1:14" x14ac:dyDescent="0.25">
      <c r="A9" s="26"/>
      <c r="B9" s="29"/>
      <c r="C9" s="29"/>
      <c r="D9" s="29"/>
      <c r="E9" s="29"/>
      <c r="F9" s="29"/>
      <c r="G9" s="29"/>
      <c r="H9" s="29"/>
      <c r="I9" s="29"/>
      <c r="J9" s="1"/>
      <c r="K9" s="16"/>
    </row>
    <row r="10" spans="1:14" x14ac:dyDescent="0.25">
      <c r="A10" s="26"/>
      <c r="B10" s="29"/>
      <c r="C10" s="29"/>
      <c r="D10" s="29"/>
      <c r="E10" s="29"/>
      <c r="F10" s="29"/>
      <c r="G10" s="29"/>
      <c r="H10" s="29"/>
      <c r="I10" s="29"/>
      <c r="J10" s="1"/>
      <c r="K10" s="16"/>
    </row>
    <row r="11" spans="1:14" x14ac:dyDescent="0.25">
      <c r="A11" s="26"/>
      <c r="B11" s="29"/>
      <c r="C11" s="29"/>
      <c r="D11" s="29"/>
      <c r="E11" s="29"/>
      <c r="F11" s="29"/>
      <c r="G11" s="29"/>
      <c r="H11" s="29"/>
      <c r="I11" s="29"/>
      <c r="J11" s="1"/>
      <c r="K11" s="16"/>
    </row>
    <row r="12" spans="1:14" x14ac:dyDescent="0.25">
      <c r="A12" s="26"/>
      <c r="B12" s="29"/>
      <c r="C12" s="29"/>
      <c r="D12" s="29"/>
      <c r="E12" s="29"/>
      <c r="F12" s="29"/>
      <c r="G12" s="29"/>
      <c r="H12" s="29"/>
      <c r="I12" s="29"/>
      <c r="J12" s="1"/>
      <c r="K12" s="16"/>
    </row>
    <row r="13" spans="1:14" x14ac:dyDescent="0.25">
      <c r="A13" s="26"/>
      <c r="B13" s="29"/>
      <c r="C13" s="29"/>
      <c r="D13" s="29"/>
      <c r="E13" s="29"/>
      <c r="F13" s="29"/>
      <c r="G13" s="29"/>
      <c r="H13" s="29"/>
      <c r="I13" s="29"/>
      <c r="J13" s="1"/>
      <c r="K13" s="16"/>
    </row>
    <row r="14" spans="1:14" x14ac:dyDescent="0.25">
      <c r="A14" s="26"/>
      <c r="B14" s="29"/>
      <c r="C14" s="29"/>
      <c r="D14" s="29"/>
      <c r="E14" s="29"/>
      <c r="F14" s="29"/>
      <c r="G14" s="29"/>
      <c r="H14" s="29"/>
      <c r="I14" s="29"/>
      <c r="J14" s="1"/>
      <c r="K14" s="16"/>
    </row>
    <row r="15" spans="1:14" x14ac:dyDescent="0.25">
      <c r="A15" s="26"/>
      <c r="B15" s="29"/>
      <c r="C15" s="29"/>
      <c r="D15" s="29"/>
      <c r="E15" s="29"/>
      <c r="F15" s="29"/>
      <c r="G15" s="29"/>
      <c r="H15" s="29"/>
      <c r="I15" s="29"/>
      <c r="J15" s="1"/>
      <c r="K15" s="16"/>
    </row>
    <row r="16" spans="1:14" x14ac:dyDescent="0.25">
      <c r="A16" s="26"/>
      <c r="B16" s="29"/>
      <c r="C16" s="29"/>
      <c r="D16" s="29"/>
      <c r="E16" s="29"/>
      <c r="F16" s="29"/>
      <c r="G16" s="29"/>
      <c r="H16" s="29"/>
      <c r="I16" s="29"/>
      <c r="J16" s="1"/>
      <c r="K16" s="16"/>
    </row>
    <row r="17" spans="1:11" x14ac:dyDescent="0.25">
      <c r="A17" s="26"/>
      <c r="B17" s="29"/>
      <c r="C17" s="29"/>
      <c r="D17" s="29"/>
      <c r="E17" s="29"/>
      <c r="F17" s="29"/>
      <c r="G17" s="29"/>
      <c r="H17" s="29"/>
      <c r="I17" s="29"/>
      <c r="J17" s="1"/>
      <c r="K17" s="16"/>
    </row>
    <row r="18" spans="1:11" x14ac:dyDescent="0.25">
      <c r="A18" s="26"/>
      <c r="B18" s="29"/>
      <c r="C18" s="29"/>
      <c r="D18" s="29"/>
      <c r="E18" s="29"/>
      <c r="F18" s="29"/>
      <c r="G18" s="29"/>
      <c r="H18" s="29"/>
      <c r="I18" s="29"/>
      <c r="J18" s="1"/>
      <c r="K18" s="16"/>
    </row>
    <row r="19" spans="1:11" x14ac:dyDescent="0.25">
      <c r="A19" s="26"/>
      <c r="B19" s="1"/>
      <c r="C19" s="1"/>
      <c r="D19" s="1"/>
      <c r="E19" s="1"/>
      <c r="F19" s="1"/>
      <c r="G19" s="1"/>
      <c r="H19" s="1"/>
      <c r="I19" s="1"/>
      <c r="J19" s="1"/>
      <c r="K19" s="16"/>
    </row>
    <row r="20" spans="1:11" ht="15.75" thickBot="1" x14ac:dyDescent="0.3">
      <c r="A20" s="34"/>
      <c r="B20" s="19"/>
      <c r="C20" s="19"/>
      <c r="D20" s="19"/>
      <c r="E20" s="19"/>
      <c r="F20" s="19"/>
      <c r="G20" s="19"/>
      <c r="H20" s="19"/>
      <c r="I20" s="19"/>
      <c r="J20" s="19"/>
      <c r="K20" s="20"/>
    </row>
  </sheetData>
  <mergeCells count="1">
    <mergeCell ref="A1:G1"/>
  </mergeCells>
  <pageMargins left="0.70866141732283472" right="0.70866141732283472" top="0.74803149606299213" bottom="0.74803149606299213" header="0.31496062992125984" footer="0.31496062992125984"/>
  <pageSetup paperSize="9" scale="95" orientation="landscape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AK47"/>
  <sheetViews>
    <sheetView showGridLines="0" zoomScale="96" zoomScaleNormal="96" workbookViewId="0">
      <selection activeCell="A2" sqref="A2"/>
    </sheetView>
  </sheetViews>
  <sheetFormatPr defaultRowHeight="15" x14ac:dyDescent="0.25"/>
  <cols>
    <col min="1" max="1" width="21.5703125" style="66" bestFit="1" customWidth="1"/>
    <col min="2" max="2" width="8.85546875" style="66" customWidth="1"/>
    <col min="3" max="4" width="9.140625" style="66"/>
    <col min="5" max="5" width="22.28515625" style="66" bestFit="1" customWidth="1"/>
    <col min="6" max="6" width="4" style="66" bestFit="1" customWidth="1"/>
    <col min="7" max="7" width="9.140625" style="66"/>
    <col min="8" max="8" width="22.28515625" style="66" bestFit="1" customWidth="1"/>
    <col min="9" max="9" width="4" style="66" bestFit="1" customWidth="1"/>
    <col min="10" max="10" width="9.140625" style="66"/>
    <col min="11" max="11" width="22.28515625" style="66" bestFit="1" customWidth="1"/>
    <col min="12" max="12" width="4" style="66" bestFit="1" customWidth="1"/>
    <col min="13" max="13" width="9.140625" style="66"/>
    <col min="14" max="14" width="22.28515625" style="66" bestFit="1" customWidth="1"/>
    <col min="15" max="15" width="4" style="66" bestFit="1" customWidth="1"/>
    <col min="16" max="16" width="9.140625" style="66"/>
    <col min="17" max="17" width="22.28515625" style="66" bestFit="1" customWidth="1"/>
    <col min="18" max="18" width="4" style="66" bestFit="1" customWidth="1"/>
    <col min="19" max="19" width="4" style="66" customWidth="1"/>
    <col min="20" max="20" width="22.28515625" style="66" bestFit="1" customWidth="1"/>
    <col min="21" max="21" width="4" style="66" bestFit="1" customWidth="1"/>
    <col min="22" max="22" width="9.140625" style="66"/>
    <col min="23" max="23" width="22.28515625" style="66" bestFit="1" customWidth="1"/>
    <col min="24" max="24" width="4" style="66" bestFit="1" customWidth="1"/>
    <col min="25" max="16384" width="9.140625" style="66"/>
  </cols>
  <sheetData>
    <row r="3" spans="1:37" x14ac:dyDescent="0.25">
      <c r="A3" s="29"/>
      <c r="B3" s="83" t="s">
        <v>356</v>
      </c>
      <c r="C3" s="83" t="s">
        <v>357</v>
      </c>
      <c r="D3" s="83" t="s">
        <v>358</v>
      </c>
    </row>
    <row r="4" spans="1:37" x14ac:dyDescent="0.25">
      <c r="A4" s="29" t="s">
        <v>346</v>
      </c>
      <c r="B4" s="83">
        <v>30</v>
      </c>
      <c r="C4" s="83">
        <v>20</v>
      </c>
      <c r="D4" s="83">
        <v>40</v>
      </c>
      <c r="E4" s="66">
        <f>COUNT(B4:D4)</f>
        <v>3</v>
      </c>
      <c r="G4" s="66">
        <f>E4</f>
        <v>3</v>
      </c>
    </row>
    <row r="5" spans="1:37" x14ac:dyDescent="0.25">
      <c r="A5" s="29" t="s">
        <v>347</v>
      </c>
      <c r="B5" s="83">
        <v>30</v>
      </c>
      <c r="C5" s="83">
        <v>20</v>
      </c>
      <c r="D5" s="83"/>
      <c r="E5" s="66">
        <f>COUNT(B5:D5)</f>
        <v>2</v>
      </c>
      <c r="G5" s="66">
        <f>G4*E5</f>
        <v>6</v>
      </c>
    </row>
    <row r="6" spans="1:37" x14ac:dyDescent="0.25">
      <c r="A6" s="29" t="s">
        <v>349</v>
      </c>
      <c r="B6" s="83">
        <v>30</v>
      </c>
      <c r="C6" s="83">
        <v>20</v>
      </c>
      <c r="D6" s="83">
        <v>40</v>
      </c>
      <c r="E6" s="66">
        <f t="shared" ref="E6:E7" si="0">COUNT(B6:D6)</f>
        <v>3</v>
      </c>
      <c r="G6" s="66">
        <f>G5*E6</f>
        <v>18</v>
      </c>
    </row>
    <row r="7" spans="1:37" x14ac:dyDescent="0.25">
      <c r="A7" s="29" t="s">
        <v>350</v>
      </c>
      <c r="B7" s="83">
        <v>40</v>
      </c>
      <c r="C7" s="83">
        <v>30</v>
      </c>
      <c r="D7" s="83"/>
      <c r="E7" s="66">
        <f t="shared" si="0"/>
        <v>2</v>
      </c>
      <c r="G7" s="66">
        <f>G6*E7</f>
        <v>36</v>
      </c>
    </row>
    <row r="8" spans="1:37" x14ac:dyDescent="0.25">
      <c r="A8" s="29" t="s">
        <v>339</v>
      </c>
      <c r="B8" s="83">
        <v>200</v>
      </c>
      <c r="C8" s="83">
        <v>250</v>
      </c>
      <c r="D8" s="83">
        <v>300</v>
      </c>
      <c r="E8" s="66">
        <f>COUNT(B8:D8)</f>
        <v>3</v>
      </c>
      <c r="G8" s="66">
        <f>G7*E8</f>
        <v>108</v>
      </c>
    </row>
    <row r="9" spans="1:37" x14ac:dyDescent="0.25">
      <c r="G9" s="278">
        <f>SUM(G4:G8)</f>
        <v>171</v>
      </c>
      <c r="H9" s="66" t="s">
        <v>352</v>
      </c>
    </row>
    <row r="10" spans="1:37" x14ac:dyDescent="0.25">
      <c r="A10" s="279" t="s">
        <v>345</v>
      </c>
      <c r="B10" s="279"/>
      <c r="C10" s="279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  <c r="AC10" s="279"/>
      <c r="AD10" s="279"/>
      <c r="AE10" s="279"/>
      <c r="AF10" s="279"/>
      <c r="AG10" s="279"/>
      <c r="AH10" s="279"/>
      <c r="AI10" s="279"/>
      <c r="AJ10" s="279"/>
      <c r="AK10" s="279"/>
    </row>
    <row r="11" spans="1:37" x14ac:dyDescent="0.25">
      <c r="A11" s="279" t="s">
        <v>346</v>
      </c>
      <c r="B11" s="279">
        <v>30</v>
      </c>
      <c r="C11" s="279"/>
      <c r="D11" s="279"/>
      <c r="E11" s="279" t="s">
        <v>346</v>
      </c>
      <c r="F11" s="279">
        <v>20</v>
      </c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  <c r="AC11" s="279"/>
      <c r="AD11" s="279"/>
      <c r="AE11" s="279"/>
      <c r="AF11" s="279"/>
      <c r="AG11" s="279"/>
      <c r="AH11" s="279"/>
      <c r="AI11" s="279"/>
      <c r="AJ11" s="279"/>
      <c r="AK11" s="279"/>
    </row>
    <row r="12" spans="1:37" x14ac:dyDescent="0.25">
      <c r="A12" s="279" t="s">
        <v>347</v>
      </c>
      <c r="B12" s="279">
        <v>30</v>
      </c>
      <c r="C12" s="279"/>
      <c r="D12" s="279"/>
      <c r="E12" s="279" t="s">
        <v>347</v>
      </c>
      <c r="F12" s="279">
        <v>30</v>
      </c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  <c r="AC12" s="279"/>
      <c r="AD12" s="279"/>
      <c r="AE12" s="279"/>
      <c r="AF12" s="279"/>
      <c r="AG12" s="279"/>
      <c r="AH12" s="279"/>
      <c r="AI12" s="279"/>
      <c r="AJ12" s="279"/>
      <c r="AK12" s="279"/>
    </row>
    <row r="13" spans="1:37" x14ac:dyDescent="0.25">
      <c r="A13" s="279" t="s">
        <v>348</v>
      </c>
      <c r="B13" s="279">
        <v>1</v>
      </c>
      <c r="C13" s="279"/>
      <c r="D13" s="279"/>
      <c r="E13" s="279" t="s">
        <v>348</v>
      </c>
      <c r="F13" s="279">
        <v>1</v>
      </c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  <c r="AC13" s="279"/>
      <c r="AD13" s="279"/>
      <c r="AE13" s="279"/>
      <c r="AF13" s="279"/>
      <c r="AG13" s="279"/>
      <c r="AH13" s="279"/>
      <c r="AI13" s="279"/>
      <c r="AJ13" s="279"/>
      <c r="AK13" s="279"/>
    </row>
    <row r="14" spans="1:37" x14ac:dyDescent="0.25">
      <c r="A14" s="279" t="s">
        <v>349</v>
      </c>
      <c r="B14" s="279">
        <v>30</v>
      </c>
      <c r="C14" s="279"/>
      <c r="D14" s="279"/>
      <c r="E14" s="279" t="s">
        <v>349</v>
      </c>
      <c r="F14" s="279">
        <v>30</v>
      </c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  <c r="AC14" s="279"/>
      <c r="AD14" s="279"/>
      <c r="AE14" s="279"/>
      <c r="AF14" s="279"/>
      <c r="AG14" s="279"/>
      <c r="AH14" s="279"/>
      <c r="AI14" s="279"/>
      <c r="AJ14" s="279"/>
      <c r="AK14" s="279"/>
    </row>
    <row r="15" spans="1:37" x14ac:dyDescent="0.25">
      <c r="A15" s="279" t="s">
        <v>350</v>
      </c>
      <c r="B15" s="279">
        <v>40</v>
      </c>
      <c r="C15" s="279"/>
      <c r="D15" s="279"/>
      <c r="E15" s="279" t="s">
        <v>350</v>
      </c>
      <c r="F15" s="279">
        <v>40</v>
      </c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79"/>
      <c r="AC15" s="279"/>
      <c r="AD15" s="279"/>
      <c r="AE15" s="279"/>
      <c r="AF15" s="279"/>
      <c r="AG15" s="279"/>
      <c r="AH15" s="279"/>
      <c r="AI15" s="279"/>
      <c r="AJ15" s="279"/>
      <c r="AK15" s="279"/>
    </row>
    <row r="16" spans="1:37" x14ac:dyDescent="0.25">
      <c r="A16" s="279" t="s">
        <v>339</v>
      </c>
      <c r="B16" s="279">
        <v>200</v>
      </c>
      <c r="C16" s="279"/>
      <c r="D16" s="279"/>
      <c r="E16" s="279" t="s">
        <v>339</v>
      </c>
      <c r="F16" s="279">
        <v>200</v>
      </c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  <c r="AC16" s="279"/>
      <c r="AD16" s="279"/>
      <c r="AE16" s="279"/>
      <c r="AF16" s="279"/>
      <c r="AG16" s="279"/>
      <c r="AH16" s="279"/>
      <c r="AI16" s="279"/>
      <c r="AJ16" s="279"/>
      <c r="AK16" s="279"/>
    </row>
    <row r="17" spans="1:37" x14ac:dyDescent="0.25">
      <c r="A17" s="279"/>
      <c r="B17" s="279"/>
      <c r="C17" s="279"/>
      <c r="D17" s="279"/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  <c r="AC17" s="279"/>
      <c r="AD17" s="279"/>
      <c r="AE17" s="279"/>
      <c r="AF17" s="279"/>
      <c r="AG17" s="279"/>
      <c r="AH17" s="279"/>
      <c r="AI17" s="279"/>
      <c r="AJ17" s="279"/>
      <c r="AK17" s="279"/>
    </row>
    <row r="18" spans="1:37" x14ac:dyDescent="0.25">
      <c r="A18" s="279" t="s">
        <v>351</v>
      </c>
      <c r="B18" s="279"/>
      <c r="C18" s="279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79"/>
      <c r="AA18" s="279"/>
      <c r="AB18" s="279"/>
      <c r="AC18" s="279"/>
      <c r="AD18" s="279"/>
      <c r="AE18" s="279"/>
      <c r="AF18" s="279"/>
      <c r="AG18" s="279"/>
      <c r="AH18" s="279"/>
      <c r="AI18" s="279"/>
      <c r="AJ18" s="279"/>
      <c r="AK18" s="279"/>
    </row>
    <row r="19" spans="1:37" x14ac:dyDescent="0.25">
      <c r="A19" s="279" t="s">
        <v>346</v>
      </c>
      <c r="B19" s="279">
        <v>30</v>
      </c>
      <c r="C19" s="279"/>
      <c r="D19" s="279"/>
      <c r="E19" s="279" t="s">
        <v>346</v>
      </c>
      <c r="F19" s="279">
        <v>30</v>
      </c>
      <c r="G19" s="279"/>
      <c r="H19" s="279" t="s">
        <v>346</v>
      </c>
      <c r="I19" s="279">
        <v>20</v>
      </c>
      <c r="J19" s="279"/>
      <c r="K19" s="279" t="s">
        <v>346</v>
      </c>
      <c r="L19" s="279">
        <v>20</v>
      </c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  <c r="AC19" s="279"/>
      <c r="AD19" s="279"/>
      <c r="AE19" s="279"/>
      <c r="AF19" s="279"/>
      <c r="AG19" s="279"/>
      <c r="AH19" s="279"/>
      <c r="AI19" s="279"/>
      <c r="AJ19" s="279"/>
      <c r="AK19" s="279"/>
    </row>
    <row r="20" spans="1:37" x14ac:dyDescent="0.25">
      <c r="A20" s="279" t="s">
        <v>347</v>
      </c>
      <c r="B20" s="279">
        <v>20</v>
      </c>
      <c r="C20" s="279"/>
      <c r="D20" s="279"/>
      <c r="E20" s="279" t="s">
        <v>347</v>
      </c>
      <c r="F20" s="279">
        <v>30</v>
      </c>
      <c r="G20" s="279"/>
      <c r="H20" s="279" t="s">
        <v>347</v>
      </c>
      <c r="I20" s="279">
        <v>30</v>
      </c>
      <c r="J20" s="279"/>
      <c r="K20" s="279" t="s">
        <v>347</v>
      </c>
      <c r="L20" s="279">
        <v>20</v>
      </c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  <c r="AC20" s="279"/>
      <c r="AD20" s="279"/>
      <c r="AE20" s="279"/>
      <c r="AF20" s="279"/>
      <c r="AG20" s="279"/>
      <c r="AH20" s="279"/>
      <c r="AI20" s="279"/>
      <c r="AJ20" s="279"/>
      <c r="AK20" s="279"/>
    </row>
    <row r="21" spans="1:37" x14ac:dyDescent="0.25">
      <c r="A21" s="279" t="s">
        <v>348</v>
      </c>
      <c r="B21" s="279">
        <v>1</v>
      </c>
      <c r="C21" s="279"/>
      <c r="D21" s="279"/>
      <c r="E21" s="279" t="s">
        <v>348</v>
      </c>
      <c r="F21" s="279">
        <v>1</v>
      </c>
      <c r="G21" s="279"/>
      <c r="H21" s="279" t="s">
        <v>348</v>
      </c>
      <c r="I21" s="279">
        <v>1</v>
      </c>
      <c r="J21" s="279"/>
      <c r="K21" s="279" t="s">
        <v>348</v>
      </c>
      <c r="L21" s="279">
        <v>1</v>
      </c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  <c r="AC21" s="279"/>
      <c r="AD21" s="279"/>
      <c r="AE21" s="279"/>
      <c r="AF21" s="279"/>
      <c r="AG21" s="279"/>
      <c r="AH21" s="279"/>
      <c r="AI21" s="279"/>
      <c r="AJ21" s="279"/>
      <c r="AK21" s="279"/>
    </row>
    <row r="22" spans="1:37" x14ac:dyDescent="0.25">
      <c r="A22" s="279" t="s">
        <v>349</v>
      </c>
      <c r="B22" s="279">
        <v>30</v>
      </c>
      <c r="C22" s="279"/>
      <c r="D22" s="279"/>
      <c r="E22" s="279" t="s">
        <v>349</v>
      </c>
      <c r="F22" s="279">
        <v>30</v>
      </c>
      <c r="G22" s="279"/>
      <c r="H22" s="279" t="s">
        <v>349</v>
      </c>
      <c r="I22" s="279">
        <v>30</v>
      </c>
      <c r="J22" s="279"/>
      <c r="K22" s="279" t="s">
        <v>349</v>
      </c>
      <c r="L22" s="279">
        <v>30</v>
      </c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  <c r="AC22" s="279"/>
      <c r="AD22" s="279"/>
      <c r="AE22" s="279"/>
      <c r="AF22" s="279"/>
      <c r="AG22" s="279"/>
      <c r="AH22" s="279"/>
      <c r="AI22" s="279"/>
      <c r="AJ22" s="279"/>
      <c r="AK22" s="279"/>
    </row>
    <row r="23" spans="1:37" x14ac:dyDescent="0.25">
      <c r="A23" s="279" t="s">
        <v>350</v>
      </c>
      <c r="B23" s="279">
        <v>40</v>
      </c>
      <c r="C23" s="279"/>
      <c r="D23" s="279"/>
      <c r="E23" s="279" t="s">
        <v>350</v>
      </c>
      <c r="F23" s="279">
        <v>40</v>
      </c>
      <c r="G23" s="279"/>
      <c r="H23" s="279" t="s">
        <v>350</v>
      </c>
      <c r="I23" s="279">
        <v>40</v>
      </c>
      <c r="J23" s="279"/>
      <c r="K23" s="279" t="s">
        <v>350</v>
      </c>
      <c r="L23" s="279">
        <v>40</v>
      </c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  <c r="AC23" s="279"/>
      <c r="AD23" s="279"/>
      <c r="AE23" s="279"/>
      <c r="AF23" s="279"/>
      <c r="AG23" s="279"/>
      <c r="AH23" s="279"/>
      <c r="AI23" s="279"/>
      <c r="AJ23" s="279"/>
      <c r="AK23" s="279"/>
    </row>
    <row r="24" spans="1:37" x14ac:dyDescent="0.25">
      <c r="A24" s="279" t="s">
        <v>339</v>
      </c>
      <c r="B24" s="279">
        <v>200</v>
      </c>
      <c r="C24" s="279"/>
      <c r="D24" s="279"/>
      <c r="E24" s="279" t="s">
        <v>339</v>
      </c>
      <c r="F24" s="279">
        <v>200</v>
      </c>
      <c r="G24" s="279"/>
      <c r="H24" s="279" t="s">
        <v>339</v>
      </c>
      <c r="I24" s="279">
        <v>200</v>
      </c>
      <c r="J24" s="279"/>
      <c r="K24" s="279" t="s">
        <v>339</v>
      </c>
      <c r="L24" s="279">
        <v>200</v>
      </c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  <c r="AC24" s="279"/>
      <c r="AD24" s="279"/>
      <c r="AE24" s="279"/>
      <c r="AF24" s="279"/>
      <c r="AG24" s="279"/>
      <c r="AH24" s="279"/>
      <c r="AI24" s="279"/>
      <c r="AJ24" s="279"/>
      <c r="AK24" s="279"/>
    </row>
    <row r="25" spans="1:37" x14ac:dyDescent="0.25">
      <c r="A25" s="279"/>
      <c r="B25" s="279"/>
      <c r="C25" s="279"/>
      <c r="D25" s="279"/>
      <c r="E25" s="279"/>
      <c r="F25" s="279"/>
      <c r="G25" s="279"/>
      <c r="H25" s="279"/>
      <c r="I25" s="279"/>
      <c r="J25" s="279"/>
      <c r="K25" s="279"/>
      <c r="L25" s="279"/>
      <c r="M25" s="279"/>
      <c r="N25" s="279"/>
      <c r="O25" s="279"/>
      <c r="P25" s="279"/>
      <c r="Q25" s="279"/>
      <c r="R25" s="279"/>
      <c r="S25" s="279"/>
      <c r="T25" s="279"/>
      <c r="U25" s="279"/>
      <c r="V25" s="279"/>
      <c r="W25" s="279"/>
      <c r="X25" s="279"/>
      <c r="Y25" s="279"/>
      <c r="Z25" s="279"/>
      <c r="AA25" s="279"/>
      <c r="AB25" s="279"/>
      <c r="AC25" s="279"/>
      <c r="AD25" s="279"/>
      <c r="AE25" s="279"/>
      <c r="AF25" s="279"/>
      <c r="AG25" s="279"/>
      <c r="AH25" s="279"/>
      <c r="AI25" s="279"/>
      <c r="AJ25" s="279"/>
      <c r="AK25" s="279"/>
    </row>
    <row r="26" spans="1:37" x14ac:dyDescent="0.25">
      <c r="A26" s="279" t="s">
        <v>346</v>
      </c>
      <c r="B26" s="279">
        <v>30</v>
      </c>
      <c r="C26" s="279"/>
      <c r="D26" s="279"/>
      <c r="E26" s="279" t="s">
        <v>346</v>
      </c>
      <c r="F26" s="279">
        <v>30</v>
      </c>
      <c r="G26" s="279"/>
      <c r="H26" s="279" t="s">
        <v>346</v>
      </c>
      <c r="I26" s="279">
        <v>20</v>
      </c>
      <c r="J26" s="279"/>
      <c r="K26" s="279" t="s">
        <v>346</v>
      </c>
      <c r="L26" s="279">
        <v>30</v>
      </c>
      <c r="M26" s="279"/>
      <c r="N26" s="279" t="s">
        <v>346</v>
      </c>
      <c r="O26" s="279">
        <v>20</v>
      </c>
      <c r="P26" s="279"/>
      <c r="Q26" s="279" t="s">
        <v>346</v>
      </c>
      <c r="R26" s="279">
        <v>30</v>
      </c>
      <c r="S26" s="279"/>
      <c r="T26" s="279" t="s">
        <v>346</v>
      </c>
      <c r="U26" s="279">
        <v>20</v>
      </c>
      <c r="V26" s="279"/>
      <c r="W26" s="279" t="s">
        <v>346</v>
      </c>
      <c r="X26" s="279">
        <v>20</v>
      </c>
      <c r="Y26" s="279"/>
      <c r="Z26" s="279"/>
      <c r="AA26" s="279"/>
      <c r="AB26" s="279"/>
      <c r="AC26" s="279"/>
      <c r="AD26" s="279"/>
      <c r="AE26" s="279"/>
      <c r="AF26" s="279"/>
      <c r="AG26" s="279"/>
      <c r="AH26" s="279"/>
      <c r="AI26" s="279"/>
      <c r="AJ26" s="279"/>
      <c r="AK26" s="279"/>
    </row>
    <row r="27" spans="1:37" x14ac:dyDescent="0.25">
      <c r="A27" s="279" t="s">
        <v>347</v>
      </c>
      <c r="B27" s="279">
        <v>30</v>
      </c>
      <c r="C27" s="279"/>
      <c r="D27" s="279"/>
      <c r="E27" s="279" t="s">
        <v>347</v>
      </c>
      <c r="F27" s="279">
        <v>30</v>
      </c>
      <c r="G27" s="279"/>
      <c r="H27" s="279" t="s">
        <v>347</v>
      </c>
      <c r="I27" s="279">
        <v>30</v>
      </c>
      <c r="J27" s="279"/>
      <c r="K27" s="279" t="s">
        <v>347</v>
      </c>
      <c r="L27" s="279">
        <v>20</v>
      </c>
      <c r="M27" s="279"/>
      <c r="N27" s="279" t="s">
        <v>347</v>
      </c>
      <c r="O27" s="279">
        <v>30</v>
      </c>
      <c r="P27" s="279"/>
      <c r="Q27" s="279" t="s">
        <v>347</v>
      </c>
      <c r="R27" s="279">
        <v>20</v>
      </c>
      <c r="S27" s="279"/>
      <c r="T27" s="279" t="s">
        <v>347</v>
      </c>
      <c r="U27" s="279">
        <v>20</v>
      </c>
      <c r="V27" s="279"/>
      <c r="W27" s="279" t="s">
        <v>347</v>
      </c>
      <c r="X27" s="279">
        <v>20</v>
      </c>
      <c r="Y27" s="279"/>
      <c r="Z27" s="279"/>
      <c r="AA27" s="279"/>
      <c r="AB27" s="279"/>
      <c r="AC27" s="279"/>
      <c r="AD27" s="279"/>
      <c r="AE27" s="279"/>
      <c r="AF27" s="279"/>
      <c r="AG27" s="279"/>
      <c r="AH27" s="279"/>
      <c r="AI27" s="279"/>
      <c r="AJ27" s="279"/>
      <c r="AK27" s="279"/>
    </row>
    <row r="28" spans="1:37" x14ac:dyDescent="0.25">
      <c r="A28" s="279" t="s">
        <v>348</v>
      </c>
      <c r="B28" s="279">
        <v>1</v>
      </c>
      <c r="C28" s="279"/>
      <c r="D28" s="279"/>
      <c r="E28" s="279" t="s">
        <v>348</v>
      </c>
      <c r="F28" s="279">
        <v>2</v>
      </c>
      <c r="G28" s="279"/>
      <c r="H28" s="279" t="s">
        <v>348</v>
      </c>
      <c r="I28" s="279">
        <v>1</v>
      </c>
      <c r="J28" s="279"/>
      <c r="K28" s="279" t="s">
        <v>348</v>
      </c>
      <c r="L28" s="279">
        <v>1</v>
      </c>
      <c r="M28" s="279"/>
      <c r="N28" s="279" t="s">
        <v>348</v>
      </c>
      <c r="O28" s="279">
        <v>2</v>
      </c>
      <c r="P28" s="279"/>
      <c r="Q28" s="279" t="s">
        <v>348</v>
      </c>
      <c r="R28" s="279">
        <v>2</v>
      </c>
      <c r="S28" s="279"/>
      <c r="T28" s="279" t="s">
        <v>348</v>
      </c>
      <c r="U28" s="279">
        <v>1</v>
      </c>
      <c r="V28" s="279"/>
      <c r="W28" s="279" t="s">
        <v>348</v>
      </c>
      <c r="X28" s="279">
        <v>2</v>
      </c>
      <c r="Y28" s="279"/>
      <c r="Z28" s="279"/>
      <c r="AA28" s="279"/>
      <c r="AB28" s="279"/>
      <c r="AC28" s="279"/>
      <c r="AD28" s="279"/>
      <c r="AE28" s="279"/>
      <c r="AF28" s="279"/>
      <c r="AG28" s="279"/>
      <c r="AH28" s="279"/>
      <c r="AI28" s="279"/>
      <c r="AJ28" s="279"/>
      <c r="AK28" s="279"/>
    </row>
    <row r="29" spans="1:37" x14ac:dyDescent="0.25">
      <c r="A29" s="279" t="s">
        <v>349</v>
      </c>
      <c r="B29" s="279">
        <v>30</v>
      </c>
      <c r="C29" s="279"/>
      <c r="D29" s="279"/>
      <c r="E29" s="279" t="s">
        <v>349</v>
      </c>
      <c r="F29" s="279">
        <v>30</v>
      </c>
      <c r="G29" s="279"/>
      <c r="H29" s="279" t="s">
        <v>349</v>
      </c>
      <c r="I29" s="279">
        <v>30</v>
      </c>
      <c r="J29" s="279"/>
      <c r="K29" s="279" t="s">
        <v>349</v>
      </c>
      <c r="L29" s="279">
        <v>30</v>
      </c>
      <c r="M29" s="279"/>
      <c r="N29" s="279" t="s">
        <v>349</v>
      </c>
      <c r="O29" s="279">
        <v>30</v>
      </c>
      <c r="P29" s="279"/>
      <c r="Q29" s="279" t="s">
        <v>349</v>
      </c>
      <c r="R29" s="279">
        <v>30</v>
      </c>
      <c r="S29" s="279"/>
      <c r="T29" s="279" t="s">
        <v>349</v>
      </c>
      <c r="U29" s="279">
        <v>30</v>
      </c>
      <c r="V29" s="279"/>
      <c r="W29" s="279" t="s">
        <v>349</v>
      </c>
      <c r="X29" s="279">
        <v>30</v>
      </c>
      <c r="Y29" s="279"/>
      <c r="Z29" s="279"/>
      <c r="AA29" s="279"/>
      <c r="AB29" s="279"/>
      <c r="AC29" s="279"/>
      <c r="AD29" s="279"/>
      <c r="AE29" s="279"/>
      <c r="AF29" s="279"/>
      <c r="AG29" s="279"/>
      <c r="AH29" s="279"/>
      <c r="AI29" s="279"/>
      <c r="AJ29" s="279"/>
      <c r="AK29" s="279"/>
    </row>
    <row r="30" spans="1:37" x14ac:dyDescent="0.25">
      <c r="A30" s="279" t="s">
        <v>350</v>
      </c>
      <c r="B30" s="279">
        <v>40</v>
      </c>
      <c r="C30" s="279"/>
      <c r="D30" s="279"/>
      <c r="E30" s="279" t="s">
        <v>350</v>
      </c>
      <c r="F30" s="279">
        <v>40</v>
      </c>
      <c r="G30" s="279"/>
      <c r="H30" s="279" t="s">
        <v>350</v>
      </c>
      <c r="I30" s="279">
        <v>40</v>
      </c>
      <c r="J30" s="279"/>
      <c r="K30" s="279" t="s">
        <v>350</v>
      </c>
      <c r="L30" s="279">
        <v>40</v>
      </c>
      <c r="M30" s="279"/>
      <c r="N30" s="279" t="s">
        <v>350</v>
      </c>
      <c r="O30" s="279">
        <v>40</v>
      </c>
      <c r="P30" s="279"/>
      <c r="Q30" s="279" t="s">
        <v>350</v>
      </c>
      <c r="R30" s="279">
        <v>40</v>
      </c>
      <c r="S30" s="279"/>
      <c r="T30" s="279" t="s">
        <v>350</v>
      </c>
      <c r="U30" s="279">
        <v>40</v>
      </c>
      <c r="V30" s="279"/>
      <c r="W30" s="279" t="s">
        <v>350</v>
      </c>
      <c r="X30" s="279">
        <v>40</v>
      </c>
      <c r="Y30" s="279"/>
      <c r="Z30" s="279"/>
      <c r="AA30" s="279"/>
      <c r="AB30" s="279"/>
      <c r="AC30" s="279"/>
      <c r="AD30" s="279"/>
      <c r="AE30" s="279"/>
      <c r="AF30" s="279"/>
      <c r="AG30" s="279"/>
      <c r="AH30" s="279"/>
      <c r="AI30" s="279"/>
      <c r="AJ30" s="279"/>
      <c r="AK30" s="279"/>
    </row>
    <row r="31" spans="1:37" x14ac:dyDescent="0.25">
      <c r="A31" s="279" t="s">
        <v>339</v>
      </c>
      <c r="B31" s="279">
        <v>200</v>
      </c>
      <c r="C31" s="279"/>
      <c r="D31" s="279"/>
      <c r="E31" s="279" t="s">
        <v>339</v>
      </c>
      <c r="F31" s="279">
        <v>200</v>
      </c>
      <c r="G31" s="279"/>
      <c r="H31" s="279" t="s">
        <v>339</v>
      </c>
      <c r="I31" s="279">
        <v>200</v>
      </c>
      <c r="J31" s="279"/>
      <c r="K31" s="279" t="s">
        <v>339</v>
      </c>
      <c r="L31" s="279">
        <v>200</v>
      </c>
      <c r="M31" s="279"/>
      <c r="N31" s="279" t="s">
        <v>339</v>
      </c>
      <c r="O31" s="279">
        <v>200</v>
      </c>
      <c r="P31" s="279"/>
      <c r="Q31" s="279" t="s">
        <v>339</v>
      </c>
      <c r="R31" s="279">
        <v>200</v>
      </c>
      <c r="S31" s="279"/>
      <c r="T31" s="279" t="s">
        <v>339</v>
      </c>
      <c r="U31" s="279">
        <v>200</v>
      </c>
      <c r="V31" s="279"/>
      <c r="W31" s="279" t="s">
        <v>339</v>
      </c>
      <c r="X31" s="279">
        <v>200</v>
      </c>
      <c r="Y31" s="279"/>
      <c r="Z31" s="279"/>
      <c r="AA31" s="279"/>
      <c r="AB31" s="279"/>
      <c r="AC31" s="279"/>
      <c r="AD31" s="279"/>
      <c r="AE31" s="279"/>
      <c r="AF31" s="279"/>
      <c r="AG31" s="279"/>
      <c r="AH31" s="279"/>
      <c r="AI31" s="279"/>
      <c r="AJ31" s="279"/>
      <c r="AK31" s="279"/>
    </row>
    <row r="32" spans="1:37" x14ac:dyDescent="0.25">
      <c r="A32" s="279"/>
      <c r="B32" s="279"/>
      <c r="C32" s="279"/>
      <c r="D32" s="279"/>
      <c r="E32" s="279"/>
      <c r="F32" s="279"/>
      <c r="G32" s="279"/>
      <c r="H32" s="279"/>
      <c r="I32" s="279"/>
      <c r="J32" s="279"/>
      <c r="K32" s="279"/>
      <c r="L32" s="279"/>
      <c r="M32" s="279"/>
      <c r="N32" s="279"/>
      <c r="O32" s="279"/>
      <c r="P32" s="279"/>
      <c r="Q32" s="279"/>
      <c r="R32" s="279"/>
      <c r="S32" s="279"/>
      <c r="T32" s="279"/>
      <c r="U32" s="279"/>
      <c r="V32" s="279"/>
      <c r="W32" s="279"/>
      <c r="X32" s="279"/>
      <c r="Y32" s="279"/>
      <c r="Z32" s="279"/>
      <c r="AA32" s="279"/>
      <c r="AB32" s="279"/>
      <c r="AC32" s="279"/>
      <c r="AD32" s="279"/>
      <c r="AE32" s="279"/>
      <c r="AF32" s="279"/>
      <c r="AG32" s="279"/>
      <c r="AH32" s="279"/>
      <c r="AI32" s="279"/>
      <c r="AJ32" s="279"/>
      <c r="AK32" s="279"/>
    </row>
    <row r="33" spans="1:37" x14ac:dyDescent="0.25">
      <c r="A33" s="279"/>
      <c r="B33" s="279"/>
      <c r="C33" s="279"/>
      <c r="D33" s="279"/>
      <c r="E33" s="279"/>
      <c r="F33" s="279"/>
      <c r="G33" s="279"/>
      <c r="H33" s="279"/>
      <c r="I33" s="279"/>
      <c r="J33" s="279"/>
      <c r="K33" s="279"/>
      <c r="L33" s="279"/>
      <c r="M33" s="279"/>
      <c r="N33" s="279"/>
      <c r="O33" s="279"/>
      <c r="P33" s="279"/>
      <c r="Q33" s="279"/>
      <c r="R33" s="279"/>
      <c r="S33" s="279"/>
      <c r="T33" s="279"/>
      <c r="U33" s="279"/>
      <c r="V33" s="279"/>
      <c r="W33" s="279"/>
      <c r="X33" s="279"/>
      <c r="Y33" s="279"/>
      <c r="Z33" s="279"/>
      <c r="AA33" s="279"/>
      <c r="AB33" s="279"/>
      <c r="AC33" s="279"/>
      <c r="AD33" s="279"/>
      <c r="AE33" s="279"/>
      <c r="AF33" s="279"/>
      <c r="AG33" s="279"/>
      <c r="AH33" s="279"/>
      <c r="AI33" s="279"/>
      <c r="AJ33" s="279"/>
      <c r="AK33" s="279"/>
    </row>
    <row r="34" spans="1:37" x14ac:dyDescent="0.25">
      <c r="A34" s="279" t="s">
        <v>346</v>
      </c>
      <c r="B34" s="279">
        <v>30</v>
      </c>
      <c r="C34" s="279"/>
      <c r="D34" s="279"/>
      <c r="E34" s="279" t="s">
        <v>346</v>
      </c>
      <c r="F34" s="279">
        <v>30</v>
      </c>
      <c r="G34" s="279"/>
      <c r="H34" s="279" t="s">
        <v>346</v>
      </c>
      <c r="I34" s="279">
        <v>30</v>
      </c>
      <c r="J34" s="279"/>
      <c r="K34" s="279" t="s">
        <v>346</v>
      </c>
      <c r="L34" s="279">
        <v>30</v>
      </c>
      <c r="M34" s="279"/>
      <c r="N34" s="279" t="s">
        <v>346</v>
      </c>
      <c r="O34" s="279">
        <v>20</v>
      </c>
      <c r="P34" s="279"/>
      <c r="Q34" s="279" t="s">
        <v>346</v>
      </c>
      <c r="R34" s="279">
        <v>20</v>
      </c>
      <c r="S34" s="279"/>
      <c r="T34" s="279" t="s">
        <v>346</v>
      </c>
      <c r="U34" s="279">
        <v>30</v>
      </c>
      <c r="V34" s="279"/>
      <c r="W34" s="279" t="s">
        <v>346</v>
      </c>
      <c r="X34" s="279">
        <v>30</v>
      </c>
      <c r="Y34" s="279"/>
      <c r="Z34" s="279" t="s">
        <v>346</v>
      </c>
      <c r="AA34" s="279">
        <v>20</v>
      </c>
      <c r="AB34" s="279"/>
      <c r="AC34" s="279" t="s">
        <v>346</v>
      </c>
      <c r="AD34" s="279">
        <v>20</v>
      </c>
      <c r="AE34" s="279"/>
      <c r="AF34" s="279" t="s">
        <v>346</v>
      </c>
      <c r="AG34" s="279">
        <v>30</v>
      </c>
      <c r="AH34" s="279"/>
      <c r="AI34" s="279" t="s">
        <v>346</v>
      </c>
      <c r="AJ34" s="279">
        <v>30</v>
      </c>
      <c r="AK34" s="279"/>
    </row>
    <row r="35" spans="1:37" x14ac:dyDescent="0.25">
      <c r="A35" s="279" t="s">
        <v>347</v>
      </c>
      <c r="B35" s="279">
        <v>30</v>
      </c>
      <c r="C35" s="279"/>
      <c r="D35" s="279"/>
      <c r="E35" s="279" t="s">
        <v>347</v>
      </c>
      <c r="F35" s="279">
        <v>30</v>
      </c>
      <c r="G35" s="279"/>
      <c r="H35" s="279" t="s">
        <v>347</v>
      </c>
      <c r="I35" s="279">
        <v>30</v>
      </c>
      <c r="J35" s="279"/>
      <c r="K35" s="279" t="s">
        <v>347</v>
      </c>
      <c r="L35" s="279">
        <v>30</v>
      </c>
      <c r="M35" s="279"/>
      <c r="N35" s="279" t="s">
        <v>347</v>
      </c>
      <c r="O35" s="279">
        <v>30</v>
      </c>
      <c r="P35" s="279"/>
      <c r="Q35" s="279" t="s">
        <v>347</v>
      </c>
      <c r="R35" s="279">
        <v>30</v>
      </c>
      <c r="S35" s="279"/>
      <c r="T35" s="279" t="s">
        <v>347</v>
      </c>
      <c r="U35" s="279">
        <v>20</v>
      </c>
      <c r="V35" s="279"/>
      <c r="W35" s="279" t="s">
        <v>347</v>
      </c>
      <c r="X35" s="279">
        <v>20</v>
      </c>
      <c r="Y35" s="279"/>
      <c r="Z35" s="279" t="s">
        <v>347</v>
      </c>
      <c r="AA35" s="279">
        <v>30</v>
      </c>
      <c r="AB35" s="279"/>
      <c r="AC35" s="279" t="s">
        <v>347</v>
      </c>
      <c r="AD35" s="279">
        <v>30</v>
      </c>
      <c r="AE35" s="279"/>
      <c r="AF35" s="279" t="s">
        <v>347</v>
      </c>
      <c r="AG35" s="279">
        <v>20</v>
      </c>
      <c r="AH35" s="279"/>
      <c r="AI35" s="279" t="s">
        <v>347</v>
      </c>
      <c r="AJ35" s="279">
        <v>20</v>
      </c>
      <c r="AK35" s="279"/>
    </row>
    <row r="36" spans="1:37" x14ac:dyDescent="0.25">
      <c r="A36" s="279" t="s">
        <v>348</v>
      </c>
      <c r="B36" s="279">
        <v>1</v>
      </c>
      <c r="C36" s="279"/>
      <c r="D36" s="279"/>
      <c r="E36" s="279" t="s">
        <v>348</v>
      </c>
      <c r="F36" s="279">
        <v>1</v>
      </c>
      <c r="G36" s="279"/>
      <c r="H36" s="279" t="s">
        <v>348</v>
      </c>
      <c r="I36" s="279">
        <v>2</v>
      </c>
      <c r="J36" s="279"/>
      <c r="K36" s="279" t="s">
        <v>348</v>
      </c>
      <c r="L36" s="279">
        <v>2</v>
      </c>
      <c r="M36" s="279"/>
      <c r="N36" s="279" t="s">
        <v>348</v>
      </c>
      <c r="O36" s="279">
        <v>1</v>
      </c>
      <c r="P36" s="279"/>
      <c r="Q36" s="279" t="s">
        <v>348</v>
      </c>
      <c r="R36" s="279">
        <v>1</v>
      </c>
      <c r="S36" s="279"/>
      <c r="T36" s="279" t="s">
        <v>348</v>
      </c>
      <c r="U36" s="279">
        <v>1</v>
      </c>
      <c r="V36" s="279"/>
      <c r="W36" s="279" t="s">
        <v>348</v>
      </c>
      <c r="X36" s="279">
        <v>1</v>
      </c>
      <c r="Y36" s="279"/>
      <c r="Z36" s="279" t="s">
        <v>348</v>
      </c>
      <c r="AA36" s="279">
        <v>2</v>
      </c>
      <c r="AB36" s="279"/>
      <c r="AC36" s="279" t="s">
        <v>348</v>
      </c>
      <c r="AD36" s="279">
        <v>2</v>
      </c>
      <c r="AE36" s="279"/>
      <c r="AF36" s="279" t="s">
        <v>348</v>
      </c>
      <c r="AG36" s="279">
        <v>2</v>
      </c>
      <c r="AH36" s="279"/>
      <c r="AI36" s="279" t="s">
        <v>348</v>
      </c>
      <c r="AJ36" s="279">
        <v>2</v>
      </c>
      <c r="AK36" s="279"/>
    </row>
    <row r="37" spans="1:37" x14ac:dyDescent="0.25">
      <c r="A37" s="279" t="s">
        <v>349</v>
      </c>
      <c r="B37" s="279">
        <v>30</v>
      </c>
      <c r="C37" s="279"/>
      <c r="D37" s="279"/>
      <c r="E37" s="279" t="s">
        <v>349</v>
      </c>
      <c r="F37" s="279">
        <v>20</v>
      </c>
      <c r="G37" s="279"/>
      <c r="H37" s="279" t="s">
        <v>349</v>
      </c>
      <c r="I37" s="279">
        <v>30</v>
      </c>
      <c r="J37" s="279"/>
      <c r="K37" s="279" t="s">
        <v>349</v>
      </c>
      <c r="L37" s="279">
        <v>20</v>
      </c>
      <c r="M37" s="279"/>
      <c r="N37" s="279" t="s">
        <v>349</v>
      </c>
      <c r="O37" s="279">
        <v>30</v>
      </c>
      <c r="P37" s="279"/>
      <c r="Q37" s="279" t="s">
        <v>349</v>
      </c>
      <c r="R37" s="279">
        <v>20</v>
      </c>
      <c r="S37" s="279"/>
      <c r="T37" s="279" t="s">
        <v>349</v>
      </c>
      <c r="U37" s="279">
        <v>30</v>
      </c>
      <c r="V37" s="279"/>
      <c r="W37" s="279" t="s">
        <v>349</v>
      </c>
      <c r="X37" s="279">
        <v>20</v>
      </c>
      <c r="Y37" s="279"/>
      <c r="Z37" s="279" t="s">
        <v>349</v>
      </c>
      <c r="AA37" s="279">
        <v>30</v>
      </c>
      <c r="AB37" s="279"/>
      <c r="AC37" s="279" t="s">
        <v>349</v>
      </c>
      <c r="AD37" s="279">
        <v>20</v>
      </c>
      <c r="AE37" s="279"/>
      <c r="AF37" s="279" t="s">
        <v>349</v>
      </c>
      <c r="AG37" s="279">
        <v>30</v>
      </c>
      <c r="AH37" s="279"/>
      <c r="AI37" s="279" t="s">
        <v>349</v>
      </c>
      <c r="AJ37" s="279">
        <v>20</v>
      </c>
      <c r="AK37" s="279"/>
    </row>
    <row r="38" spans="1:37" x14ac:dyDescent="0.25">
      <c r="A38" s="279" t="s">
        <v>350</v>
      </c>
      <c r="B38" s="279">
        <v>40</v>
      </c>
      <c r="C38" s="279"/>
      <c r="D38" s="279"/>
      <c r="E38" s="279" t="s">
        <v>350</v>
      </c>
      <c r="F38" s="279">
        <v>40</v>
      </c>
      <c r="G38" s="279"/>
      <c r="H38" s="279" t="s">
        <v>350</v>
      </c>
      <c r="I38" s="279">
        <v>40</v>
      </c>
      <c r="J38" s="279"/>
      <c r="K38" s="279" t="s">
        <v>350</v>
      </c>
      <c r="L38" s="279">
        <v>40</v>
      </c>
      <c r="M38" s="279"/>
      <c r="N38" s="279" t="s">
        <v>350</v>
      </c>
      <c r="O38" s="279">
        <v>40</v>
      </c>
      <c r="P38" s="279"/>
      <c r="Q38" s="279" t="s">
        <v>350</v>
      </c>
      <c r="R38" s="279">
        <v>40</v>
      </c>
      <c r="S38" s="279"/>
      <c r="T38" s="279" t="s">
        <v>350</v>
      </c>
      <c r="U38" s="279">
        <v>40</v>
      </c>
      <c r="V38" s="279"/>
      <c r="W38" s="279" t="s">
        <v>350</v>
      </c>
      <c r="X38" s="279">
        <v>40</v>
      </c>
      <c r="Y38" s="279"/>
      <c r="Z38" s="279" t="s">
        <v>350</v>
      </c>
      <c r="AA38" s="279">
        <v>40</v>
      </c>
      <c r="AB38" s="279"/>
      <c r="AC38" s="279" t="s">
        <v>350</v>
      </c>
      <c r="AD38" s="279">
        <v>40</v>
      </c>
      <c r="AE38" s="279"/>
      <c r="AF38" s="279" t="s">
        <v>350</v>
      </c>
      <c r="AG38" s="279">
        <v>40</v>
      </c>
      <c r="AH38" s="279"/>
      <c r="AI38" s="279" t="s">
        <v>350</v>
      </c>
      <c r="AJ38" s="279">
        <v>40</v>
      </c>
      <c r="AK38" s="279"/>
    </row>
    <row r="39" spans="1:37" x14ac:dyDescent="0.25">
      <c r="A39" s="279" t="s">
        <v>339</v>
      </c>
      <c r="B39" s="279">
        <v>200</v>
      </c>
      <c r="C39" s="279"/>
      <c r="D39" s="279"/>
      <c r="E39" s="279" t="s">
        <v>339</v>
      </c>
      <c r="F39" s="279">
        <v>200</v>
      </c>
      <c r="G39" s="279"/>
      <c r="H39" s="279" t="s">
        <v>339</v>
      </c>
      <c r="I39" s="279">
        <v>200</v>
      </c>
      <c r="J39" s="279"/>
      <c r="K39" s="279" t="s">
        <v>339</v>
      </c>
      <c r="L39" s="279">
        <v>200</v>
      </c>
      <c r="M39" s="279"/>
      <c r="N39" s="279" t="s">
        <v>339</v>
      </c>
      <c r="O39" s="279">
        <v>200</v>
      </c>
      <c r="P39" s="279"/>
      <c r="Q39" s="279" t="s">
        <v>339</v>
      </c>
      <c r="R39" s="279">
        <v>200</v>
      </c>
      <c r="S39" s="279"/>
      <c r="T39" s="279" t="s">
        <v>339</v>
      </c>
      <c r="U39" s="279">
        <v>200</v>
      </c>
      <c r="V39" s="279"/>
      <c r="W39" s="279" t="s">
        <v>339</v>
      </c>
      <c r="X39" s="279">
        <v>200</v>
      </c>
      <c r="Y39" s="279"/>
      <c r="Z39" s="279" t="s">
        <v>339</v>
      </c>
      <c r="AA39" s="279">
        <v>200</v>
      </c>
      <c r="AB39" s="279"/>
      <c r="AC39" s="279" t="s">
        <v>339</v>
      </c>
      <c r="AD39" s="279">
        <v>200</v>
      </c>
      <c r="AE39" s="279"/>
      <c r="AF39" s="279" t="s">
        <v>339</v>
      </c>
      <c r="AG39" s="279">
        <v>200</v>
      </c>
      <c r="AH39" s="279"/>
      <c r="AI39" s="279" t="s">
        <v>339</v>
      </c>
      <c r="AJ39" s="279">
        <v>200</v>
      </c>
      <c r="AK39" s="279"/>
    </row>
    <row r="40" spans="1:37" x14ac:dyDescent="0.25">
      <c r="A40" s="279"/>
      <c r="B40" s="279"/>
      <c r="C40" s="279"/>
      <c r="D40" s="279"/>
      <c r="E40" s="279"/>
      <c r="F40" s="279"/>
      <c r="G40" s="279"/>
      <c r="H40" s="279"/>
      <c r="I40" s="279"/>
      <c r="J40" s="279"/>
      <c r="K40" s="279"/>
      <c r="L40" s="279"/>
      <c r="M40" s="279"/>
      <c r="N40" s="279"/>
      <c r="O40" s="279"/>
      <c r="P40" s="279"/>
      <c r="Q40" s="279"/>
      <c r="R40" s="279"/>
      <c r="S40" s="279"/>
      <c r="T40" s="279"/>
      <c r="U40" s="279"/>
      <c r="V40" s="279"/>
      <c r="W40" s="279"/>
      <c r="X40" s="279"/>
      <c r="Y40" s="279"/>
      <c r="Z40" s="279"/>
      <c r="AA40" s="279"/>
      <c r="AB40" s="279"/>
      <c r="AC40" s="279"/>
      <c r="AD40" s="279"/>
      <c r="AE40" s="279"/>
      <c r="AF40" s="279"/>
      <c r="AG40" s="279"/>
      <c r="AH40" s="279"/>
      <c r="AI40" s="279"/>
      <c r="AJ40" s="279"/>
      <c r="AK40" s="279"/>
    </row>
    <row r="41" spans="1:37" x14ac:dyDescent="0.25">
      <c r="A41" s="279"/>
      <c r="B41" s="279"/>
      <c r="C41" s="279"/>
      <c r="D41" s="279"/>
      <c r="E41" s="279"/>
      <c r="F41" s="279"/>
      <c r="G41" s="279"/>
      <c r="H41" s="279"/>
      <c r="I41" s="279"/>
      <c r="J41" s="279"/>
      <c r="K41" s="279"/>
      <c r="L41" s="279"/>
      <c r="M41" s="279"/>
      <c r="N41" s="279"/>
      <c r="O41" s="279"/>
      <c r="P41" s="279"/>
      <c r="Q41" s="279"/>
      <c r="R41" s="279"/>
      <c r="S41" s="279"/>
      <c r="T41" s="279"/>
      <c r="U41" s="279"/>
      <c r="V41" s="279"/>
      <c r="W41" s="279"/>
      <c r="X41" s="279"/>
      <c r="Y41" s="279"/>
      <c r="Z41" s="279"/>
      <c r="AA41" s="279"/>
      <c r="AB41" s="279"/>
      <c r="AC41" s="279"/>
      <c r="AD41" s="279"/>
      <c r="AE41" s="279"/>
      <c r="AF41" s="279"/>
      <c r="AG41" s="279"/>
      <c r="AH41" s="279"/>
      <c r="AI41" s="279"/>
      <c r="AJ41" s="279"/>
      <c r="AK41" s="279"/>
    </row>
    <row r="42" spans="1:37" x14ac:dyDescent="0.25">
      <c r="A42" s="66" t="s">
        <v>346</v>
      </c>
      <c r="B42" s="66">
        <v>30</v>
      </c>
      <c r="E42" s="66" t="s">
        <v>346</v>
      </c>
      <c r="F42" s="66">
        <v>30</v>
      </c>
      <c r="H42" s="66" t="s">
        <v>346</v>
      </c>
      <c r="I42" s="66">
        <v>30</v>
      </c>
      <c r="K42" s="66" t="s">
        <v>346</v>
      </c>
      <c r="L42" s="66">
        <v>30</v>
      </c>
    </row>
    <row r="43" spans="1:37" x14ac:dyDescent="0.25">
      <c r="A43" s="66" t="s">
        <v>347</v>
      </c>
      <c r="B43" s="66">
        <v>30</v>
      </c>
      <c r="E43" s="66" t="s">
        <v>347</v>
      </c>
      <c r="F43" s="66">
        <v>30</v>
      </c>
      <c r="H43" s="66" t="s">
        <v>347</v>
      </c>
      <c r="I43" s="66">
        <v>30</v>
      </c>
      <c r="K43" s="66" t="s">
        <v>347</v>
      </c>
      <c r="L43" s="66">
        <v>30</v>
      </c>
    </row>
    <row r="44" spans="1:37" x14ac:dyDescent="0.25">
      <c r="A44" s="66" t="s">
        <v>348</v>
      </c>
      <c r="B44" s="66">
        <v>1</v>
      </c>
      <c r="E44" s="66" t="s">
        <v>348</v>
      </c>
      <c r="F44" s="66">
        <v>1</v>
      </c>
      <c r="H44" s="66" t="s">
        <v>348</v>
      </c>
      <c r="I44" s="66">
        <v>1</v>
      </c>
      <c r="K44" s="66" t="s">
        <v>348</v>
      </c>
      <c r="L44" s="66">
        <v>1</v>
      </c>
    </row>
    <row r="45" spans="1:37" x14ac:dyDescent="0.25">
      <c r="A45" s="66" t="s">
        <v>349</v>
      </c>
      <c r="B45" s="66">
        <v>30</v>
      </c>
      <c r="E45" s="66" t="s">
        <v>349</v>
      </c>
      <c r="F45" s="66">
        <v>30</v>
      </c>
      <c r="H45" s="66" t="s">
        <v>349</v>
      </c>
      <c r="I45" s="66">
        <v>20</v>
      </c>
      <c r="K45" s="66" t="s">
        <v>349</v>
      </c>
      <c r="L45" s="66">
        <v>20</v>
      </c>
    </row>
    <row r="46" spans="1:37" x14ac:dyDescent="0.25">
      <c r="A46" s="66" t="s">
        <v>350</v>
      </c>
      <c r="B46" s="66">
        <v>40</v>
      </c>
      <c r="E46" s="66" t="s">
        <v>350</v>
      </c>
      <c r="F46" s="66">
        <v>30</v>
      </c>
      <c r="H46" s="66" t="s">
        <v>350</v>
      </c>
      <c r="I46" s="66">
        <v>40</v>
      </c>
      <c r="K46" s="66" t="s">
        <v>350</v>
      </c>
      <c r="L46" s="66">
        <v>30</v>
      </c>
    </row>
    <row r="47" spans="1:37" x14ac:dyDescent="0.25">
      <c r="A47" s="66" t="s">
        <v>339</v>
      </c>
      <c r="B47" s="66">
        <v>200</v>
      </c>
      <c r="E47" s="66" t="s">
        <v>339</v>
      </c>
      <c r="F47" s="66">
        <v>200</v>
      </c>
      <c r="H47" s="66" t="s">
        <v>339</v>
      </c>
      <c r="I47" s="66">
        <v>200</v>
      </c>
      <c r="K47" s="66" t="s">
        <v>339</v>
      </c>
      <c r="L47" s="66">
        <v>200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64"/>
  <sheetViews>
    <sheetView showGridLines="0" workbookViewId="0">
      <pane ySplit="1" topLeftCell="A2" activePane="bottomLeft" state="frozen"/>
      <selection pane="bottomLeft" activeCell="C56" sqref="C56"/>
    </sheetView>
  </sheetViews>
  <sheetFormatPr defaultRowHeight="15" x14ac:dyDescent="0.25"/>
  <cols>
    <col min="1" max="2" width="21.7109375" style="66" bestFit="1" customWidth="1"/>
    <col min="3" max="3" width="24.28515625" style="66" customWidth="1"/>
    <col min="4" max="4" width="101" style="66" bestFit="1" customWidth="1"/>
    <col min="5" max="5" width="18.85546875" style="66" customWidth="1"/>
    <col min="6" max="6" width="27.5703125" style="66" hidden="1" customWidth="1"/>
    <col min="7" max="16384" width="9.140625" style="66"/>
  </cols>
  <sheetData>
    <row r="1" spans="1:6" ht="20.25" customHeight="1" x14ac:dyDescent="0.3">
      <c r="A1" s="175" t="s">
        <v>210</v>
      </c>
      <c r="B1" s="175" t="s">
        <v>211</v>
      </c>
      <c r="C1" s="175" t="s">
        <v>212</v>
      </c>
      <c r="D1" s="175" t="s">
        <v>213</v>
      </c>
      <c r="E1" s="176" t="s">
        <v>0</v>
      </c>
      <c r="F1" s="177" t="s">
        <v>214</v>
      </c>
    </row>
    <row r="2" spans="1:6" ht="15.75" hidden="1" x14ac:dyDescent="0.25">
      <c r="A2" s="453" t="s">
        <v>215</v>
      </c>
      <c r="B2" s="453"/>
      <c r="C2" s="453"/>
      <c r="D2" s="178" t="s">
        <v>216</v>
      </c>
      <c r="E2" s="67" t="s">
        <v>217</v>
      </c>
    </row>
    <row r="3" spans="1:6" ht="14.25" hidden="1" customHeight="1" x14ac:dyDescent="0.25">
      <c r="A3" s="179" t="s">
        <v>218</v>
      </c>
      <c r="B3" s="444" t="s">
        <v>107</v>
      </c>
      <c r="C3" s="444"/>
      <c r="D3" s="29" t="s">
        <v>219</v>
      </c>
      <c r="E3" s="67" t="s">
        <v>220</v>
      </c>
    </row>
    <row r="4" spans="1:6" hidden="1" x14ac:dyDescent="0.25">
      <c r="A4" s="1"/>
      <c r="B4" s="444" t="s">
        <v>5</v>
      </c>
      <c r="C4" s="444"/>
      <c r="D4" s="29" t="s">
        <v>221</v>
      </c>
      <c r="E4" s="67" t="s">
        <v>217</v>
      </c>
    </row>
    <row r="5" spans="1:6" hidden="1" x14ac:dyDescent="0.25">
      <c r="A5" s="1"/>
      <c r="B5" s="444" t="s">
        <v>222</v>
      </c>
      <c r="C5" s="444"/>
      <c r="D5" s="29" t="s">
        <v>223</v>
      </c>
      <c r="E5" s="67" t="s">
        <v>220</v>
      </c>
      <c r="F5" s="66" t="s">
        <v>224</v>
      </c>
    </row>
    <row r="6" spans="1:6" hidden="1" x14ac:dyDescent="0.25">
      <c r="A6" s="1"/>
      <c r="B6" s="444" t="s">
        <v>225</v>
      </c>
      <c r="C6" s="444"/>
      <c r="D6" s="29" t="s">
        <v>226</v>
      </c>
      <c r="E6" s="67" t="s">
        <v>220</v>
      </c>
      <c r="F6" s="66" t="s">
        <v>224</v>
      </c>
    </row>
    <row r="7" spans="1:6" hidden="1" x14ac:dyDescent="0.25">
      <c r="A7" s="1"/>
      <c r="B7" s="444" t="s">
        <v>227</v>
      </c>
      <c r="C7" s="444"/>
      <c r="D7" s="29" t="s">
        <v>228</v>
      </c>
      <c r="E7" s="67" t="s">
        <v>220</v>
      </c>
      <c r="F7" s="66" t="s">
        <v>229</v>
      </c>
    </row>
    <row r="8" spans="1:6" hidden="1" x14ac:dyDescent="0.25">
      <c r="A8" s="1"/>
      <c r="B8" s="444" t="s">
        <v>230</v>
      </c>
      <c r="C8" s="444"/>
      <c r="D8" s="29" t="s">
        <v>231</v>
      </c>
      <c r="E8" s="67" t="s">
        <v>220</v>
      </c>
      <c r="F8" s="66" t="s">
        <v>229</v>
      </c>
    </row>
    <row r="9" spans="1:6" hidden="1" x14ac:dyDescent="0.25">
      <c r="A9" s="1"/>
      <c r="B9" s="444" t="s">
        <v>127</v>
      </c>
      <c r="C9" s="444"/>
      <c r="D9" s="29" t="s">
        <v>232</v>
      </c>
      <c r="E9" s="67" t="s">
        <v>217</v>
      </c>
    </row>
    <row r="10" spans="1:6" hidden="1" x14ac:dyDescent="0.25">
      <c r="A10" s="1"/>
      <c r="B10" s="444" t="s">
        <v>128</v>
      </c>
      <c r="C10" s="444"/>
      <c r="D10" s="29" t="s">
        <v>233</v>
      </c>
      <c r="E10" s="67" t="s">
        <v>217</v>
      </c>
    </row>
    <row r="11" spans="1:6" hidden="1" x14ac:dyDescent="0.25">
      <c r="A11" s="1"/>
      <c r="B11" s="445" t="s">
        <v>234</v>
      </c>
      <c r="C11" s="446"/>
      <c r="D11" s="29" t="s">
        <v>235</v>
      </c>
      <c r="E11" s="67" t="s">
        <v>217</v>
      </c>
    </row>
    <row r="12" spans="1:6" hidden="1" x14ac:dyDescent="0.25">
      <c r="A12" s="1"/>
      <c r="B12" s="179" t="s">
        <v>236</v>
      </c>
      <c r="C12" s="180" t="s">
        <v>61</v>
      </c>
      <c r="D12" s="29" t="s">
        <v>237</v>
      </c>
      <c r="E12" s="67" t="s">
        <v>220</v>
      </c>
      <c r="F12" s="66" t="s">
        <v>224</v>
      </c>
    </row>
    <row r="13" spans="1:6" hidden="1" x14ac:dyDescent="0.25">
      <c r="A13" s="1"/>
      <c r="B13" s="1"/>
      <c r="C13" s="180" t="s">
        <v>116</v>
      </c>
      <c r="D13" s="29" t="s">
        <v>238</v>
      </c>
      <c r="E13" s="67" t="s">
        <v>220</v>
      </c>
      <c r="F13" s="66" t="s">
        <v>239</v>
      </c>
    </row>
    <row r="14" spans="1:6" hidden="1" x14ac:dyDescent="0.25">
      <c r="A14" s="1"/>
      <c r="B14" s="1"/>
      <c r="C14" s="180" t="s">
        <v>240</v>
      </c>
      <c r="D14" s="29" t="s">
        <v>241</v>
      </c>
      <c r="E14" s="67" t="s">
        <v>220</v>
      </c>
    </row>
    <row r="15" spans="1:6" hidden="1" x14ac:dyDescent="0.25">
      <c r="A15" s="1"/>
      <c r="B15" s="1"/>
      <c r="C15" s="180" t="s">
        <v>44</v>
      </c>
      <c r="D15" s="29" t="s">
        <v>242</v>
      </c>
      <c r="E15" s="67" t="s">
        <v>217</v>
      </c>
    </row>
    <row r="16" spans="1:6" hidden="1" x14ac:dyDescent="0.25">
      <c r="A16" s="181"/>
      <c r="B16" s="1"/>
      <c r="C16" s="182" t="s">
        <v>45</v>
      </c>
      <c r="D16" s="29" t="s">
        <v>243</v>
      </c>
      <c r="E16" s="67" t="s">
        <v>217</v>
      </c>
    </row>
    <row r="17" spans="1:5" ht="33.75" customHeight="1" x14ac:dyDescent="0.25">
      <c r="A17" s="183" t="s">
        <v>244</v>
      </c>
      <c r="B17" s="183" t="s">
        <v>245</v>
      </c>
      <c r="C17" s="205" t="s">
        <v>320</v>
      </c>
      <c r="D17" s="162" t="s">
        <v>410</v>
      </c>
      <c r="E17" s="67" t="s">
        <v>217</v>
      </c>
    </row>
    <row r="18" spans="1:5" x14ac:dyDescent="0.25">
      <c r="A18" s="9"/>
      <c r="B18" s="9"/>
      <c r="C18" s="206" t="s">
        <v>197</v>
      </c>
      <c r="D18" s="29" t="s">
        <v>246</v>
      </c>
      <c r="E18" s="67" t="s">
        <v>217</v>
      </c>
    </row>
    <row r="19" spans="1:5" x14ac:dyDescent="0.25">
      <c r="A19" s="9"/>
      <c r="B19" s="9"/>
      <c r="C19" s="207" t="s">
        <v>321</v>
      </c>
      <c r="D19" s="29" t="s">
        <v>411</v>
      </c>
      <c r="E19" s="67" t="s">
        <v>217</v>
      </c>
    </row>
    <row r="20" spans="1:5" hidden="1" x14ac:dyDescent="0.25">
      <c r="A20" s="9"/>
      <c r="B20" s="9"/>
      <c r="C20" s="184" t="s">
        <v>412</v>
      </c>
      <c r="D20" s="29" t="s">
        <v>413</v>
      </c>
      <c r="E20" s="67" t="s">
        <v>217</v>
      </c>
    </row>
    <row r="21" spans="1:5" hidden="1" x14ac:dyDescent="0.25">
      <c r="A21" s="9"/>
      <c r="B21" s="184" t="s">
        <v>247</v>
      </c>
      <c r="C21" s="184" t="s">
        <v>247</v>
      </c>
      <c r="D21" s="29" t="s">
        <v>248</v>
      </c>
      <c r="E21" s="67" t="s">
        <v>217</v>
      </c>
    </row>
    <row r="22" spans="1:5" hidden="1" x14ac:dyDescent="0.25">
      <c r="A22" s="9"/>
      <c r="B22" s="9"/>
      <c r="C22" s="184" t="s">
        <v>249</v>
      </c>
      <c r="D22" s="29" t="s">
        <v>250</v>
      </c>
      <c r="E22" s="67" t="s">
        <v>217</v>
      </c>
    </row>
    <row r="23" spans="1:5" hidden="1" x14ac:dyDescent="0.25">
      <c r="A23" s="9"/>
      <c r="B23" s="9"/>
      <c r="C23" s="184" t="s">
        <v>251</v>
      </c>
      <c r="D23" s="29" t="s">
        <v>252</v>
      </c>
      <c r="E23" s="67" t="s">
        <v>217</v>
      </c>
    </row>
    <row r="24" spans="1:5" hidden="1" x14ac:dyDescent="0.25">
      <c r="A24" s="9"/>
      <c r="B24" s="447" t="s">
        <v>253</v>
      </c>
      <c r="C24" s="447"/>
      <c r="D24" s="29" t="s">
        <v>254</v>
      </c>
      <c r="E24" s="67" t="s">
        <v>217</v>
      </c>
    </row>
    <row r="25" spans="1:5" hidden="1" x14ac:dyDescent="0.25">
      <c r="A25" s="9"/>
      <c r="B25" s="185" t="s">
        <v>255</v>
      </c>
      <c r="C25" s="184" t="s">
        <v>256</v>
      </c>
      <c r="D25" s="29" t="s">
        <v>257</v>
      </c>
      <c r="E25" s="67" t="s">
        <v>217</v>
      </c>
    </row>
    <row r="26" spans="1:5" hidden="1" x14ac:dyDescent="0.25">
      <c r="A26" s="9"/>
      <c r="B26" s="9"/>
      <c r="C26" s="184" t="s">
        <v>258</v>
      </c>
      <c r="D26" s="29" t="s">
        <v>259</v>
      </c>
      <c r="E26" s="67" t="s">
        <v>217</v>
      </c>
    </row>
    <row r="27" spans="1:5" ht="36" hidden="1" customHeight="1" x14ac:dyDescent="0.25">
      <c r="A27" s="9"/>
      <c r="B27" s="448" t="s">
        <v>260</v>
      </c>
      <c r="C27" s="448"/>
      <c r="D27" s="162" t="s">
        <v>261</v>
      </c>
      <c r="E27" s="67" t="s">
        <v>217</v>
      </c>
    </row>
    <row r="28" spans="1:5" hidden="1" x14ac:dyDescent="0.25">
      <c r="A28" s="9"/>
      <c r="B28" s="449" t="s">
        <v>262</v>
      </c>
      <c r="C28" s="450"/>
      <c r="D28" s="29" t="s">
        <v>263</v>
      </c>
      <c r="E28" s="67" t="s">
        <v>217</v>
      </c>
    </row>
    <row r="29" spans="1:5" hidden="1" x14ac:dyDescent="0.25">
      <c r="A29" s="186" t="s">
        <v>264</v>
      </c>
      <c r="B29" s="451" t="s">
        <v>265</v>
      </c>
      <c r="C29" s="452"/>
      <c r="D29" s="187" t="s">
        <v>266</v>
      </c>
      <c r="E29" s="67" t="s">
        <v>217</v>
      </c>
    </row>
    <row r="30" spans="1:5" hidden="1" x14ac:dyDescent="0.25">
      <c r="A30" s="9"/>
      <c r="B30" s="451" t="s">
        <v>267</v>
      </c>
      <c r="C30" s="452"/>
      <c r="D30" s="29" t="s">
        <v>268</v>
      </c>
      <c r="E30" s="67" t="s">
        <v>217</v>
      </c>
    </row>
    <row r="31" spans="1:5" hidden="1" x14ac:dyDescent="0.25">
      <c r="A31" s="188" t="s">
        <v>269</v>
      </c>
      <c r="B31" s="442" t="s">
        <v>270</v>
      </c>
      <c r="C31" s="443"/>
      <c r="D31" s="29" t="s">
        <v>271</v>
      </c>
      <c r="E31" s="67" t="s">
        <v>217</v>
      </c>
    </row>
    <row r="32" spans="1:5" hidden="1" x14ac:dyDescent="0.25">
      <c r="A32" s="187"/>
      <c r="B32" s="442" t="s">
        <v>272</v>
      </c>
      <c r="C32" s="443"/>
      <c r="D32" s="29" t="s">
        <v>273</v>
      </c>
      <c r="E32" s="67" t="s">
        <v>217</v>
      </c>
    </row>
    <row r="33" spans="1:5" hidden="1" x14ac:dyDescent="0.25">
      <c r="A33" s="189" t="s">
        <v>274</v>
      </c>
      <c r="B33" s="190" t="s">
        <v>275</v>
      </c>
      <c r="C33" s="189" t="s">
        <v>276</v>
      </c>
      <c r="D33" s="29" t="s">
        <v>277</v>
      </c>
      <c r="E33" s="67" t="s">
        <v>217</v>
      </c>
    </row>
    <row r="34" spans="1:5" hidden="1" x14ac:dyDescent="0.25">
      <c r="A34" s="9"/>
      <c r="B34" s="9"/>
      <c r="C34" s="189" t="s">
        <v>278</v>
      </c>
      <c r="D34" s="29" t="s">
        <v>279</v>
      </c>
      <c r="E34" s="67" t="s">
        <v>217</v>
      </c>
    </row>
    <row r="35" spans="1:5" hidden="1" x14ac:dyDescent="0.25">
      <c r="A35" s="9"/>
      <c r="B35" s="432" t="s">
        <v>280</v>
      </c>
      <c r="C35" s="433"/>
      <c r="D35" s="29" t="s">
        <v>281</v>
      </c>
      <c r="E35" s="67" t="s">
        <v>217</v>
      </c>
    </row>
    <row r="36" spans="1:5" hidden="1" x14ac:dyDescent="0.25">
      <c r="A36" s="9"/>
      <c r="B36" s="432" t="s">
        <v>282</v>
      </c>
      <c r="C36" s="433"/>
      <c r="D36" s="29" t="s">
        <v>283</v>
      </c>
      <c r="E36" s="67" t="s">
        <v>217</v>
      </c>
    </row>
    <row r="37" spans="1:5" hidden="1" x14ac:dyDescent="0.25">
      <c r="A37" s="191" t="s">
        <v>284</v>
      </c>
      <c r="B37" s="191" t="s">
        <v>285</v>
      </c>
      <c r="C37" s="191" t="s">
        <v>286</v>
      </c>
      <c r="D37" s="29" t="s">
        <v>287</v>
      </c>
      <c r="E37" s="67" t="s">
        <v>217</v>
      </c>
    </row>
    <row r="38" spans="1:5" hidden="1" x14ac:dyDescent="0.25">
      <c r="A38" s="9"/>
      <c r="B38" s="29"/>
      <c r="C38" s="191" t="s">
        <v>288</v>
      </c>
      <c r="D38" s="29" t="s">
        <v>289</v>
      </c>
      <c r="E38" s="67" t="s">
        <v>217</v>
      </c>
    </row>
    <row r="39" spans="1:5" hidden="1" x14ac:dyDescent="0.25">
      <c r="A39" s="9"/>
      <c r="B39" s="430" t="s">
        <v>290</v>
      </c>
      <c r="C39" s="431"/>
      <c r="D39" s="29" t="s">
        <v>291</v>
      </c>
      <c r="E39" s="67" t="s">
        <v>217</v>
      </c>
    </row>
    <row r="40" spans="1:5" hidden="1" x14ac:dyDescent="0.25">
      <c r="A40" s="9"/>
      <c r="B40" s="192" t="s">
        <v>292</v>
      </c>
      <c r="C40" s="193" t="s">
        <v>293</v>
      </c>
      <c r="D40" s="29" t="s">
        <v>294</v>
      </c>
      <c r="E40" s="67" t="s">
        <v>217</v>
      </c>
    </row>
    <row r="41" spans="1:5" hidden="1" x14ac:dyDescent="0.25">
      <c r="A41" s="9"/>
      <c r="B41" s="430" t="s">
        <v>295</v>
      </c>
      <c r="C41" s="431"/>
      <c r="D41" s="29" t="s">
        <v>296</v>
      </c>
      <c r="E41" s="67" t="s">
        <v>217</v>
      </c>
    </row>
    <row r="42" spans="1:5" hidden="1" x14ac:dyDescent="0.25">
      <c r="A42" s="194" t="s">
        <v>297</v>
      </c>
      <c r="B42" s="195" t="s">
        <v>298</v>
      </c>
      <c r="C42" s="194" t="s">
        <v>299</v>
      </c>
      <c r="D42" s="29" t="s">
        <v>300</v>
      </c>
      <c r="E42" s="67" t="s">
        <v>217</v>
      </c>
    </row>
    <row r="43" spans="1:5" hidden="1" x14ac:dyDescent="0.25">
      <c r="A43" s="9"/>
      <c r="B43" s="9"/>
      <c r="C43" s="194" t="s">
        <v>301</v>
      </c>
      <c r="D43" s="29" t="s">
        <v>302</v>
      </c>
      <c r="E43" s="67" t="s">
        <v>217</v>
      </c>
    </row>
    <row r="44" spans="1:5" hidden="1" x14ac:dyDescent="0.25">
      <c r="A44" s="9"/>
      <c r="B44" s="434" t="s">
        <v>303</v>
      </c>
      <c r="C44" s="435"/>
      <c r="D44" s="29" t="s">
        <v>304</v>
      </c>
      <c r="E44" s="67" t="s">
        <v>217</v>
      </c>
    </row>
    <row r="45" spans="1:5" hidden="1" x14ac:dyDescent="0.25">
      <c r="A45" s="196" t="s">
        <v>305</v>
      </c>
      <c r="B45" s="436" t="s">
        <v>306</v>
      </c>
      <c r="C45" s="437"/>
      <c r="D45" s="29"/>
      <c r="E45" s="67" t="s">
        <v>217</v>
      </c>
    </row>
    <row r="46" spans="1:5" hidden="1" x14ac:dyDescent="0.25">
      <c r="A46" s="9"/>
      <c r="B46" s="197" t="s">
        <v>307</v>
      </c>
      <c r="C46" s="198"/>
      <c r="D46" s="29"/>
      <c r="E46" s="67" t="s">
        <v>217</v>
      </c>
    </row>
    <row r="47" spans="1:5" hidden="1" x14ac:dyDescent="0.25">
      <c r="A47" s="199" t="s">
        <v>308</v>
      </c>
      <c r="B47" s="438" t="s">
        <v>306</v>
      </c>
      <c r="C47" s="439"/>
      <c r="D47" s="29"/>
      <c r="E47" s="67" t="s">
        <v>217</v>
      </c>
    </row>
    <row r="48" spans="1:5" hidden="1" x14ac:dyDescent="0.25">
      <c r="A48" s="9"/>
      <c r="B48" s="200" t="s">
        <v>307</v>
      </c>
      <c r="C48" s="201"/>
      <c r="D48" s="29"/>
      <c r="E48" s="67" t="s">
        <v>217</v>
      </c>
    </row>
    <row r="49" spans="1:5" hidden="1" x14ac:dyDescent="0.25">
      <c r="A49" s="202" t="s">
        <v>309</v>
      </c>
      <c r="B49" s="440" t="s">
        <v>306</v>
      </c>
      <c r="C49" s="441"/>
      <c r="D49" s="29"/>
      <c r="E49" s="67" t="s">
        <v>217</v>
      </c>
    </row>
    <row r="50" spans="1:5" hidden="1" x14ac:dyDescent="0.25">
      <c r="A50" s="9"/>
      <c r="B50" s="203" t="s">
        <v>307</v>
      </c>
      <c r="C50" s="204"/>
      <c r="D50" s="29"/>
      <c r="E50" s="67" t="s">
        <v>217</v>
      </c>
    </row>
    <row r="51" spans="1:5" hidden="1" x14ac:dyDescent="0.25">
      <c r="A51" s="188" t="s">
        <v>310</v>
      </c>
      <c r="B51" s="442" t="s">
        <v>311</v>
      </c>
      <c r="C51" s="443"/>
      <c r="D51" s="29" t="s">
        <v>312</v>
      </c>
      <c r="E51" s="67" t="s">
        <v>217</v>
      </c>
    </row>
    <row r="52" spans="1:5" hidden="1" x14ac:dyDescent="0.25">
      <c r="A52" s="9"/>
      <c r="B52" s="442" t="s">
        <v>313</v>
      </c>
      <c r="C52" s="443"/>
      <c r="D52" s="29" t="s">
        <v>314</v>
      </c>
      <c r="E52" s="67" t="s">
        <v>217</v>
      </c>
    </row>
    <row r="53" spans="1:5" hidden="1" x14ac:dyDescent="0.25">
      <c r="A53" s="9"/>
      <c r="B53" s="442" t="s">
        <v>315</v>
      </c>
      <c r="C53" s="443"/>
      <c r="D53" s="29" t="s">
        <v>316</v>
      </c>
      <c r="E53" s="67" t="s">
        <v>217</v>
      </c>
    </row>
    <row r="54" spans="1:5" hidden="1" x14ac:dyDescent="0.25">
      <c r="A54" s="191" t="s">
        <v>317</v>
      </c>
      <c r="B54" s="430" t="s">
        <v>318</v>
      </c>
      <c r="C54" s="431"/>
      <c r="D54" s="29"/>
      <c r="E54" s="67" t="s">
        <v>217</v>
      </c>
    </row>
    <row r="55" spans="1:5" hidden="1" x14ac:dyDescent="0.25">
      <c r="B55" s="430" t="s">
        <v>319</v>
      </c>
      <c r="C55" s="431"/>
      <c r="D55" s="29"/>
      <c r="E55" s="67" t="s">
        <v>217</v>
      </c>
    </row>
    <row r="56" spans="1:5" x14ac:dyDescent="0.25">
      <c r="B56" s="66" t="s">
        <v>247</v>
      </c>
    </row>
    <row r="58" spans="1:5" x14ac:dyDescent="0.25">
      <c r="C58" s="66" t="s">
        <v>414</v>
      </c>
    </row>
    <row r="59" spans="1:5" x14ac:dyDescent="0.25">
      <c r="D59" s="66" t="s">
        <v>415</v>
      </c>
    </row>
    <row r="60" spans="1:5" x14ac:dyDescent="0.25">
      <c r="C60" s="66" t="s">
        <v>416</v>
      </c>
      <c r="D60" s="349">
        <v>0.1</v>
      </c>
    </row>
    <row r="61" spans="1:5" x14ac:dyDescent="0.25">
      <c r="C61" s="66" t="s">
        <v>417</v>
      </c>
      <c r="D61" s="349">
        <v>0.25</v>
      </c>
    </row>
    <row r="62" spans="1:5" x14ac:dyDescent="0.25">
      <c r="C62" s="66" t="s">
        <v>418</v>
      </c>
      <c r="D62" s="349">
        <v>0.3</v>
      </c>
    </row>
    <row r="63" spans="1:5" x14ac:dyDescent="0.25">
      <c r="C63" s="66" t="s">
        <v>419</v>
      </c>
      <c r="D63" s="349">
        <v>0.4</v>
      </c>
    </row>
    <row r="64" spans="1:5" x14ac:dyDescent="0.25">
      <c r="C64" s="66" t="s">
        <v>420</v>
      </c>
      <c r="D64" s="349">
        <v>0.5</v>
      </c>
    </row>
  </sheetData>
  <mergeCells count="30">
    <mergeCell ref="B7:C7"/>
    <mergeCell ref="A2:C2"/>
    <mergeCell ref="B3:C3"/>
    <mergeCell ref="B4:C4"/>
    <mergeCell ref="B5:C5"/>
    <mergeCell ref="B6:C6"/>
    <mergeCell ref="B35:C35"/>
    <mergeCell ref="B8:C8"/>
    <mergeCell ref="B9:C9"/>
    <mergeCell ref="B10:C10"/>
    <mergeCell ref="B11:C11"/>
    <mergeCell ref="B24:C24"/>
    <mergeCell ref="B27:C27"/>
    <mergeCell ref="B28:C28"/>
    <mergeCell ref="B29:C29"/>
    <mergeCell ref="B30:C30"/>
    <mergeCell ref="B31:C31"/>
    <mergeCell ref="B32:C32"/>
    <mergeCell ref="B55:C55"/>
    <mergeCell ref="B36:C36"/>
    <mergeCell ref="B39:C39"/>
    <mergeCell ref="B41:C41"/>
    <mergeCell ref="B44:C44"/>
    <mergeCell ref="B45:C45"/>
    <mergeCell ref="B47:C47"/>
    <mergeCell ref="B49:C49"/>
    <mergeCell ref="B51:C51"/>
    <mergeCell ref="B52:C52"/>
    <mergeCell ref="B53:C53"/>
    <mergeCell ref="B54:C54"/>
  </mergeCells>
  <hyperlinks>
    <hyperlink ref="C17" location="'Quotation Open'!A1" display="Qoutation Open" xr:uid="{00000000-0004-0000-0200-000000000000}"/>
    <hyperlink ref="C18" location="'Quotation Deal'!A1" display="Quotation Deal" xr:uid="{00000000-0004-0000-0200-000001000000}"/>
    <hyperlink ref="C19" location="'Quotation Close'!A1" display="Quotation Close" xr:uid="{00000000-0004-0000-0200-000002000000}"/>
  </hyperlinks>
  <pageMargins left="0.7" right="0.7" top="0.75" bottom="0.75" header="0.3" footer="0.3"/>
  <pageSetup orientation="portrait" horizontalDpi="180" verticalDpi="18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theme="5"/>
  </sheetPr>
  <dimension ref="A1:L27"/>
  <sheetViews>
    <sheetView showGridLines="0" topLeftCell="A4" workbookViewId="0">
      <selection activeCell="D11" sqref="D11"/>
    </sheetView>
  </sheetViews>
  <sheetFormatPr defaultRowHeight="15" x14ac:dyDescent="0.25"/>
  <cols>
    <col min="1" max="1" width="5.140625" style="21" customWidth="1"/>
    <col min="2" max="2" width="19.5703125" customWidth="1"/>
    <col min="3" max="3" width="13.42578125" customWidth="1"/>
    <col min="4" max="4" width="16.140625" customWidth="1"/>
    <col min="5" max="5" width="19.7109375" customWidth="1"/>
    <col min="6" max="6" width="17.42578125" customWidth="1"/>
    <col min="7" max="7" width="18.42578125" customWidth="1"/>
    <col min="8" max="8" width="16" customWidth="1"/>
    <col min="9" max="9" width="12.5703125" customWidth="1"/>
    <col min="10" max="10" width="17.5703125" customWidth="1"/>
    <col min="11" max="11" width="13.85546875" bestFit="1" customWidth="1"/>
    <col min="12" max="12" width="20.85546875" bestFit="1" customWidth="1"/>
    <col min="13" max="13" width="15.140625" bestFit="1" customWidth="1"/>
  </cols>
  <sheetData>
    <row r="1" spans="1:12" ht="19.5" thickBot="1" x14ac:dyDescent="0.35">
      <c r="A1" s="454" t="s">
        <v>15</v>
      </c>
      <c r="B1" s="454"/>
      <c r="C1" s="454"/>
      <c r="D1" s="454"/>
      <c r="E1" s="454"/>
      <c r="F1" s="454"/>
      <c r="L1" s="1"/>
    </row>
    <row r="2" spans="1:12" x14ac:dyDescent="0.25">
      <c r="A2" s="2" t="s">
        <v>16</v>
      </c>
      <c r="B2" s="3"/>
      <c r="C2" s="3"/>
      <c r="D2" s="3"/>
      <c r="E2" s="3"/>
      <c r="F2" s="3"/>
      <c r="G2" s="3"/>
      <c r="H2" s="3"/>
      <c r="I2" s="4"/>
      <c r="J2" s="66"/>
      <c r="L2" s="1"/>
    </row>
    <row r="3" spans="1:12" x14ac:dyDescent="0.25">
      <c r="A3" s="5"/>
      <c r="B3" s="6"/>
      <c r="C3" s="6"/>
      <c r="D3" s="6"/>
      <c r="E3" s="6"/>
      <c r="F3" s="6"/>
      <c r="G3" s="6"/>
      <c r="H3" s="6"/>
      <c r="I3" s="7"/>
      <c r="J3" s="66"/>
      <c r="K3" s="8"/>
      <c r="L3" s="9"/>
    </row>
    <row r="4" spans="1:12" x14ac:dyDescent="0.25">
      <c r="A4" s="5"/>
      <c r="B4" s="6"/>
      <c r="C4" s="6"/>
      <c r="D4" s="6"/>
      <c r="E4" s="6"/>
      <c r="F4" s="6"/>
      <c r="G4" s="6"/>
      <c r="H4" s="6"/>
      <c r="I4" s="7"/>
      <c r="J4" s="66"/>
      <c r="L4" s="1"/>
    </row>
    <row r="5" spans="1:12" ht="15.75" thickBot="1" x14ac:dyDescent="0.3">
      <c r="A5" s="10"/>
      <c r="B5" s="11" t="s">
        <v>17</v>
      </c>
      <c r="C5" s="11" t="s">
        <v>18</v>
      </c>
      <c r="D5" s="11" t="s">
        <v>5</v>
      </c>
      <c r="E5" s="11" t="s">
        <v>19</v>
      </c>
      <c r="F5" s="11" t="s">
        <v>20</v>
      </c>
      <c r="G5" s="11" t="s">
        <v>0</v>
      </c>
      <c r="H5" s="11"/>
      <c r="I5" s="12"/>
      <c r="J5" s="66"/>
      <c r="L5" s="1"/>
    </row>
    <row r="6" spans="1:12" ht="15.75" thickBot="1" x14ac:dyDescent="0.3">
      <c r="A6" s="10"/>
      <c r="B6" s="13"/>
      <c r="C6" s="13"/>
      <c r="D6" s="13"/>
      <c r="E6" s="13"/>
      <c r="F6" s="13"/>
      <c r="G6" s="13"/>
      <c r="H6" s="11" t="s">
        <v>1</v>
      </c>
      <c r="I6" s="12"/>
      <c r="J6" s="66"/>
      <c r="L6" s="1"/>
    </row>
    <row r="7" spans="1:12" ht="21" customHeight="1" x14ac:dyDescent="0.25">
      <c r="A7" s="14">
        <v>1</v>
      </c>
      <c r="B7" s="170" t="s">
        <v>184</v>
      </c>
      <c r="C7" s="171">
        <v>43881</v>
      </c>
      <c r="D7" s="172" t="s">
        <v>185</v>
      </c>
      <c r="E7" s="54" t="s">
        <v>186</v>
      </c>
      <c r="F7" s="173">
        <v>20000000</v>
      </c>
      <c r="G7" s="174" t="s">
        <v>369</v>
      </c>
      <c r="H7" s="1"/>
      <c r="I7" s="16"/>
      <c r="J7" s="66"/>
      <c r="L7" s="1"/>
    </row>
    <row r="8" spans="1:12" ht="21" customHeight="1" x14ac:dyDescent="0.25">
      <c r="A8" s="14">
        <v>2</v>
      </c>
      <c r="B8" s="168"/>
      <c r="C8" s="168"/>
      <c r="D8" s="168"/>
      <c r="E8" s="29"/>
      <c r="F8" s="29"/>
      <c r="G8" s="167" t="s">
        <v>370</v>
      </c>
      <c r="H8" s="1"/>
      <c r="I8" s="16"/>
      <c r="J8" s="66"/>
      <c r="L8" s="1"/>
    </row>
    <row r="9" spans="1:12" ht="21" customHeight="1" x14ac:dyDescent="0.25">
      <c r="A9" s="14">
        <v>3</v>
      </c>
      <c r="B9" s="168"/>
      <c r="C9" s="168"/>
      <c r="D9" s="168"/>
      <c r="E9" s="29"/>
      <c r="F9" s="29"/>
      <c r="G9" s="167" t="s">
        <v>370</v>
      </c>
      <c r="H9" s="1"/>
      <c r="I9" s="16"/>
      <c r="J9" s="66"/>
      <c r="L9" s="17"/>
    </row>
    <row r="10" spans="1:12" ht="21" customHeight="1" x14ac:dyDescent="0.25">
      <c r="A10" s="14">
        <v>4</v>
      </c>
      <c r="B10" s="168"/>
      <c r="C10" s="168"/>
      <c r="D10" s="168"/>
      <c r="E10" s="29"/>
      <c r="F10" s="29"/>
      <c r="G10" s="167" t="s">
        <v>369</v>
      </c>
      <c r="H10" s="1"/>
      <c r="I10" s="16"/>
      <c r="J10" s="1"/>
      <c r="L10" s="1"/>
    </row>
    <row r="11" spans="1:12" ht="21" customHeight="1" x14ac:dyDescent="0.25">
      <c r="A11" s="14">
        <v>5</v>
      </c>
      <c r="B11" s="168"/>
      <c r="C11" s="168"/>
      <c r="D11" s="168"/>
      <c r="E11" s="29"/>
      <c r="F11" s="29"/>
      <c r="G11" s="167" t="s">
        <v>370</v>
      </c>
      <c r="H11" s="1"/>
      <c r="I11" s="16"/>
      <c r="J11" s="1"/>
      <c r="L11" s="1"/>
    </row>
    <row r="12" spans="1:12" ht="21" customHeight="1" x14ac:dyDescent="0.25">
      <c r="A12" s="14">
        <v>6</v>
      </c>
      <c r="B12" s="168"/>
      <c r="C12" s="168"/>
      <c r="D12" s="168"/>
      <c r="E12" s="29"/>
      <c r="F12" s="29"/>
      <c r="G12" s="167" t="s">
        <v>370</v>
      </c>
      <c r="H12" s="1"/>
      <c r="I12" s="16"/>
      <c r="J12" s="1"/>
      <c r="L12" s="36"/>
    </row>
    <row r="13" spans="1:12" ht="21" customHeight="1" x14ac:dyDescent="0.25">
      <c r="A13" s="14">
        <v>7</v>
      </c>
      <c r="B13" s="168"/>
      <c r="C13" s="168"/>
      <c r="D13" s="168"/>
      <c r="E13" s="29"/>
      <c r="F13" s="29"/>
      <c r="G13" s="167" t="s">
        <v>370</v>
      </c>
      <c r="H13" s="1"/>
      <c r="I13" s="16"/>
      <c r="J13" s="1"/>
      <c r="L13" s="1"/>
    </row>
    <row r="14" spans="1:12" ht="21" customHeight="1" x14ac:dyDescent="0.25">
      <c r="A14" s="14">
        <v>8</v>
      </c>
      <c r="B14" s="168"/>
      <c r="C14" s="168"/>
      <c r="D14" s="168"/>
      <c r="E14" s="29"/>
      <c r="F14" s="29"/>
      <c r="G14" s="167" t="s">
        <v>369</v>
      </c>
      <c r="H14" s="1"/>
      <c r="I14" s="16"/>
      <c r="J14" s="1"/>
      <c r="L14" s="1"/>
    </row>
    <row r="15" spans="1:12" ht="21" customHeight="1" x14ac:dyDescent="0.25">
      <c r="A15" s="14">
        <v>9</v>
      </c>
      <c r="B15" s="168"/>
      <c r="C15" s="168"/>
      <c r="D15" s="168"/>
      <c r="E15" s="169"/>
      <c r="F15" s="29"/>
      <c r="G15" s="167" t="s">
        <v>369</v>
      </c>
      <c r="H15" s="1"/>
      <c r="I15" s="16"/>
      <c r="J15" s="1"/>
      <c r="L15" s="1"/>
    </row>
    <row r="16" spans="1:12" ht="15.75" thickBot="1" x14ac:dyDescent="0.3">
      <c r="A16" s="18"/>
      <c r="B16" s="19"/>
      <c r="C16" s="19"/>
      <c r="D16" s="19"/>
      <c r="E16" s="19"/>
      <c r="F16" s="19"/>
      <c r="G16" s="19"/>
      <c r="H16" s="19"/>
      <c r="I16" s="20"/>
      <c r="J16" s="1"/>
      <c r="L16" s="1"/>
    </row>
    <row r="17" spans="1:12" x14ac:dyDescent="0.25">
      <c r="L17" s="1"/>
    </row>
    <row r="18" spans="1:12" x14ac:dyDescent="0.25">
      <c r="A18" s="87" t="s">
        <v>119</v>
      </c>
      <c r="E18" t="s">
        <v>2</v>
      </c>
    </row>
    <row r="19" spans="1:12" x14ac:dyDescent="0.25">
      <c r="B19" t="s">
        <v>120</v>
      </c>
      <c r="E19" s="455" t="s">
        <v>3</v>
      </c>
      <c r="F19" s="455"/>
      <c r="G19" s="455"/>
    </row>
    <row r="20" spans="1:12" x14ac:dyDescent="0.25">
      <c r="E20" s="455" t="s">
        <v>4</v>
      </c>
      <c r="F20" s="455"/>
      <c r="G20" s="455"/>
    </row>
    <row r="21" spans="1:12" x14ac:dyDescent="0.25">
      <c r="B21" t="s">
        <v>121</v>
      </c>
      <c r="E21" s="456"/>
      <c r="F21" s="456"/>
      <c r="G21" s="456"/>
    </row>
    <row r="22" spans="1:12" ht="7.5" customHeight="1" x14ac:dyDescent="0.25">
      <c r="E22" s="456"/>
      <c r="F22" s="456"/>
      <c r="G22" s="456"/>
    </row>
    <row r="23" spans="1:12" x14ac:dyDescent="0.25">
      <c r="B23" s="457" t="s">
        <v>122</v>
      </c>
      <c r="C23" s="457"/>
      <c r="E23" s="456"/>
      <c r="F23" s="456"/>
      <c r="G23" s="456"/>
    </row>
    <row r="24" spans="1:12" x14ac:dyDescent="0.25">
      <c r="B24" s="457"/>
      <c r="C24" s="457"/>
      <c r="E24" s="456"/>
      <c r="F24" s="456"/>
      <c r="G24" s="456"/>
    </row>
    <row r="25" spans="1:12" ht="15" customHeight="1" x14ac:dyDescent="0.25">
      <c r="B25" s="458" t="s">
        <v>155</v>
      </c>
      <c r="C25" s="458"/>
      <c r="E25" s="456"/>
      <c r="F25" s="456"/>
      <c r="G25" s="456"/>
    </row>
    <row r="26" spans="1:12" x14ac:dyDescent="0.25">
      <c r="B26" s="458"/>
      <c r="C26" s="458"/>
      <c r="E26" s="456"/>
      <c r="F26" s="456"/>
      <c r="G26" s="456"/>
    </row>
    <row r="27" spans="1:12" x14ac:dyDescent="0.25">
      <c r="B27" t="s">
        <v>123</v>
      </c>
    </row>
  </sheetData>
  <mergeCells count="7">
    <mergeCell ref="A1:F1"/>
    <mergeCell ref="E19:G19"/>
    <mergeCell ref="E20:G20"/>
    <mergeCell ref="E21:E26"/>
    <mergeCell ref="F21:G26"/>
    <mergeCell ref="B23:C24"/>
    <mergeCell ref="B25:C26"/>
  </mergeCells>
  <pageMargins left="0.70866141732283472" right="0.70866141732283472" top="0.74803149606299213" bottom="0.74803149606299213" header="0.31496062992125984" footer="0.31496062992125984"/>
  <pageSetup scale="86" orientation="landscape" horizontalDpi="360" verticalDpi="36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F61"/>
  <sheetViews>
    <sheetView showGridLines="0" topLeftCell="A19" zoomScale="89" zoomScaleNormal="89" workbookViewId="0">
      <selection activeCell="D30" sqref="D30"/>
    </sheetView>
  </sheetViews>
  <sheetFormatPr defaultRowHeight="15" x14ac:dyDescent="0.25"/>
  <cols>
    <col min="1" max="1" width="1.140625" style="66" customWidth="1"/>
    <col min="2" max="2" width="2.85546875" style="66" customWidth="1"/>
    <col min="3" max="3" width="23.140625" style="66" customWidth="1"/>
    <col min="4" max="4" width="13.7109375" style="66" customWidth="1"/>
    <col min="5" max="5" width="14.7109375" style="66" bestFit="1" customWidth="1"/>
    <col min="6" max="6" width="16.7109375" style="66" bestFit="1" customWidth="1"/>
    <col min="7" max="7" width="20.5703125" style="66" customWidth="1"/>
    <col min="8" max="8" width="16.85546875" style="66" customWidth="1"/>
    <col min="9" max="9" width="15.85546875" style="66" customWidth="1"/>
    <col min="10" max="10" width="16.85546875" style="66" customWidth="1"/>
    <col min="11" max="12" width="16.28515625" style="66" customWidth="1"/>
    <col min="13" max="13" width="13.28515625" style="66" customWidth="1"/>
    <col min="14" max="14" width="12.5703125" style="66" bestFit="1" customWidth="1"/>
    <col min="15" max="15" width="7.85546875" style="66" customWidth="1"/>
    <col min="16" max="16" width="6.28515625" style="66" customWidth="1"/>
    <col min="17" max="17" width="22.140625" style="66" customWidth="1"/>
    <col min="18" max="18" width="14.85546875" style="66" customWidth="1"/>
    <col min="19" max="19" width="16.42578125" style="66" customWidth="1"/>
    <col min="20" max="20" width="9.140625" style="66"/>
    <col min="21" max="21" width="14" style="66" bestFit="1" customWidth="1"/>
    <col min="22" max="16384" width="9.140625" style="66"/>
  </cols>
  <sheetData>
    <row r="1" spans="2:21" ht="15.75" thickBot="1" x14ac:dyDescent="0.3"/>
    <row r="2" spans="2:21" ht="15.75" thickBot="1" x14ac:dyDescent="0.3">
      <c r="B2" s="486" t="s">
        <v>22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8"/>
      <c r="Q2" s="66" t="s">
        <v>10</v>
      </c>
      <c r="U2" s="66" t="s">
        <v>144</v>
      </c>
    </row>
    <row r="3" spans="2:21" ht="12.75" customHeight="1" x14ac:dyDescent="0.2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1"/>
      <c r="Q3" s="220"/>
      <c r="R3" s="66" t="s">
        <v>11</v>
      </c>
      <c r="U3" s="66" t="s">
        <v>145</v>
      </c>
    </row>
    <row r="4" spans="2:21" ht="18" customHeight="1" x14ac:dyDescent="0.45">
      <c r="B4" s="42" t="s">
        <v>23</v>
      </c>
      <c r="C4" s="41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0"/>
      <c r="Q4" s="221"/>
      <c r="R4" s="66" t="s">
        <v>12</v>
      </c>
    </row>
    <row r="5" spans="2:21" ht="15" customHeight="1" thickBot="1" x14ac:dyDescent="0.3">
      <c r="B5" s="492" t="s">
        <v>21</v>
      </c>
      <c r="C5" s="49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Q5" s="222"/>
      <c r="R5" s="66" t="s">
        <v>13</v>
      </c>
    </row>
    <row r="6" spans="2:21" ht="15.75" thickBot="1" x14ac:dyDescent="0.3">
      <c r="B6" s="25" t="s">
        <v>6</v>
      </c>
      <c r="C6" s="1"/>
      <c r="D6" s="1"/>
      <c r="K6" s="1"/>
      <c r="L6" s="1"/>
      <c r="M6" s="1"/>
      <c r="N6" s="1"/>
      <c r="O6" s="16"/>
      <c r="Q6" s="38"/>
      <c r="R6" s="66" t="s">
        <v>14</v>
      </c>
    </row>
    <row r="7" spans="2:21" x14ac:dyDescent="0.25">
      <c r="B7" s="26"/>
      <c r="C7" s="1"/>
      <c r="D7" s="88" t="s">
        <v>427</v>
      </c>
      <c r="E7" s="1"/>
      <c r="F7" s="88" t="s">
        <v>142</v>
      </c>
      <c r="G7" s="1"/>
      <c r="H7" s="1"/>
      <c r="K7" s="1"/>
      <c r="L7" s="1"/>
      <c r="M7" s="1"/>
      <c r="N7" s="1"/>
      <c r="O7" s="16"/>
      <c r="Q7" s="1"/>
    </row>
    <row r="8" spans="2:21" x14ac:dyDescent="0.25">
      <c r="B8" s="26" t="s">
        <v>386</v>
      </c>
      <c r="C8" s="1"/>
      <c r="D8" s="479" t="s">
        <v>145</v>
      </c>
      <c r="E8" s="479"/>
      <c r="F8" s="479"/>
      <c r="G8" s="479"/>
      <c r="H8" s="1"/>
      <c r="I8" s="1"/>
      <c r="J8" s="1" t="s">
        <v>28</v>
      </c>
      <c r="K8" s="494" t="s">
        <v>29</v>
      </c>
      <c r="L8" s="494"/>
      <c r="M8" s="494"/>
      <c r="N8" s="1"/>
      <c r="O8" s="16"/>
    </row>
    <row r="9" spans="2:21" x14ac:dyDescent="0.25">
      <c r="B9" s="26" t="s">
        <v>25</v>
      </c>
      <c r="C9" s="1"/>
      <c r="D9" s="495" t="s">
        <v>37</v>
      </c>
      <c r="E9" s="495"/>
      <c r="F9" s="495"/>
      <c r="G9" s="495"/>
      <c r="H9" s="1"/>
      <c r="I9" s="1"/>
      <c r="J9" s="31" t="s">
        <v>36</v>
      </c>
      <c r="K9" s="363" t="s">
        <v>163</v>
      </c>
      <c r="L9" s="363" t="s">
        <v>371</v>
      </c>
      <c r="M9" s="363" t="s">
        <v>372</v>
      </c>
      <c r="N9" s="1"/>
      <c r="O9" s="16"/>
    </row>
    <row r="10" spans="2:21" x14ac:dyDescent="0.25">
      <c r="B10" s="26" t="s">
        <v>30</v>
      </c>
      <c r="C10" s="1"/>
      <c r="D10" s="479" t="s">
        <v>31</v>
      </c>
      <c r="E10" s="479"/>
      <c r="F10" s="479"/>
      <c r="G10" s="479"/>
      <c r="H10" s="1"/>
      <c r="I10" s="1"/>
      <c r="J10" s="1"/>
      <c r="K10" s="29" t="s">
        <v>463</v>
      </c>
      <c r="L10" s="29"/>
      <c r="M10" s="29"/>
      <c r="N10" s="1"/>
      <c r="O10" s="16"/>
      <c r="Q10" s="478" t="s">
        <v>401</v>
      </c>
      <c r="R10" s="478"/>
      <c r="S10" s="478"/>
    </row>
    <row r="11" spans="2:21" x14ac:dyDescent="0.25">
      <c r="B11" s="30" t="s">
        <v>7</v>
      </c>
      <c r="C11" s="1"/>
      <c r="D11" s="479" t="s">
        <v>32</v>
      </c>
      <c r="E11" s="479"/>
      <c r="F11" s="479"/>
      <c r="G11" s="479"/>
      <c r="H11" s="1"/>
      <c r="I11" s="1"/>
      <c r="J11" s="31" t="s">
        <v>398</v>
      </c>
      <c r="K11" s="1"/>
      <c r="L11" s="1"/>
      <c r="M11" s="1"/>
      <c r="N11" s="1"/>
      <c r="O11" s="16"/>
    </row>
    <row r="12" spans="2:21" x14ac:dyDescent="0.25">
      <c r="B12" s="30" t="s">
        <v>458</v>
      </c>
      <c r="C12" s="1"/>
      <c r="D12" s="386" t="s">
        <v>459</v>
      </c>
      <c r="E12" s="387"/>
      <c r="F12" s="387"/>
      <c r="G12" s="388"/>
      <c r="H12" s="1"/>
      <c r="I12" s="1"/>
      <c r="J12" s="31" t="s">
        <v>106</v>
      </c>
      <c r="K12" s="1"/>
      <c r="L12" s="1"/>
      <c r="M12" s="1"/>
      <c r="N12" s="1"/>
      <c r="O12" s="16"/>
      <c r="Q12" s="401" t="s">
        <v>464</v>
      </c>
    </row>
    <row r="13" spans="2:21" x14ac:dyDescent="0.25">
      <c r="B13" s="26" t="s">
        <v>426</v>
      </c>
      <c r="C13" s="1"/>
      <c r="D13" s="480" t="s">
        <v>34</v>
      </c>
      <c r="E13" s="481"/>
      <c r="F13" s="481"/>
      <c r="G13" s="482"/>
      <c r="H13" s="1"/>
      <c r="I13" s="1"/>
      <c r="J13" s="31" t="s">
        <v>104</v>
      </c>
      <c r="K13" s="483" t="s">
        <v>402</v>
      </c>
      <c r="L13" s="484"/>
      <c r="M13" s="485"/>
      <c r="N13" s="1"/>
      <c r="O13" s="16"/>
      <c r="Q13" s="361"/>
    </row>
    <row r="14" spans="2:21" x14ac:dyDescent="0.25">
      <c r="B14" s="26" t="s">
        <v>428</v>
      </c>
      <c r="C14" s="1"/>
      <c r="D14" s="90" t="s">
        <v>35</v>
      </c>
      <c r="E14" s="90"/>
      <c r="F14" s="90"/>
      <c r="G14" s="342"/>
      <c r="H14" s="1"/>
      <c r="I14" s="1"/>
      <c r="J14" s="31" t="s">
        <v>106</v>
      </c>
      <c r="K14" s="483" t="s">
        <v>403</v>
      </c>
      <c r="L14" s="484"/>
      <c r="M14" s="485"/>
      <c r="N14" s="1"/>
      <c r="O14" s="16"/>
      <c r="Q14" s="361"/>
    </row>
    <row r="15" spans="2:21" x14ac:dyDescent="0.25">
      <c r="B15" s="26" t="s">
        <v>397</v>
      </c>
      <c r="C15" s="1"/>
      <c r="D15" s="480" t="s">
        <v>389</v>
      </c>
      <c r="E15" s="481"/>
      <c r="F15" s="481"/>
      <c r="G15" s="482"/>
      <c r="H15" s="367"/>
      <c r="I15" s="1"/>
      <c r="J15" s="31" t="s">
        <v>105</v>
      </c>
      <c r="K15" s="483" t="s">
        <v>404</v>
      </c>
      <c r="L15" s="484"/>
      <c r="M15" s="485"/>
      <c r="N15" s="1"/>
      <c r="O15" s="16"/>
      <c r="Q15" s="361"/>
    </row>
    <row r="16" spans="2:21" ht="15.75" thickBot="1" x14ac:dyDescent="0.3">
      <c r="B16" s="346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20"/>
      <c r="Q16" s="354"/>
    </row>
    <row r="17" spans="2:21" x14ac:dyDescent="0.25">
      <c r="B17" s="26" t="s">
        <v>429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6"/>
      <c r="Q17" s="354"/>
    </row>
    <row r="18" spans="2:21" x14ac:dyDescent="0.25">
      <c r="B18" s="26" t="s">
        <v>430</v>
      </c>
      <c r="C18" s="1"/>
      <c r="D18" s="1" t="s">
        <v>27</v>
      </c>
      <c r="E18" s="1" t="s">
        <v>54</v>
      </c>
      <c r="F18" s="1"/>
      <c r="G18" s="1"/>
      <c r="H18" s="1"/>
      <c r="I18" s="1"/>
      <c r="J18" s="1"/>
      <c r="K18" s="1"/>
      <c r="L18" s="1"/>
      <c r="M18" s="1"/>
      <c r="N18" s="1"/>
      <c r="O18" s="16"/>
      <c r="Q18" s="354"/>
    </row>
    <row r="19" spans="2:21" x14ac:dyDescent="0.25">
      <c r="B19" s="26" t="s">
        <v>431</v>
      </c>
      <c r="C19" s="1"/>
      <c r="D19" s="1" t="s">
        <v>27</v>
      </c>
      <c r="E19" s="1" t="s">
        <v>54</v>
      </c>
      <c r="F19" s="1"/>
      <c r="G19" s="1"/>
      <c r="H19" s="1"/>
      <c r="I19" s="1"/>
      <c r="J19" s="1"/>
      <c r="K19" s="1"/>
      <c r="L19" s="1"/>
      <c r="M19" s="1"/>
      <c r="N19" s="1"/>
      <c r="O19" s="16"/>
      <c r="Q19" s="354"/>
    </row>
    <row r="20" spans="2:21" x14ac:dyDescent="0.25">
      <c r="B20" s="26" t="s">
        <v>432</v>
      </c>
      <c r="C20" s="1"/>
      <c r="D20" s="1" t="s">
        <v>27</v>
      </c>
      <c r="E20" s="1" t="s">
        <v>54</v>
      </c>
      <c r="F20" s="1"/>
      <c r="G20" s="1"/>
      <c r="H20" s="1"/>
      <c r="I20" s="1"/>
      <c r="J20" s="1"/>
      <c r="K20" s="1"/>
      <c r="L20" s="1"/>
      <c r="M20" s="1"/>
      <c r="N20" s="1"/>
      <c r="O20" s="16"/>
      <c r="Q20" s="354"/>
    </row>
    <row r="21" spans="2:21" x14ac:dyDescent="0.25">
      <c r="B21" s="26" t="s">
        <v>433</v>
      </c>
      <c r="C21" s="1"/>
      <c r="D21" s="1" t="s">
        <v>27</v>
      </c>
      <c r="E21" s="1" t="s">
        <v>54</v>
      </c>
      <c r="F21" s="1"/>
      <c r="G21" s="1"/>
      <c r="H21" s="1"/>
      <c r="I21" s="1"/>
      <c r="J21" s="1"/>
      <c r="K21" s="1"/>
      <c r="L21" s="1"/>
      <c r="M21" s="1"/>
      <c r="N21" s="1"/>
      <c r="O21" s="16"/>
      <c r="Q21" s="354"/>
    </row>
    <row r="22" spans="2:21" ht="10.5" customHeight="1" thickBot="1" x14ac:dyDescent="0.3">
      <c r="B22" s="26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6"/>
      <c r="Q22" s="354"/>
    </row>
    <row r="23" spans="2:21" ht="15.75" thickBot="1" x14ac:dyDescent="0.3">
      <c r="B23" s="26"/>
      <c r="C23" s="1" t="s">
        <v>461</v>
      </c>
      <c r="D23" s="379">
        <v>10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6"/>
      <c r="Q23" s="216"/>
      <c r="R23" s="1"/>
      <c r="S23" s="1"/>
      <c r="T23" s="1"/>
      <c r="U23" s="1"/>
    </row>
    <row r="24" spans="2:21" ht="15.75" thickBot="1" x14ac:dyDescent="0.3">
      <c r="B24" s="26"/>
      <c r="D24" s="31"/>
      <c r="E24" s="1"/>
      <c r="F24" s="1"/>
      <c r="G24" s="1"/>
      <c r="H24" s="1"/>
      <c r="I24" s="1"/>
      <c r="J24" s="1"/>
      <c r="K24" s="1"/>
      <c r="L24" s="1"/>
      <c r="M24" s="1"/>
      <c r="N24" s="1"/>
      <c r="O24" s="16"/>
      <c r="Q24" s="216"/>
      <c r="R24" s="1"/>
      <c r="S24" s="1"/>
      <c r="T24" s="1"/>
      <c r="U24" s="1"/>
    </row>
    <row r="25" spans="2:21" ht="15.75" customHeight="1" thickBot="1" x14ac:dyDescent="0.3">
      <c r="B25" s="26"/>
      <c r="C25" s="464" t="s">
        <v>55</v>
      </c>
      <c r="D25" s="384"/>
      <c r="E25" s="467" t="s">
        <v>60</v>
      </c>
      <c r="F25" s="468"/>
      <c r="G25" s="469" t="s">
        <v>62</v>
      </c>
      <c r="H25" s="470"/>
      <c r="I25" s="461" t="s">
        <v>457</v>
      </c>
      <c r="J25" s="472" t="s">
        <v>20</v>
      </c>
      <c r="K25" s="475" t="s">
        <v>0</v>
      </c>
      <c r="L25" s="461" t="s">
        <v>324</v>
      </c>
      <c r="M25" s="1"/>
      <c r="O25" s="16"/>
      <c r="P25" s="1"/>
      <c r="Q25" s="1"/>
      <c r="R25" s="1"/>
      <c r="S25" s="1"/>
    </row>
    <row r="26" spans="2:21" ht="15.75" thickBot="1" x14ac:dyDescent="0.3">
      <c r="B26" s="26"/>
      <c r="C26" s="465"/>
      <c r="D26" s="359" t="s">
        <v>56</v>
      </c>
      <c r="E26" s="359" t="s">
        <v>100</v>
      </c>
      <c r="F26" s="158" t="s">
        <v>99</v>
      </c>
      <c r="G26" s="359" t="s">
        <v>61</v>
      </c>
      <c r="H26" s="399" t="s">
        <v>63</v>
      </c>
      <c r="I26" s="462"/>
      <c r="J26" s="473"/>
      <c r="K26" s="476"/>
      <c r="L26" s="462"/>
      <c r="M26" s="35" t="s">
        <v>95</v>
      </c>
      <c r="O26" s="16"/>
      <c r="P26" s="1"/>
      <c r="Q26" s="1"/>
      <c r="R26" s="1"/>
      <c r="S26" s="1"/>
    </row>
    <row r="27" spans="2:21" ht="15.75" thickBot="1" x14ac:dyDescent="0.3">
      <c r="B27" s="26"/>
      <c r="C27" s="466"/>
      <c r="D27" s="77" t="s">
        <v>52</v>
      </c>
      <c r="E27" s="413" t="s">
        <v>64</v>
      </c>
      <c r="F27" s="410" t="s">
        <v>64</v>
      </c>
      <c r="G27" s="77" t="s">
        <v>64</v>
      </c>
      <c r="H27" s="411" t="s">
        <v>64</v>
      </c>
      <c r="I27" s="471"/>
      <c r="J27" s="474"/>
      <c r="K27" s="477"/>
      <c r="L27" s="463"/>
      <c r="M27" s="1"/>
      <c r="O27" s="16"/>
      <c r="P27" s="1"/>
      <c r="Q27" s="1"/>
      <c r="R27" s="1"/>
      <c r="S27" s="1"/>
    </row>
    <row r="28" spans="2:21" ht="15" customHeight="1" x14ac:dyDescent="0.25">
      <c r="B28" s="26"/>
      <c r="C28" s="398" t="s">
        <v>50</v>
      </c>
      <c r="D28" s="65">
        <v>10</v>
      </c>
      <c r="E28" s="105">
        <v>195000</v>
      </c>
      <c r="F28" s="105">
        <v>100000</v>
      </c>
      <c r="G28" s="105">
        <f>E28*D28</f>
        <v>1950000</v>
      </c>
      <c r="H28" s="105">
        <f>F28*D28</f>
        <v>1000000</v>
      </c>
      <c r="I28" s="385">
        <v>20</v>
      </c>
      <c r="J28" s="60">
        <f>G28-(G28*I28/100)+H28</f>
        <v>2560000</v>
      </c>
      <c r="K28" s="412" t="s">
        <v>435</v>
      </c>
      <c r="L28" s="384"/>
      <c r="M28" s="1"/>
      <c r="O28" s="16"/>
      <c r="P28" s="1"/>
      <c r="Q28" s="1"/>
      <c r="R28" s="1"/>
      <c r="S28" s="1"/>
    </row>
    <row r="29" spans="2:21" ht="15.75" x14ac:dyDescent="0.25">
      <c r="B29" s="26"/>
      <c r="C29" s="74" t="s">
        <v>90</v>
      </c>
      <c r="D29" s="1"/>
      <c r="E29" s="1"/>
      <c r="F29" s="1"/>
      <c r="G29" s="93"/>
      <c r="H29" s="1"/>
      <c r="I29" s="1"/>
      <c r="J29" s="1"/>
      <c r="K29" s="1"/>
      <c r="L29" s="1"/>
      <c r="M29" s="1"/>
      <c r="O29" s="16"/>
    </row>
    <row r="30" spans="2:21" ht="15.75" x14ac:dyDescent="0.25">
      <c r="B30" s="26"/>
      <c r="C30" s="75" t="s">
        <v>91</v>
      </c>
      <c r="D30" s="1"/>
      <c r="E30" s="1"/>
      <c r="F30" s="1"/>
      <c r="G30" s="93"/>
      <c r="H30" s="1"/>
      <c r="I30" s="1"/>
      <c r="J30" s="1"/>
      <c r="K30" s="1"/>
      <c r="L30" s="1"/>
      <c r="M30" s="1"/>
      <c r="O30" s="16"/>
    </row>
    <row r="31" spans="2:21" ht="15.75" x14ac:dyDescent="0.25">
      <c r="B31" s="26"/>
      <c r="C31" s="75" t="s">
        <v>92</v>
      </c>
      <c r="D31" s="1"/>
      <c r="E31" s="1"/>
      <c r="F31" s="1"/>
      <c r="G31" s="1"/>
      <c r="H31" s="1"/>
      <c r="I31" s="459" t="s">
        <v>460</v>
      </c>
      <c r="J31" s="459"/>
      <c r="K31" s="459"/>
      <c r="L31" s="459"/>
      <c r="M31" s="1"/>
      <c r="N31" s="355"/>
      <c r="O31" s="16"/>
    </row>
    <row r="32" spans="2:21" ht="15.75" x14ac:dyDescent="0.25">
      <c r="B32" s="26"/>
      <c r="C32" s="76" t="s">
        <v>93</v>
      </c>
      <c r="D32" s="1"/>
      <c r="E32" s="1"/>
      <c r="F32" s="1"/>
      <c r="G32" s="1"/>
      <c r="H32" s="1"/>
      <c r="I32" s="459"/>
      <c r="J32" s="459"/>
      <c r="K32" s="459"/>
      <c r="L32" s="459"/>
      <c r="M32" s="1"/>
      <c r="N32" s="355"/>
      <c r="O32" s="16"/>
      <c r="Q32" s="45"/>
    </row>
    <row r="33" spans="1:32" x14ac:dyDescent="0.25">
      <c r="B33" s="26"/>
      <c r="C33" s="1"/>
      <c r="D33" s="1"/>
      <c r="E33" s="1"/>
      <c r="F33" s="1"/>
      <c r="G33" s="1"/>
      <c r="H33" s="1"/>
      <c r="I33" s="459"/>
      <c r="J33" s="459"/>
      <c r="K33" s="459"/>
      <c r="L33" s="459"/>
      <c r="M33" s="355"/>
      <c r="N33" s="355"/>
      <c r="O33" s="16"/>
    </row>
    <row r="34" spans="1:32" x14ac:dyDescent="0.25">
      <c r="B34" s="26"/>
      <c r="C34" s="1"/>
      <c r="D34" s="1"/>
      <c r="E34" s="1"/>
      <c r="F34" s="1"/>
      <c r="G34" s="1"/>
      <c r="H34" s="1"/>
      <c r="I34" s="355"/>
      <c r="J34" s="355"/>
      <c r="K34" s="355"/>
      <c r="L34" s="355"/>
      <c r="M34" s="355"/>
      <c r="N34" s="355"/>
      <c r="O34" s="16"/>
    </row>
    <row r="35" spans="1:32" x14ac:dyDescent="0.25">
      <c r="B35" s="26"/>
      <c r="C35" s="1"/>
      <c r="D35" s="1"/>
      <c r="E35" s="1"/>
      <c r="F35" s="1"/>
      <c r="G35" s="1"/>
      <c r="H35" s="1"/>
      <c r="I35" s="355"/>
      <c r="J35" s="355"/>
      <c r="K35" s="355"/>
      <c r="L35" s="355"/>
      <c r="M35" s="355"/>
      <c r="N35" s="355"/>
      <c r="O35" s="16"/>
    </row>
    <row r="36" spans="1:32" x14ac:dyDescent="0.25">
      <c r="B36" s="26" t="s">
        <v>77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6"/>
    </row>
    <row r="37" spans="1:32" ht="15.75" thickBot="1" x14ac:dyDescent="0.3">
      <c r="B37" s="2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6"/>
      <c r="W37" s="1"/>
      <c r="X37" s="1"/>
    </row>
    <row r="38" spans="1:32" ht="15.75" thickBot="1" x14ac:dyDescent="0.3">
      <c r="B38" s="26"/>
      <c r="C38" s="116" t="s">
        <v>78</v>
      </c>
      <c r="D38" s="213" t="s">
        <v>79</v>
      </c>
      <c r="E38" s="117" t="s">
        <v>94</v>
      </c>
      <c r="F38" s="211" t="s">
        <v>0</v>
      </c>
      <c r="G38" s="267" t="s">
        <v>107</v>
      </c>
      <c r="H38" s="213" t="s">
        <v>48</v>
      </c>
      <c r="I38" s="118" t="s">
        <v>20</v>
      </c>
      <c r="J38" s="38" t="s">
        <v>65</v>
      </c>
      <c r="K38" s="1"/>
      <c r="L38" s="1"/>
      <c r="M38" s="1"/>
      <c r="N38" s="1"/>
      <c r="O38" s="16"/>
      <c r="W38" s="1"/>
      <c r="X38" s="1"/>
    </row>
    <row r="39" spans="1:32" x14ac:dyDescent="0.25">
      <c r="A39" s="1"/>
      <c r="B39" s="26"/>
      <c r="C39" s="111" t="s">
        <v>81</v>
      </c>
      <c r="D39" s="111" t="s">
        <v>82</v>
      </c>
      <c r="E39" s="112">
        <v>20</v>
      </c>
      <c r="F39" s="113" t="s">
        <v>84</v>
      </c>
      <c r="G39" s="357" t="s">
        <v>108</v>
      </c>
      <c r="H39" s="114">
        <v>45000</v>
      </c>
      <c r="I39" s="115"/>
      <c r="J39" s="58"/>
      <c r="K39" s="1"/>
      <c r="L39" s="1"/>
      <c r="M39" s="1"/>
      <c r="N39" s="1"/>
      <c r="O39" s="16"/>
      <c r="W39" s="1"/>
      <c r="X39" s="1"/>
    </row>
    <row r="40" spans="1:32" x14ac:dyDescent="0.25">
      <c r="A40" s="1"/>
      <c r="B40" s="26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6"/>
      <c r="P40" s="1"/>
      <c r="W40" s="1"/>
      <c r="X40" s="1"/>
      <c r="Z40" s="1"/>
      <c r="AA40" s="15"/>
      <c r="AB40" s="367"/>
      <c r="AC40" s="1"/>
      <c r="AD40" s="1"/>
      <c r="AE40" s="1"/>
      <c r="AF40" s="1"/>
    </row>
    <row r="41" spans="1:32" x14ac:dyDescent="0.25">
      <c r="A41" s="1"/>
      <c r="B41" s="26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6"/>
      <c r="P41" s="1"/>
      <c r="W41" s="1"/>
      <c r="X41" s="1"/>
      <c r="Z41" s="1"/>
      <c r="AA41" s="15"/>
      <c r="AB41" s="367"/>
      <c r="AC41" s="1"/>
      <c r="AD41" s="1"/>
      <c r="AE41" s="1"/>
      <c r="AF41" s="1"/>
    </row>
    <row r="42" spans="1:32" x14ac:dyDescent="0.25">
      <c r="A42" s="1"/>
      <c r="B42" s="26"/>
      <c r="C42" s="1"/>
      <c r="D42" s="1"/>
      <c r="E42" s="1"/>
      <c r="F42" s="1"/>
      <c r="G42" s="1"/>
      <c r="H42" s="275" t="s">
        <v>326</v>
      </c>
      <c r="I42" s="275"/>
      <c r="J42" s="93">
        <f>J28+I39</f>
        <v>2560000</v>
      </c>
      <c r="K42" s="1"/>
      <c r="L42" s="1"/>
      <c r="M42" s="1"/>
      <c r="N42" s="1"/>
      <c r="O42" s="16"/>
      <c r="P42" s="1"/>
      <c r="W42" s="1"/>
      <c r="X42" s="1"/>
      <c r="Z42" s="1"/>
      <c r="AA42" s="15"/>
      <c r="AB42" s="367"/>
      <c r="AC42" s="1"/>
      <c r="AD42" s="1"/>
      <c r="AE42" s="1"/>
      <c r="AF42" s="1"/>
    </row>
    <row r="43" spans="1:32" x14ac:dyDescent="0.25">
      <c r="A43" s="1"/>
      <c r="B43" s="26"/>
      <c r="C43" s="1"/>
      <c r="D43" s="1"/>
      <c r="E43" s="1"/>
      <c r="F43" s="1"/>
      <c r="G43" s="1"/>
      <c r="H43" s="389" t="s">
        <v>325</v>
      </c>
      <c r="I43" s="389"/>
      <c r="J43" s="393">
        <v>60000</v>
      </c>
      <c r="K43" s="1"/>
      <c r="L43" s="1"/>
      <c r="M43" s="1"/>
      <c r="N43" s="1"/>
      <c r="O43" s="16"/>
      <c r="P43" s="1"/>
      <c r="W43" s="1"/>
      <c r="X43" s="1"/>
      <c r="Z43" s="1"/>
      <c r="AA43" s="15"/>
      <c r="AB43" s="367"/>
      <c r="AC43" s="1"/>
      <c r="AD43" s="1"/>
      <c r="AE43" s="1"/>
      <c r="AF43" s="1"/>
    </row>
    <row r="44" spans="1:32" x14ac:dyDescent="0.25">
      <c r="A44" s="1"/>
      <c r="B44" s="26"/>
      <c r="C44" s="1"/>
      <c r="D44" s="1"/>
      <c r="E44" s="1"/>
      <c r="F44" s="1"/>
      <c r="G44" s="1"/>
      <c r="H44" s="394" t="s">
        <v>327</v>
      </c>
      <c r="I44" s="394"/>
      <c r="J44" s="395">
        <f>J42-J43</f>
        <v>2500000</v>
      </c>
      <c r="K44" s="1"/>
      <c r="L44" s="1"/>
      <c r="M44" s="1"/>
      <c r="N44" s="1"/>
      <c r="O44" s="16"/>
      <c r="P44" s="1"/>
      <c r="W44" s="1"/>
      <c r="X44" s="1"/>
      <c r="Z44" s="1"/>
      <c r="AA44" s="15"/>
      <c r="AB44" s="367"/>
      <c r="AC44" s="1"/>
      <c r="AD44" s="1"/>
      <c r="AE44" s="1"/>
      <c r="AF44" s="1"/>
    </row>
    <row r="45" spans="1:32" x14ac:dyDescent="0.25">
      <c r="A45" s="1"/>
      <c r="B45" s="26"/>
      <c r="C45" s="1"/>
      <c r="D45" s="1"/>
      <c r="E45" s="1"/>
      <c r="F45" s="1"/>
      <c r="G45" s="1"/>
      <c r="H45" s="396" t="s">
        <v>329</v>
      </c>
      <c r="I45" s="396"/>
      <c r="J45" s="393">
        <f>J44*10%</f>
        <v>250000</v>
      </c>
      <c r="K45" s="1"/>
      <c r="L45" s="1"/>
      <c r="M45" s="1"/>
      <c r="N45" s="1"/>
      <c r="O45" s="16"/>
      <c r="P45" s="1"/>
      <c r="W45" s="1"/>
      <c r="X45" s="1"/>
      <c r="Z45" s="1"/>
      <c r="AA45" s="15"/>
      <c r="AB45" s="367"/>
      <c r="AC45" s="1"/>
      <c r="AD45" s="1"/>
      <c r="AE45" s="1"/>
      <c r="AF45" s="1"/>
    </row>
    <row r="46" spans="1:32" ht="3" customHeight="1" x14ac:dyDescent="0.25">
      <c r="A46" s="1"/>
      <c r="B46" s="26"/>
      <c r="C46" s="1"/>
      <c r="D46" s="1"/>
      <c r="E46" s="1"/>
      <c r="F46" s="1"/>
      <c r="G46" s="1"/>
      <c r="H46" s="390"/>
      <c r="I46" s="390"/>
      <c r="J46" s="1"/>
      <c r="K46" s="1"/>
      <c r="L46" s="1"/>
      <c r="M46" s="1"/>
      <c r="N46" s="1"/>
      <c r="O46" s="16"/>
      <c r="P46" s="1"/>
      <c r="W46" s="1"/>
      <c r="X46" s="1"/>
      <c r="Z46" s="1"/>
      <c r="AA46" s="15"/>
      <c r="AB46" s="367"/>
      <c r="AC46" s="1"/>
      <c r="AD46" s="1"/>
      <c r="AE46" s="1"/>
      <c r="AF46" s="1"/>
    </row>
    <row r="47" spans="1:32" x14ac:dyDescent="0.25">
      <c r="A47" s="1"/>
      <c r="B47" s="26"/>
      <c r="C47" s="1"/>
      <c r="D47" s="1"/>
      <c r="E47" s="1"/>
      <c r="F47" s="1"/>
      <c r="G47" s="1"/>
      <c r="H47" s="391" t="s">
        <v>105</v>
      </c>
      <c r="I47" s="392"/>
      <c r="J47" s="397">
        <f>SUM(J44:J45)</f>
        <v>2750000</v>
      </c>
      <c r="K47" s="1"/>
      <c r="L47" s="1"/>
      <c r="M47" s="1"/>
      <c r="N47" s="1"/>
      <c r="O47" s="16"/>
      <c r="P47" s="1"/>
      <c r="W47" s="1"/>
      <c r="X47" s="1"/>
      <c r="Z47" s="1"/>
      <c r="AA47" s="15"/>
      <c r="AB47" s="367"/>
      <c r="AC47" s="1"/>
      <c r="AD47" s="1"/>
      <c r="AE47" s="1"/>
      <c r="AF47" s="1"/>
    </row>
    <row r="48" spans="1:32" ht="15.75" thickBot="1" x14ac:dyDescent="0.3">
      <c r="B48" s="26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6"/>
      <c r="P48" s="1"/>
      <c r="Q48" s="1"/>
      <c r="R48" s="1"/>
      <c r="S48" s="1"/>
      <c r="T48" s="1"/>
      <c r="U48" s="1"/>
      <c r="V48" s="1"/>
      <c r="W48" s="1"/>
      <c r="X48" s="1"/>
      <c r="Z48" s="1"/>
      <c r="AA48" s="358"/>
      <c r="AB48" s="360"/>
      <c r="AC48" s="1"/>
      <c r="AD48" s="1"/>
      <c r="AE48" s="1"/>
      <c r="AF48" s="1"/>
    </row>
    <row r="49" spans="2:32" ht="15.75" thickBot="1" x14ac:dyDescent="0.3">
      <c r="B49" s="34"/>
      <c r="C49" s="19"/>
      <c r="D49" s="19"/>
      <c r="E49" s="19"/>
      <c r="F49" s="19"/>
      <c r="G49" s="19"/>
      <c r="H49" s="19"/>
      <c r="I49" s="20"/>
      <c r="J49" s="35" t="s">
        <v>8</v>
      </c>
      <c r="K49" s="35" t="s">
        <v>9</v>
      </c>
      <c r="L49" s="19"/>
      <c r="M49" s="19"/>
      <c r="N49" s="19"/>
      <c r="O49" s="20"/>
      <c r="P49" s="1"/>
      <c r="T49" s="1"/>
      <c r="U49" s="1"/>
      <c r="V49" s="1"/>
      <c r="W49" s="1"/>
      <c r="X49" s="1"/>
      <c r="Z49" s="1"/>
      <c r="AA49" s="36"/>
      <c r="AB49" s="367"/>
      <c r="AC49" s="1"/>
      <c r="AD49" s="1"/>
      <c r="AE49" s="1"/>
      <c r="AF49" s="1"/>
    </row>
    <row r="50" spans="2:32" x14ac:dyDescent="0.25">
      <c r="P50" s="1"/>
      <c r="Q50" s="45" t="s">
        <v>40</v>
      </c>
      <c r="W50" s="1"/>
      <c r="X50" s="1"/>
      <c r="Z50" s="1"/>
      <c r="AA50" s="36"/>
      <c r="AB50" s="367"/>
      <c r="AC50" s="1"/>
      <c r="AD50" s="1"/>
      <c r="AE50" s="1"/>
      <c r="AF50" s="1"/>
    </row>
    <row r="51" spans="2:32" x14ac:dyDescent="0.25">
      <c r="Q51" s="276" t="s">
        <v>78</v>
      </c>
      <c r="R51" s="276" t="s">
        <v>79</v>
      </c>
      <c r="S51" s="276" t="s">
        <v>80</v>
      </c>
      <c r="T51" s="276" t="s">
        <v>0</v>
      </c>
      <c r="U51" s="276" t="s">
        <v>48</v>
      </c>
      <c r="W51" s="1"/>
    </row>
    <row r="52" spans="2:32" x14ac:dyDescent="0.25">
      <c r="C52" s="66" t="s">
        <v>387</v>
      </c>
      <c r="Q52" s="103" t="s">
        <v>81</v>
      </c>
      <c r="R52" s="103" t="s">
        <v>82</v>
      </c>
      <c r="S52" s="81" t="s">
        <v>83</v>
      </c>
      <c r="T52" s="81" t="s">
        <v>84</v>
      </c>
      <c r="U52" s="82">
        <v>45000</v>
      </c>
      <c r="V52" s="102" t="s">
        <v>53</v>
      </c>
      <c r="W52" s="1"/>
    </row>
    <row r="53" spans="2:32" x14ac:dyDescent="0.25">
      <c r="C53" s="66" t="s">
        <v>388</v>
      </c>
      <c r="Q53" s="103" t="s">
        <v>85</v>
      </c>
      <c r="R53" s="103" t="s">
        <v>86</v>
      </c>
      <c r="S53" s="81" t="s">
        <v>83</v>
      </c>
      <c r="T53" s="104" t="s">
        <v>87</v>
      </c>
      <c r="U53" s="82">
        <v>145000</v>
      </c>
      <c r="V53" s="1"/>
      <c r="W53" s="1"/>
      <c r="X53" s="1"/>
    </row>
    <row r="54" spans="2:32" x14ac:dyDescent="0.25">
      <c r="C54" s="66" t="s">
        <v>389</v>
      </c>
      <c r="Q54" s="103" t="s">
        <v>88</v>
      </c>
      <c r="R54" s="103" t="s">
        <v>82</v>
      </c>
      <c r="S54" s="81" t="s">
        <v>83</v>
      </c>
      <c r="T54" s="81" t="s">
        <v>84</v>
      </c>
      <c r="U54" s="82">
        <v>125000</v>
      </c>
      <c r="V54" s="1"/>
      <c r="W54" s="1"/>
      <c r="X54" s="1"/>
    </row>
    <row r="55" spans="2:32" x14ac:dyDescent="0.25">
      <c r="C55" s="66" t="s">
        <v>390</v>
      </c>
      <c r="Q55" s="1"/>
      <c r="R55" s="1"/>
      <c r="S55" s="1"/>
      <c r="T55" s="1"/>
      <c r="U55" s="1"/>
      <c r="V55" s="1"/>
      <c r="W55" s="1"/>
      <c r="X55" s="1"/>
    </row>
    <row r="56" spans="2:32" x14ac:dyDescent="0.25">
      <c r="C56" s="66" t="s">
        <v>391</v>
      </c>
      <c r="Q56" s="460" t="s">
        <v>89</v>
      </c>
      <c r="R56" s="460"/>
      <c r="S56" s="460"/>
      <c r="U56" s="1"/>
      <c r="V56" s="1"/>
      <c r="W56" s="1"/>
      <c r="X56" s="1"/>
    </row>
    <row r="57" spans="2:32" x14ac:dyDescent="0.25">
      <c r="C57" s="66" t="s">
        <v>395</v>
      </c>
      <c r="U57" s="1"/>
      <c r="V57" s="1"/>
      <c r="W57" s="1"/>
      <c r="X57" s="1"/>
    </row>
    <row r="58" spans="2:32" x14ac:dyDescent="0.25">
      <c r="C58" s="66" t="s">
        <v>392</v>
      </c>
    </row>
    <row r="59" spans="2:32" x14ac:dyDescent="0.25">
      <c r="B59" s="70"/>
      <c r="C59" s="66" t="s">
        <v>393</v>
      </c>
    </row>
    <row r="60" spans="2:32" x14ac:dyDescent="0.25">
      <c r="C60" s="66" t="s">
        <v>394</v>
      </c>
    </row>
    <row r="61" spans="2:32" x14ac:dyDescent="0.25">
      <c r="C61" s="66" t="s">
        <v>396</v>
      </c>
    </row>
  </sheetData>
  <mergeCells count="22">
    <mergeCell ref="D15:G15"/>
    <mergeCell ref="K15:M15"/>
    <mergeCell ref="B2:O3"/>
    <mergeCell ref="B5:C5"/>
    <mergeCell ref="D8:G8"/>
    <mergeCell ref="K8:M8"/>
    <mergeCell ref="D9:G9"/>
    <mergeCell ref="D10:G10"/>
    <mergeCell ref="Q10:S10"/>
    <mergeCell ref="D11:G11"/>
    <mergeCell ref="D13:G13"/>
    <mergeCell ref="K13:M13"/>
    <mergeCell ref="K14:M14"/>
    <mergeCell ref="I31:L33"/>
    <mergeCell ref="Q56:S56"/>
    <mergeCell ref="L25:L27"/>
    <mergeCell ref="C25:C27"/>
    <mergeCell ref="E25:F25"/>
    <mergeCell ref="G25:H25"/>
    <mergeCell ref="I25:I27"/>
    <mergeCell ref="J25:J27"/>
    <mergeCell ref="K25:K27"/>
  </mergeCells>
  <dataValidations count="2">
    <dataValidation type="list" allowBlank="1" showInputMessage="1" showErrorMessage="1" sqref="D15:G15" xr:uid="{00000000-0002-0000-0400-000000000000}">
      <formula1>$C$53:$C$61</formula1>
    </dataValidation>
    <dataValidation type="list" allowBlank="1" showInputMessage="1" showErrorMessage="1" sqref="D13" xr:uid="{00000000-0002-0000-0400-000001000000}">
      <formula1>"Project , Wholesale"</formula1>
    </dataValidation>
  </dataValidations>
  <hyperlinks>
    <hyperlink ref="V52" location="'Add new quotation Non Project'!C49" display="+ select" xr:uid="{00000000-0004-0000-0400-000000000000}"/>
    <hyperlink ref="C28" location="'check stock'!A1" display="321-003-001" xr:uid="{00000000-0004-0000-0400-000001000000}"/>
  </hyperlinks>
  <pageMargins left="0.70866141732283472" right="0.70866141732283472" top="0.74803149606299213" bottom="0.74803149606299213" header="0.31496062992125984" footer="0.31496062992125984"/>
  <pageSetup scale="65" orientation="landscape" horizontalDpi="360" verticalDpi="36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116"/>
  <sheetViews>
    <sheetView showGridLines="0" topLeftCell="A34" zoomScale="95" zoomScaleNormal="95" workbookViewId="0">
      <selection activeCell="C45" sqref="C45"/>
    </sheetView>
  </sheetViews>
  <sheetFormatPr defaultRowHeight="15" x14ac:dyDescent="0.25"/>
  <cols>
    <col min="1" max="1" width="1.28515625" style="66" customWidth="1"/>
    <col min="2" max="2" width="6.140625" style="66" customWidth="1"/>
    <col min="3" max="3" width="19.7109375" style="66" customWidth="1"/>
    <col min="4" max="4" width="10.85546875" style="66" customWidth="1"/>
    <col min="5" max="5" width="16.42578125" style="66" customWidth="1"/>
    <col min="6" max="6" width="15.5703125" style="66" customWidth="1"/>
    <col min="7" max="7" width="16.140625" style="66" customWidth="1"/>
    <col min="8" max="8" width="15.7109375" style="66" customWidth="1"/>
    <col min="9" max="9" width="11.42578125" style="66" customWidth="1"/>
    <col min="10" max="10" width="16" style="66" bestFit="1" customWidth="1"/>
    <col min="11" max="11" width="13.85546875" style="66" customWidth="1"/>
    <col min="12" max="13" width="11.85546875" style="66" customWidth="1"/>
    <col min="14" max="14" width="14.5703125" style="66" customWidth="1"/>
    <col min="15" max="15" width="16" style="66" customWidth="1"/>
    <col min="16" max="16" width="10.140625" style="66" customWidth="1"/>
    <col min="17" max="18" width="16.42578125" style="66" customWidth="1"/>
    <col min="19" max="19" width="25.140625" style="66" customWidth="1"/>
    <col min="20" max="20" width="11.28515625" style="66" customWidth="1"/>
    <col min="21" max="21" width="7.140625" style="66" customWidth="1"/>
    <col min="22" max="23" width="16.42578125" style="66" customWidth="1"/>
    <col min="24" max="24" width="12.42578125" style="66" customWidth="1"/>
    <col min="25" max="25" width="9.7109375" style="66" customWidth="1"/>
    <col min="26" max="26" width="11.7109375" style="66" customWidth="1"/>
    <col min="27" max="27" width="19.7109375" style="66" customWidth="1"/>
    <col min="28" max="28" width="14.42578125" style="66" customWidth="1"/>
    <col min="29" max="29" width="22.140625" style="66" customWidth="1"/>
    <col min="30" max="30" width="14.85546875" style="66" customWidth="1"/>
    <col min="31" max="31" width="17.85546875" style="66" bestFit="1" customWidth="1"/>
    <col min="32" max="33" width="15.140625" style="66" bestFit="1" customWidth="1"/>
    <col min="34" max="34" width="17.7109375" style="66" customWidth="1"/>
    <col min="35" max="16384" width="9.140625" style="66"/>
  </cols>
  <sheetData>
    <row r="1" spans="2:26" ht="15.75" thickBot="1" x14ac:dyDescent="0.3"/>
    <row r="2" spans="2:26" ht="15" customHeight="1" x14ac:dyDescent="0.25">
      <c r="B2" s="486" t="s">
        <v>22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7"/>
      <c r="P2" s="487"/>
      <c r="Q2" s="488"/>
      <c r="S2" s="66" t="s">
        <v>10</v>
      </c>
    </row>
    <row r="3" spans="2:26" ht="12.75" customHeight="1" x14ac:dyDescent="0.2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0"/>
      <c r="P3" s="490"/>
      <c r="Q3" s="491"/>
      <c r="S3" s="27"/>
      <c r="T3" s="66" t="s">
        <v>11</v>
      </c>
    </row>
    <row r="4" spans="2:26" ht="18" customHeight="1" x14ac:dyDescent="0.45">
      <c r="B4" s="42" t="s">
        <v>23</v>
      </c>
      <c r="C4" s="41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40"/>
      <c r="S4" s="28"/>
      <c r="T4" s="66" t="s">
        <v>12</v>
      </c>
    </row>
    <row r="5" spans="2:26" ht="15" customHeight="1" x14ac:dyDescent="0.25">
      <c r="B5" s="492" t="s">
        <v>21</v>
      </c>
      <c r="C5" s="49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3"/>
      <c r="S5" s="218"/>
      <c r="T5" s="66" t="s">
        <v>13</v>
      </c>
      <c r="Z5" s="24"/>
    </row>
    <row r="6" spans="2:26" x14ac:dyDescent="0.25">
      <c r="B6" s="25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6"/>
      <c r="S6" s="29"/>
      <c r="T6" s="66" t="s">
        <v>14</v>
      </c>
    </row>
    <row r="7" spans="2:26" x14ac:dyDescent="0.25">
      <c r="B7" s="26"/>
      <c r="C7" s="1"/>
      <c r="D7" s="88"/>
      <c r="E7" s="1"/>
      <c r="F7" s="88"/>
      <c r="G7" s="1"/>
      <c r="H7" s="1"/>
      <c r="I7" s="1"/>
      <c r="J7" s="1" t="s">
        <v>28</v>
      </c>
      <c r="K7" s="494" t="s">
        <v>29</v>
      </c>
      <c r="L7" s="494"/>
      <c r="M7" s="494"/>
      <c r="N7" s="1"/>
      <c r="O7" s="1"/>
      <c r="P7" s="1"/>
      <c r="Q7" s="16"/>
      <c r="R7" s="1"/>
    </row>
    <row r="8" spans="2:26" x14ac:dyDescent="0.25">
      <c r="B8" s="26" t="s">
        <v>386</v>
      </c>
      <c r="C8" s="1"/>
      <c r="D8" s="496" t="s">
        <v>145</v>
      </c>
      <c r="E8" s="497"/>
      <c r="F8" s="497"/>
      <c r="G8" s="497"/>
      <c r="H8" s="498"/>
      <c r="I8" s="1"/>
      <c r="J8" s="31" t="s">
        <v>36</v>
      </c>
      <c r="K8" s="363" t="s">
        <v>163</v>
      </c>
      <c r="L8" s="363" t="s">
        <v>371</v>
      </c>
      <c r="M8" s="363" t="s">
        <v>372</v>
      </c>
      <c r="N8" s="1"/>
      <c r="O8" s="1"/>
      <c r="P8" s="1"/>
      <c r="Q8" s="16"/>
      <c r="R8" s="1"/>
    </row>
    <row r="9" spans="2:26" x14ac:dyDescent="0.25">
      <c r="B9" s="26" t="s">
        <v>25</v>
      </c>
      <c r="C9" s="1"/>
      <c r="D9" s="499" t="s">
        <v>37</v>
      </c>
      <c r="E9" s="500"/>
      <c r="F9" s="500"/>
      <c r="G9" s="500"/>
      <c r="H9" s="501"/>
      <c r="I9" s="1"/>
      <c r="J9" s="1"/>
      <c r="K9" s="29" t="s">
        <v>379</v>
      </c>
      <c r="L9" s="29"/>
      <c r="M9" s="29"/>
      <c r="N9" s="1"/>
      <c r="O9" s="1"/>
      <c r="P9" s="1"/>
      <c r="Q9" s="16"/>
      <c r="T9" s="322"/>
    </row>
    <row r="10" spans="2:26" x14ac:dyDescent="0.25">
      <c r="B10" s="26" t="s">
        <v>30</v>
      </c>
      <c r="C10" s="1"/>
      <c r="D10" s="496" t="s">
        <v>31</v>
      </c>
      <c r="E10" s="497"/>
      <c r="F10" s="497"/>
      <c r="G10" s="497"/>
      <c r="H10" s="498"/>
      <c r="I10" s="1"/>
      <c r="J10" s="31" t="s">
        <v>398</v>
      </c>
      <c r="K10" s="1"/>
      <c r="L10" s="1"/>
      <c r="M10" s="1"/>
      <c r="N10" s="1"/>
      <c r="O10" s="367"/>
      <c r="P10" s="367"/>
      <c r="Q10" s="16"/>
      <c r="T10" s="322"/>
    </row>
    <row r="11" spans="2:26" x14ac:dyDescent="0.25">
      <c r="B11" s="30" t="s">
        <v>7</v>
      </c>
      <c r="C11" s="1"/>
      <c r="D11" s="496" t="s">
        <v>32</v>
      </c>
      <c r="E11" s="497"/>
      <c r="F11" s="497"/>
      <c r="G11" s="497"/>
      <c r="H11" s="498"/>
      <c r="I11" s="1"/>
      <c r="J11" s="31" t="s">
        <v>106</v>
      </c>
      <c r="K11" s="1"/>
      <c r="L11" s="1"/>
      <c r="M11" s="1"/>
      <c r="N11" s="1"/>
      <c r="O11" s="367"/>
      <c r="P11" s="367"/>
      <c r="Q11" s="16"/>
      <c r="T11" s="322"/>
    </row>
    <row r="12" spans="2:26" x14ac:dyDescent="0.25">
      <c r="B12" s="30" t="s">
        <v>458</v>
      </c>
      <c r="C12" s="1"/>
      <c r="D12" s="496" t="s">
        <v>459</v>
      </c>
      <c r="E12" s="497"/>
      <c r="F12" s="497"/>
      <c r="G12" s="497"/>
      <c r="H12" s="498"/>
      <c r="I12" s="1"/>
      <c r="J12" s="31" t="s">
        <v>104</v>
      </c>
      <c r="K12" s="483" t="s">
        <v>402</v>
      </c>
      <c r="L12" s="484"/>
      <c r="M12" s="485"/>
      <c r="N12" s="1"/>
      <c r="O12" s="1"/>
      <c r="P12" s="1"/>
      <c r="Q12" s="16"/>
      <c r="T12" s="322"/>
    </row>
    <row r="13" spans="2:26" x14ac:dyDescent="0.25">
      <c r="B13" s="26" t="s">
        <v>426</v>
      </c>
      <c r="C13" s="1"/>
      <c r="D13" s="499" t="s">
        <v>34</v>
      </c>
      <c r="E13" s="500"/>
      <c r="F13" s="500"/>
      <c r="G13" s="500"/>
      <c r="H13" s="501"/>
      <c r="I13" s="1"/>
      <c r="J13" s="31" t="s">
        <v>106</v>
      </c>
      <c r="K13" s="483" t="s">
        <v>403</v>
      </c>
      <c r="L13" s="484"/>
      <c r="M13" s="485"/>
      <c r="N13" s="1"/>
      <c r="O13" s="1"/>
      <c r="P13" s="1"/>
      <c r="Q13" s="16"/>
      <c r="R13" s="307"/>
    </row>
    <row r="14" spans="2:26" x14ac:dyDescent="0.25">
      <c r="B14" s="26" t="s">
        <v>428</v>
      </c>
      <c r="C14" s="1"/>
      <c r="D14" s="499" t="s">
        <v>35</v>
      </c>
      <c r="E14" s="500"/>
      <c r="F14" s="500"/>
      <c r="G14" s="500"/>
      <c r="H14" s="501"/>
      <c r="I14" s="1"/>
      <c r="J14" s="31" t="s">
        <v>105</v>
      </c>
      <c r="K14" s="483" t="s">
        <v>404</v>
      </c>
      <c r="L14" s="484"/>
      <c r="M14" s="485"/>
      <c r="N14" s="1"/>
      <c r="O14" s="1"/>
      <c r="P14" s="1"/>
      <c r="Q14" s="16"/>
      <c r="R14" s="307"/>
    </row>
    <row r="15" spans="2:26" x14ac:dyDescent="0.25">
      <c r="B15" s="26" t="s">
        <v>397</v>
      </c>
      <c r="C15" s="1"/>
      <c r="D15" s="499" t="s">
        <v>389</v>
      </c>
      <c r="E15" s="500"/>
      <c r="F15" s="500"/>
      <c r="G15" s="500"/>
      <c r="H15" s="501"/>
      <c r="I15" s="1"/>
      <c r="J15" s="31"/>
      <c r="K15" s="31"/>
      <c r="L15" s="31"/>
      <c r="M15" s="31"/>
      <c r="N15" s="31"/>
      <c r="O15" s="31"/>
      <c r="P15" s="1"/>
      <c r="Q15" s="16"/>
      <c r="R15" s="307"/>
    </row>
    <row r="16" spans="2:26" x14ac:dyDescent="0.25">
      <c r="B16" s="26" t="s">
        <v>38</v>
      </c>
      <c r="C16" s="1"/>
      <c r="D16" s="502" t="s">
        <v>462</v>
      </c>
      <c r="E16" s="503"/>
      <c r="F16" s="503"/>
      <c r="G16" s="503"/>
      <c r="H16" s="504"/>
      <c r="I16" s="1"/>
      <c r="J16" s="31"/>
      <c r="K16" s="31"/>
      <c r="L16" s="31"/>
      <c r="M16" s="31"/>
      <c r="N16" s="31"/>
      <c r="O16" s="31"/>
      <c r="P16" s="1"/>
      <c r="Q16" s="16"/>
      <c r="R16" s="1"/>
      <c r="T16" s="312"/>
    </row>
    <row r="17" spans="2:28" x14ac:dyDescent="0.25">
      <c r="B17" s="26"/>
      <c r="C17" s="1"/>
      <c r="D17" s="1"/>
      <c r="E17" s="1"/>
      <c r="F17" s="1"/>
      <c r="G17" s="1"/>
      <c r="H17" s="1"/>
      <c r="I17" s="1"/>
      <c r="J17" s="31"/>
      <c r="K17" s="1"/>
      <c r="L17" s="1"/>
      <c r="M17" s="1"/>
      <c r="N17" s="1"/>
      <c r="O17" s="1"/>
      <c r="P17" s="1"/>
      <c r="Q17" s="16"/>
      <c r="R17" s="1"/>
      <c r="T17" s="312"/>
    </row>
    <row r="18" spans="2:28" ht="15.75" thickBot="1" x14ac:dyDescent="0.3">
      <c r="B18" s="34"/>
      <c r="C18" s="19"/>
      <c r="D18" s="19"/>
      <c r="E18" s="19"/>
      <c r="F18" s="19"/>
      <c r="G18" s="19"/>
      <c r="H18" s="19"/>
      <c r="I18" s="19"/>
      <c r="J18" s="346"/>
      <c r="K18" s="19"/>
      <c r="L18" s="19"/>
      <c r="M18" s="19"/>
      <c r="N18" s="19"/>
      <c r="O18" s="19"/>
      <c r="P18" s="19"/>
      <c r="Q18" s="20"/>
      <c r="R18" s="1"/>
      <c r="T18" s="312"/>
    </row>
    <row r="19" spans="2:28" ht="15.75" thickBot="1" x14ac:dyDescent="0.3">
      <c r="B19" s="417" t="s">
        <v>126</v>
      </c>
      <c r="C19" s="1"/>
      <c r="D19" s="1"/>
      <c r="E19" s="1"/>
      <c r="F19" s="1"/>
      <c r="G19" s="1"/>
      <c r="H19" s="1"/>
      <c r="I19" s="1"/>
      <c r="J19" s="1"/>
      <c r="K19" s="1"/>
      <c r="L19" s="119"/>
      <c r="M19" s="119"/>
      <c r="N19" s="233"/>
      <c r="O19" s="1"/>
      <c r="P19" s="1"/>
      <c r="Q19" s="1"/>
      <c r="R19" s="1"/>
      <c r="S19" s="51"/>
      <c r="T19" s="51"/>
      <c r="U19" s="51"/>
      <c r="V19" s="51"/>
      <c r="W19" s="51"/>
      <c r="X19" s="52"/>
      <c r="Y19" s="1"/>
      <c r="Z19" s="1"/>
      <c r="AB19" s="312"/>
    </row>
    <row r="20" spans="2:28" ht="15.75" thickBot="1" x14ac:dyDescent="0.3">
      <c r="B20" s="414" t="s">
        <v>73</v>
      </c>
      <c r="C20" s="1"/>
      <c r="D20" s="402" t="s">
        <v>480</v>
      </c>
      <c r="E20" s="403"/>
      <c r="F20" s="403"/>
      <c r="G20" s="403"/>
      <c r="H20" s="403"/>
      <c r="I20" s="404"/>
      <c r="J20" s="1"/>
      <c r="K20" s="1"/>
      <c r="L20" s="1"/>
      <c r="M20" s="1"/>
      <c r="N20" s="233"/>
      <c r="O20" s="1"/>
      <c r="P20" s="1"/>
      <c r="Q20" s="1"/>
      <c r="R20" s="1"/>
      <c r="S20" s="1"/>
      <c r="T20" s="1"/>
      <c r="U20" s="1"/>
      <c r="V20" s="1"/>
      <c r="W20" s="1"/>
      <c r="X20" s="16"/>
      <c r="Y20" s="1"/>
      <c r="Z20" s="1" t="s">
        <v>39</v>
      </c>
    </row>
    <row r="21" spans="2:28" ht="15.75" thickBot="1" x14ac:dyDescent="0.3">
      <c r="B21" s="414" t="s">
        <v>479</v>
      </c>
      <c r="C21" s="1"/>
      <c r="D21" s="402" t="s">
        <v>481</v>
      </c>
      <c r="E21" s="403"/>
      <c r="F21" s="403"/>
      <c r="G21" s="403"/>
      <c r="H21" s="403"/>
      <c r="I21" s="404"/>
      <c r="J21" s="1"/>
      <c r="K21" s="1"/>
      <c r="L21" s="1"/>
      <c r="M21" s="1"/>
      <c r="N21" s="233"/>
      <c r="O21" s="1"/>
      <c r="P21" s="1"/>
      <c r="Q21" s="1"/>
      <c r="R21" s="1"/>
      <c r="S21" s="1"/>
      <c r="T21" s="1"/>
      <c r="U21" s="1"/>
      <c r="V21" s="1"/>
      <c r="W21" s="1"/>
      <c r="X21" s="16"/>
      <c r="Y21" s="1"/>
      <c r="Z21" s="1"/>
    </row>
    <row r="22" spans="2:28" ht="15.75" thickBot="1" x14ac:dyDescent="0.3">
      <c r="B22" s="415" t="s">
        <v>465</v>
      </c>
      <c r="C22" s="1"/>
      <c r="D22" s="402"/>
      <c r="E22" s="403"/>
      <c r="F22" s="403"/>
      <c r="G22" s="403"/>
      <c r="H22" s="403"/>
      <c r="I22" s="404" t="s">
        <v>476</v>
      </c>
      <c r="J22" s="1"/>
      <c r="K22" s="1"/>
      <c r="L22" s="1"/>
      <c r="M22" s="1"/>
      <c r="N22" s="233"/>
      <c r="O22" s="1"/>
      <c r="P22" s="1"/>
      <c r="Q22" s="1"/>
      <c r="R22" s="1"/>
      <c r="S22" s="1"/>
      <c r="T22" s="1"/>
      <c r="U22" s="1"/>
      <c r="V22" s="1"/>
      <c r="W22" s="1"/>
      <c r="X22" s="16"/>
      <c r="Y22" s="1"/>
      <c r="Z22" s="1"/>
    </row>
    <row r="23" spans="2:28" x14ac:dyDescent="0.25">
      <c r="B23" s="415" t="s">
        <v>430</v>
      </c>
      <c r="C23" s="1"/>
      <c r="D23" s="1" t="s">
        <v>27</v>
      </c>
      <c r="E23" s="1" t="s">
        <v>54</v>
      </c>
      <c r="F23" s="1"/>
      <c r="G23" s="405" t="s">
        <v>466</v>
      </c>
      <c r="H23" s="1"/>
      <c r="I23" s="1" t="s">
        <v>27</v>
      </c>
      <c r="J23" s="1" t="s">
        <v>54</v>
      </c>
      <c r="K23" s="406" t="s">
        <v>467</v>
      </c>
      <c r="L23" s="363" t="s">
        <v>27</v>
      </c>
      <c r="M23" s="363" t="s">
        <v>54</v>
      </c>
      <c r="N23" s="233"/>
      <c r="O23" s="1"/>
      <c r="P23" s="1"/>
      <c r="Q23" s="1"/>
      <c r="R23" s="1"/>
      <c r="S23" s="1"/>
      <c r="T23" s="1"/>
      <c r="U23" s="1"/>
      <c r="V23" s="1"/>
      <c r="W23" s="1"/>
      <c r="X23" s="16"/>
      <c r="Y23" s="1"/>
      <c r="Z23" s="1"/>
    </row>
    <row r="24" spans="2:28" x14ac:dyDescent="0.25">
      <c r="B24" s="415" t="s">
        <v>468</v>
      </c>
      <c r="C24" s="1"/>
      <c r="D24" s="1" t="s">
        <v>27</v>
      </c>
      <c r="E24" s="1" t="s">
        <v>54</v>
      </c>
      <c r="F24" s="1"/>
      <c r="G24" s="405" t="s">
        <v>466</v>
      </c>
      <c r="H24" s="1"/>
      <c r="I24" s="1" t="s">
        <v>27</v>
      </c>
      <c r="J24" s="1" t="s">
        <v>54</v>
      </c>
      <c r="K24" s="406" t="s">
        <v>467</v>
      </c>
      <c r="L24" s="363" t="s">
        <v>27</v>
      </c>
      <c r="M24" s="363" t="s">
        <v>54</v>
      </c>
      <c r="N24" s="233"/>
      <c r="O24" s="1"/>
      <c r="P24" s="1"/>
      <c r="Q24" s="1"/>
      <c r="R24" s="1"/>
      <c r="S24" s="1"/>
      <c r="T24" s="1"/>
      <c r="U24" s="1"/>
      <c r="V24" s="1"/>
      <c r="W24" s="1"/>
      <c r="X24" s="16"/>
      <c r="Y24" s="1"/>
      <c r="Z24" s="1"/>
    </row>
    <row r="25" spans="2:28" x14ac:dyDescent="0.25">
      <c r="B25" s="415" t="s">
        <v>432</v>
      </c>
      <c r="C25" s="1"/>
      <c r="D25" s="1" t="s">
        <v>27</v>
      </c>
      <c r="E25" s="1" t="s">
        <v>54</v>
      </c>
      <c r="F25" s="1"/>
      <c r="G25" s="405" t="s">
        <v>466</v>
      </c>
      <c r="H25" s="1"/>
      <c r="I25" s="1" t="s">
        <v>27</v>
      </c>
      <c r="J25" s="1" t="s">
        <v>54</v>
      </c>
      <c r="K25" s="406" t="s">
        <v>467</v>
      </c>
      <c r="L25" s="363" t="s">
        <v>27</v>
      </c>
      <c r="M25" s="363" t="s">
        <v>54</v>
      </c>
      <c r="N25" s="233"/>
      <c r="O25" s="1"/>
      <c r="P25" s="1"/>
      <c r="Q25" s="1"/>
      <c r="R25" s="1"/>
      <c r="S25" s="1"/>
      <c r="T25" s="1"/>
      <c r="U25" s="1"/>
      <c r="V25" s="1"/>
      <c r="W25" s="1"/>
      <c r="X25" s="16"/>
      <c r="Y25" s="1"/>
      <c r="Z25" s="1"/>
    </row>
    <row r="26" spans="2:28" x14ac:dyDescent="0.25">
      <c r="B26" s="415" t="s">
        <v>484</v>
      </c>
      <c r="C26" s="1"/>
      <c r="D26" s="1" t="s">
        <v>27</v>
      </c>
      <c r="E26" s="1" t="s">
        <v>54</v>
      </c>
      <c r="F26" s="1"/>
      <c r="G26" s="405" t="s">
        <v>469</v>
      </c>
      <c r="H26" s="1"/>
      <c r="I26" s="1" t="s">
        <v>27</v>
      </c>
      <c r="J26" s="1" t="s">
        <v>54</v>
      </c>
      <c r="K26" s="1"/>
      <c r="L26" s="1"/>
      <c r="M26" s="1"/>
      <c r="N26" s="233"/>
      <c r="O26" s="1"/>
      <c r="P26" s="1"/>
      <c r="Q26" s="1"/>
      <c r="R26" s="1"/>
      <c r="S26" s="1"/>
      <c r="T26" s="1"/>
      <c r="U26" s="1"/>
      <c r="V26" s="1"/>
      <c r="W26" s="1"/>
      <c r="X26" s="16"/>
      <c r="Y26" s="1"/>
      <c r="Z26" s="1"/>
    </row>
    <row r="27" spans="2:28" x14ac:dyDescent="0.25">
      <c r="B27" s="415" t="s">
        <v>485</v>
      </c>
      <c r="C27" s="1"/>
      <c r="D27" s="1" t="s">
        <v>27</v>
      </c>
      <c r="E27" s="1" t="s">
        <v>54</v>
      </c>
      <c r="F27" s="1"/>
      <c r="G27" s="405" t="s">
        <v>469</v>
      </c>
      <c r="H27" s="1"/>
      <c r="I27" s="1" t="s">
        <v>27</v>
      </c>
      <c r="J27" s="1" t="s">
        <v>54</v>
      </c>
      <c r="K27" s="1"/>
      <c r="L27" s="1"/>
      <c r="M27" s="1"/>
      <c r="N27" s="233"/>
      <c r="O27" s="1"/>
      <c r="P27" s="1"/>
      <c r="Q27" s="1"/>
      <c r="R27" s="1"/>
      <c r="S27" s="1"/>
      <c r="T27" s="1"/>
      <c r="U27" s="1"/>
      <c r="V27" s="1"/>
      <c r="W27" s="1"/>
      <c r="X27" s="16"/>
      <c r="Y27" s="1"/>
      <c r="Z27" s="1"/>
    </row>
    <row r="28" spans="2:28" x14ac:dyDescent="0.25">
      <c r="B28" s="415" t="s">
        <v>486</v>
      </c>
      <c r="C28" s="1"/>
      <c r="D28" s="1" t="s">
        <v>27</v>
      </c>
      <c r="E28" s="1" t="s">
        <v>54</v>
      </c>
      <c r="F28" s="1"/>
      <c r="G28" s="1"/>
      <c r="H28" s="1"/>
      <c r="I28" s="1"/>
      <c r="J28" s="1"/>
      <c r="K28" s="1"/>
      <c r="L28" s="1"/>
      <c r="M28" s="1"/>
      <c r="N28" s="233"/>
      <c r="O28" s="1"/>
      <c r="P28" s="1"/>
      <c r="Q28" s="1"/>
      <c r="R28" s="1"/>
      <c r="S28" s="1"/>
      <c r="T28" s="1"/>
      <c r="U28" s="1"/>
      <c r="V28" s="1"/>
      <c r="W28" s="1"/>
      <c r="X28" s="16"/>
      <c r="Y28" s="1"/>
      <c r="Z28" s="1"/>
    </row>
    <row r="29" spans="2:28" x14ac:dyDescent="0.25">
      <c r="B29" s="415" t="s">
        <v>433</v>
      </c>
      <c r="C29" s="1"/>
      <c r="D29" s="1" t="s">
        <v>27</v>
      </c>
      <c r="E29" s="1" t="s">
        <v>54</v>
      </c>
      <c r="F29" s="1"/>
      <c r="G29" s="1"/>
      <c r="H29" s="1"/>
      <c r="I29" s="1"/>
      <c r="J29" s="1"/>
      <c r="K29" s="1"/>
      <c r="L29" s="1"/>
      <c r="M29" s="1"/>
      <c r="N29" s="233"/>
      <c r="O29" s="1"/>
      <c r="P29" s="1"/>
      <c r="Q29" s="1"/>
      <c r="R29" s="1"/>
      <c r="S29" s="1"/>
      <c r="T29" s="1"/>
      <c r="U29" s="1"/>
      <c r="V29" s="1"/>
      <c r="W29" s="1"/>
      <c r="X29" s="16"/>
      <c r="Y29" s="1"/>
      <c r="Z29" s="1"/>
    </row>
    <row r="30" spans="2:28" ht="15.75" thickBot="1" x14ac:dyDescent="0.3">
      <c r="B30" s="416" t="s">
        <v>487</v>
      </c>
      <c r="C30" s="235"/>
      <c r="D30" s="235" t="s">
        <v>27</v>
      </c>
      <c r="E30" s="235" t="s">
        <v>54</v>
      </c>
      <c r="F30" s="235"/>
      <c r="G30" s="235"/>
      <c r="H30" s="235"/>
      <c r="I30" s="235"/>
      <c r="J30" s="235"/>
      <c r="K30" s="235"/>
      <c r="L30" s="235"/>
      <c r="M30" s="235"/>
      <c r="N30" s="234"/>
      <c r="O30" s="1"/>
      <c r="P30" s="1"/>
      <c r="Q30" s="1"/>
      <c r="R30" s="1"/>
      <c r="S30" s="1"/>
      <c r="T30" s="1"/>
      <c r="U30" s="1"/>
      <c r="V30" s="1"/>
      <c r="W30" s="1"/>
      <c r="X30" s="16"/>
      <c r="Y30" s="1"/>
      <c r="Z30" s="1"/>
    </row>
    <row r="31" spans="2:28" ht="8.25" customHeight="1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6"/>
      <c r="Y31" s="1"/>
      <c r="Z31" s="1"/>
    </row>
    <row r="32" spans="2:28" ht="15.75" thickBot="1" x14ac:dyDescent="0.3">
      <c r="B32" s="423" t="s">
        <v>483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6"/>
      <c r="Y32" s="1"/>
      <c r="Z32" s="1"/>
    </row>
    <row r="33" spans="2:26" ht="15.75" thickBot="1" x14ac:dyDescent="0.3">
      <c r="B33" s="424" t="s">
        <v>112</v>
      </c>
      <c r="C33" s="425"/>
      <c r="D33" s="505" t="s">
        <v>27</v>
      </c>
      <c r="E33" s="506"/>
      <c r="F33" s="1"/>
      <c r="G33" s="1"/>
      <c r="H33" s="424" t="s">
        <v>470</v>
      </c>
      <c r="I33" s="1"/>
      <c r="J33" s="402">
        <v>318</v>
      </c>
      <c r="K33" s="404"/>
      <c r="L33" s="1" t="s">
        <v>476</v>
      </c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6"/>
      <c r="Y33" s="1"/>
      <c r="Z33" s="1"/>
    </row>
    <row r="34" spans="2:26" ht="15.75" thickBot="1" x14ac:dyDescent="0.3">
      <c r="B34" s="424" t="s">
        <v>474</v>
      </c>
      <c r="C34" s="425"/>
      <c r="D34" s="402">
        <v>260</v>
      </c>
      <c r="E34" s="404"/>
      <c r="F34" s="1" t="s">
        <v>476</v>
      </c>
      <c r="G34" s="1"/>
      <c r="H34" s="400" t="s">
        <v>344</v>
      </c>
      <c r="J34" s="402">
        <v>40</v>
      </c>
      <c r="K34" s="404"/>
      <c r="L34" s="1" t="s">
        <v>476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6"/>
      <c r="Y34" s="1"/>
      <c r="Z34" s="1"/>
    </row>
    <row r="35" spans="2:26" ht="15.75" thickBot="1" x14ac:dyDescent="0.3">
      <c r="B35" s="424" t="s">
        <v>347</v>
      </c>
      <c r="C35" s="425"/>
      <c r="D35" s="402">
        <v>0</v>
      </c>
      <c r="E35" s="404"/>
      <c r="F35" s="1" t="s">
        <v>476</v>
      </c>
      <c r="G35" s="1"/>
      <c r="H35" s="400" t="s">
        <v>478</v>
      </c>
      <c r="J35" s="408">
        <f>D40*(J33+J34)/100</f>
        <v>25.06</v>
      </c>
      <c r="K35" s="409"/>
      <c r="L35" s="1" t="s">
        <v>447</v>
      </c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6"/>
      <c r="Y35" s="1"/>
      <c r="Z35" s="1"/>
    </row>
    <row r="36" spans="2:26" ht="15.75" thickBot="1" x14ac:dyDescent="0.3">
      <c r="B36" s="424" t="s">
        <v>471</v>
      </c>
      <c r="C36" s="425"/>
      <c r="D36" s="402">
        <v>30</v>
      </c>
      <c r="E36" s="404"/>
      <c r="F36" s="1" t="s">
        <v>476</v>
      </c>
      <c r="G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6"/>
      <c r="Y36" s="1"/>
      <c r="Z36" s="1"/>
    </row>
    <row r="37" spans="2:26" ht="15.75" thickBot="1" x14ac:dyDescent="0.3">
      <c r="B37" s="424" t="s">
        <v>343</v>
      </c>
      <c r="C37" s="425"/>
      <c r="D37" s="402">
        <v>30</v>
      </c>
      <c r="E37" s="404"/>
      <c r="F37" s="31" t="s">
        <v>476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6"/>
      <c r="Y37" s="1"/>
      <c r="Z37" s="1"/>
    </row>
    <row r="38" spans="2:26" ht="15.75" thickBot="1" x14ac:dyDescent="0.3">
      <c r="B38" s="425" t="s">
        <v>472</v>
      </c>
      <c r="C38" s="400"/>
      <c r="D38" s="402">
        <v>140</v>
      </c>
      <c r="E38" s="404"/>
      <c r="F38" s="31" t="s">
        <v>476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6"/>
      <c r="Y38" s="1"/>
      <c r="Z38" s="1"/>
    </row>
    <row r="39" spans="2:26" ht="15.75" thickBot="1" x14ac:dyDescent="0.3">
      <c r="B39" s="424" t="s">
        <v>475</v>
      </c>
      <c r="C39" s="425"/>
      <c r="D39" s="402">
        <v>300</v>
      </c>
      <c r="E39" s="404"/>
      <c r="F39" s="31" t="s">
        <v>371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6"/>
      <c r="Y39" s="1"/>
      <c r="Z39" s="1"/>
    </row>
    <row r="40" spans="2:26" ht="15.75" thickBot="1" x14ac:dyDescent="0.3">
      <c r="B40" s="424" t="s">
        <v>473</v>
      </c>
      <c r="C40" s="425"/>
      <c r="D40" s="408">
        <f>ROUNDUP((D34+D37+D36+D35)/D38*(D39/100),0)</f>
        <v>7</v>
      </c>
      <c r="E40" s="409"/>
      <c r="F40" s="31" t="s">
        <v>477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6"/>
      <c r="Y40" s="1"/>
      <c r="Z40" s="1"/>
    </row>
    <row r="41" spans="2:26" ht="15.75" thickBot="1" x14ac:dyDescent="0.3">
      <c r="B41" s="40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6"/>
      <c r="Y41" s="1"/>
      <c r="Z41" s="1"/>
    </row>
    <row r="42" spans="2:26" x14ac:dyDescent="0.25">
      <c r="B42" s="407"/>
      <c r="C42" s="464" t="s">
        <v>55</v>
      </c>
      <c r="D42" s="384"/>
      <c r="E42" s="467" t="s">
        <v>60</v>
      </c>
      <c r="F42" s="468"/>
      <c r="G42" s="469" t="s">
        <v>62</v>
      </c>
      <c r="H42" s="470"/>
      <c r="I42" s="461" t="s">
        <v>457</v>
      </c>
      <c r="J42" s="472" t="s">
        <v>20</v>
      </c>
      <c r="K42" s="475" t="s">
        <v>0</v>
      </c>
      <c r="L42" s="461" t="s">
        <v>324</v>
      </c>
      <c r="M42" s="1"/>
      <c r="O42" s="1"/>
      <c r="P42" s="1"/>
      <c r="Q42" s="1"/>
      <c r="R42" s="1"/>
      <c r="S42" s="1"/>
      <c r="T42" s="1"/>
      <c r="U42" s="1"/>
      <c r="V42" s="1"/>
      <c r="W42" s="1"/>
      <c r="X42" s="16"/>
      <c r="Y42" s="1"/>
      <c r="Z42" s="1"/>
    </row>
    <row r="43" spans="2:26" x14ac:dyDescent="0.25">
      <c r="B43" s="407"/>
      <c r="C43" s="465"/>
      <c r="D43" s="359" t="s">
        <v>56</v>
      </c>
      <c r="E43" s="27" t="s">
        <v>100</v>
      </c>
      <c r="F43" s="53" t="s">
        <v>99</v>
      </c>
      <c r="G43" s="359" t="s">
        <v>61</v>
      </c>
      <c r="H43" s="399" t="s">
        <v>63</v>
      </c>
      <c r="I43" s="462"/>
      <c r="J43" s="473"/>
      <c r="K43" s="476"/>
      <c r="L43" s="462"/>
      <c r="O43" s="1"/>
      <c r="P43" s="1"/>
      <c r="Q43" s="1"/>
      <c r="R43" s="1"/>
      <c r="S43" s="1"/>
      <c r="T43" s="1"/>
      <c r="U43" s="1"/>
      <c r="V43" s="1"/>
      <c r="W43" s="1"/>
      <c r="X43" s="16"/>
      <c r="Y43" s="1"/>
      <c r="Z43" s="1"/>
    </row>
    <row r="44" spans="2:26" ht="15.75" thickBot="1" x14ac:dyDescent="0.3">
      <c r="B44" s="407"/>
      <c r="C44" s="466"/>
      <c r="D44" s="77" t="s">
        <v>52</v>
      </c>
      <c r="E44" s="106" t="s">
        <v>64</v>
      </c>
      <c r="F44" s="410" t="s">
        <v>64</v>
      </c>
      <c r="G44" s="77" t="s">
        <v>64</v>
      </c>
      <c r="H44" s="411" t="s">
        <v>64</v>
      </c>
      <c r="I44" s="471"/>
      <c r="J44" s="507"/>
      <c r="K44" s="477"/>
      <c r="L44" s="463"/>
      <c r="M44" s="1"/>
      <c r="O44" s="1"/>
      <c r="P44" s="1"/>
      <c r="Q44" s="1"/>
      <c r="R44" s="1"/>
      <c r="S44" s="1"/>
      <c r="T44" s="1"/>
      <c r="U44" s="1"/>
      <c r="V44" s="1"/>
      <c r="W44" s="1"/>
      <c r="X44" s="16"/>
      <c r="Y44" s="1"/>
      <c r="Z44" s="1"/>
    </row>
    <row r="45" spans="2:26" ht="15" customHeight="1" thickBot="1" x14ac:dyDescent="0.3">
      <c r="B45" s="407"/>
      <c r="C45" s="398" t="s">
        <v>50</v>
      </c>
      <c r="D45" s="65">
        <f>J35</f>
        <v>25.06</v>
      </c>
      <c r="E45" s="105">
        <v>195000</v>
      </c>
      <c r="F45" s="105">
        <v>100000</v>
      </c>
      <c r="G45" s="105">
        <f>E45*D45</f>
        <v>4886700</v>
      </c>
      <c r="H45" s="105">
        <f>F45*D45</f>
        <v>2506000</v>
      </c>
      <c r="I45" s="385">
        <v>20</v>
      </c>
      <c r="J45" s="105">
        <f>G45-(G45*I45/100)+H45</f>
        <v>6415360</v>
      </c>
      <c r="K45" s="412" t="s">
        <v>435</v>
      </c>
      <c r="L45" s="384"/>
      <c r="M45" s="35" t="s">
        <v>95</v>
      </c>
      <c r="O45" s="1"/>
      <c r="P45" s="1"/>
      <c r="Q45" s="1"/>
      <c r="R45" s="1"/>
      <c r="S45" s="1"/>
      <c r="T45" s="1"/>
      <c r="U45" s="1"/>
      <c r="V45" s="1"/>
      <c r="W45" s="1"/>
      <c r="X45" s="16"/>
      <c r="Y45" s="1"/>
      <c r="Z45" s="1"/>
    </row>
    <row r="46" spans="2:26" ht="15.75" x14ac:dyDescent="0.25">
      <c r="B46" s="407"/>
      <c r="C46" s="74" t="s">
        <v>90</v>
      </c>
      <c r="D46" s="1"/>
      <c r="E46" s="1"/>
      <c r="F46" s="1"/>
      <c r="G46" s="93"/>
      <c r="H46" s="1"/>
      <c r="I46" s="1"/>
      <c r="J46" s="1"/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6"/>
      <c r="Y46" s="1"/>
      <c r="Z46" s="1"/>
    </row>
    <row r="47" spans="2:26" ht="15.75" x14ac:dyDescent="0.25">
      <c r="C47" s="75" t="s">
        <v>91</v>
      </c>
      <c r="D47" s="1"/>
      <c r="E47" s="1"/>
      <c r="F47" s="1"/>
      <c r="G47" s="93"/>
      <c r="H47" s="1"/>
      <c r="I47" s="1"/>
      <c r="J47" s="1"/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6"/>
      <c r="Y47" s="1"/>
      <c r="Z47" s="1"/>
    </row>
    <row r="48" spans="2:26" ht="15.75" customHeight="1" x14ac:dyDescent="0.25">
      <c r="B48" s="407"/>
      <c r="C48" s="75" t="s">
        <v>92</v>
      </c>
      <c r="D48" s="1"/>
      <c r="E48" s="1"/>
      <c r="F48" s="1"/>
      <c r="G48" s="1"/>
      <c r="H48" s="1"/>
      <c r="I48" s="459" t="s">
        <v>482</v>
      </c>
      <c r="J48" s="459"/>
      <c r="K48" s="459"/>
      <c r="L48" s="459"/>
      <c r="M48" s="1"/>
      <c r="N48" s="355"/>
      <c r="O48" s="1"/>
      <c r="P48" s="1"/>
      <c r="Q48" s="1"/>
      <c r="R48" s="1"/>
      <c r="S48" s="1"/>
      <c r="T48" s="1"/>
      <c r="U48" s="1"/>
      <c r="V48" s="1"/>
      <c r="W48" s="1"/>
      <c r="X48" s="16"/>
      <c r="Y48" s="1"/>
      <c r="Z48" s="1"/>
    </row>
    <row r="49" spans="1:34" ht="14.25" customHeight="1" x14ac:dyDescent="0.25">
      <c r="B49" s="407"/>
      <c r="C49" s="76" t="s">
        <v>93</v>
      </c>
      <c r="D49" s="1"/>
      <c r="E49" s="1"/>
      <c r="F49" s="1"/>
      <c r="G49" s="1"/>
      <c r="H49" s="1"/>
      <c r="I49" s="459"/>
      <c r="J49" s="459"/>
      <c r="K49" s="459"/>
      <c r="L49" s="459"/>
      <c r="M49" s="1"/>
      <c r="N49" s="355"/>
      <c r="O49" s="1"/>
      <c r="P49" s="1"/>
      <c r="Q49" s="1"/>
      <c r="R49" s="1"/>
      <c r="S49" s="1"/>
      <c r="T49" s="1"/>
      <c r="U49" s="1"/>
      <c r="V49" s="1"/>
      <c r="W49" s="1"/>
      <c r="X49" s="16"/>
      <c r="Y49" s="1"/>
      <c r="Z49" s="1"/>
    </row>
    <row r="50" spans="1:34" ht="14.25" customHeight="1" thickBot="1" x14ac:dyDescent="0.3">
      <c r="A50" s="1"/>
      <c r="B50" s="407"/>
      <c r="C50" s="1"/>
      <c r="D50" s="1"/>
      <c r="E50" s="1"/>
      <c r="F50" s="1"/>
      <c r="G50" s="1"/>
      <c r="H50" s="1"/>
      <c r="I50" s="459"/>
      <c r="J50" s="459"/>
      <c r="K50" s="459"/>
      <c r="L50" s="459"/>
      <c r="M50" s="355"/>
      <c r="N50" s="355"/>
      <c r="O50" s="1"/>
      <c r="P50" s="1"/>
      <c r="Q50" s="1"/>
      <c r="R50" s="1"/>
      <c r="S50" s="1"/>
      <c r="T50" s="1"/>
      <c r="U50" s="1"/>
      <c r="V50" s="1"/>
      <c r="W50" s="1"/>
      <c r="X50" s="16"/>
      <c r="Y50" s="1"/>
      <c r="Z50" s="1"/>
    </row>
    <row r="51" spans="1:34" ht="15.75" thickBot="1" x14ac:dyDescent="0.3">
      <c r="A51" s="1"/>
      <c r="B51" s="363"/>
      <c r="C51" s="209" t="s">
        <v>133</v>
      </c>
      <c r="D51" s="212" t="s">
        <v>132</v>
      </c>
      <c r="E51" s="258" t="s">
        <v>48</v>
      </c>
      <c r="F51" s="258" t="s">
        <v>134</v>
      </c>
      <c r="G51" s="94" t="s">
        <v>65</v>
      </c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6"/>
      <c r="Z51" s="1"/>
      <c r="AA51" s="46"/>
      <c r="AB51" s="29"/>
      <c r="AC51" s="29"/>
      <c r="AD51" s="29"/>
      <c r="AE51" s="29"/>
      <c r="AF51" s="1"/>
    </row>
    <row r="52" spans="1:34" x14ac:dyDescent="0.25">
      <c r="A52" s="1"/>
      <c r="B52" s="363"/>
      <c r="C52" s="57" t="s">
        <v>135</v>
      </c>
      <c r="D52" s="357">
        <v>100</v>
      </c>
      <c r="E52" s="420">
        <v>30000</v>
      </c>
      <c r="F52" s="419">
        <f>E52*D52</f>
        <v>3000000</v>
      </c>
      <c r="G52" s="29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6"/>
      <c r="Z52" s="1"/>
    </row>
    <row r="53" spans="1:34" x14ac:dyDescent="0.25">
      <c r="A53" s="1"/>
      <c r="B53" s="363"/>
      <c r="C53" s="31"/>
      <c r="D53" s="363"/>
      <c r="E53" s="421"/>
      <c r="F53" s="422"/>
      <c r="G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6"/>
      <c r="Z53" s="1"/>
    </row>
    <row r="54" spans="1:34" x14ac:dyDescent="0.25">
      <c r="A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318"/>
      <c r="W54" s="318"/>
      <c r="X54" s="318"/>
      <c r="Y54" s="319"/>
      <c r="Z54" s="1"/>
      <c r="AA54" s="46"/>
      <c r="AB54" s="29"/>
      <c r="AC54" s="29"/>
      <c r="AD54" s="29"/>
      <c r="AE54" s="29"/>
      <c r="AF54" s="29"/>
      <c r="AG54" s="9"/>
    </row>
    <row r="55" spans="1:34" ht="15.75" thickBot="1" x14ac:dyDescent="0.3">
      <c r="A55" s="1"/>
      <c r="B55" s="423" t="s">
        <v>117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250"/>
      <c r="Y55" s="16"/>
      <c r="Z55" s="1"/>
      <c r="AA55" s="46"/>
      <c r="AB55" s="29"/>
      <c r="AC55" s="29"/>
      <c r="AD55" s="29"/>
      <c r="AE55" s="29"/>
      <c r="AF55" s="29"/>
      <c r="AG55" s="9"/>
    </row>
    <row r="56" spans="1:34" ht="15.75" thickBot="1" x14ac:dyDescent="0.3">
      <c r="A56" s="1"/>
      <c r="B56" s="1"/>
      <c r="C56" s="331" t="s">
        <v>55</v>
      </c>
      <c r="D56" s="333" t="s">
        <v>382</v>
      </c>
      <c r="E56" s="366" t="s">
        <v>113</v>
      </c>
      <c r="F56" s="214" t="s">
        <v>124</v>
      </c>
      <c r="G56" s="268" t="s">
        <v>48</v>
      </c>
      <c r="H56" s="330" t="s">
        <v>173</v>
      </c>
      <c r="I56" s="418"/>
      <c r="J56" s="258" t="s">
        <v>125</v>
      </c>
      <c r="K56" s="38" t="s">
        <v>65</v>
      </c>
      <c r="L56" s="1"/>
      <c r="M56" s="1"/>
      <c r="N56" s="1"/>
      <c r="O56" s="1"/>
      <c r="P56" s="1"/>
      <c r="Q56" s="1"/>
      <c r="R56" s="1"/>
      <c r="S56" s="119" t="s">
        <v>384</v>
      </c>
      <c r="T56" s="1"/>
      <c r="U56" s="1"/>
      <c r="V56" s="1"/>
      <c r="W56" s="1"/>
      <c r="X56" s="250"/>
      <c r="Y56" s="16"/>
      <c r="Z56" s="1"/>
    </row>
    <row r="57" spans="1:34" ht="15.75" customHeight="1" thickBot="1" x14ac:dyDescent="0.3">
      <c r="A57" s="1"/>
      <c r="B57" s="363">
        <v>2</v>
      </c>
      <c r="C57" s="55" t="s">
        <v>341</v>
      </c>
      <c r="D57" s="55" t="s">
        <v>383</v>
      </c>
      <c r="E57" s="302">
        <f>D34</f>
        <v>260</v>
      </c>
      <c r="F57" s="54">
        <f>E57/100</f>
        <v>2.6</v>
      </c>
      <c r="G57" s="420">
        <v>100000</v>
      </c>
      <c r="H57" s="329" t="s">
        <v>174</v>
      </c>
      <c r="I57" s="428"/>
      <c r="J57" s="429">
        <f>F57*G57</f>
        <v>260000</v>
      </c>
      <c r="K57" s="58"/>
      <c r="L57" s="1"/>
      <c r="M57" s="1"/>
      <c r="N57" s="1"/>
      <c r="O57" s="1"/>
      <c r="P57" s="1"/>
      <c r="Q57" s="1"/>
      <c r="R57" s="91" t="s">
        <v>96</v>
      </c>
      <c r="S57" s="321" t="s">
        <v>381</v>
      </c>
      <c r="T57" s="1"/>
      <c r="U57" s="1"/>
      <c r="V57" s="1"/>
      <c r="W57" s="1"/>
      <c r="X57" s="250"/>
      <c r="Y57" s="16"/>
      <c r="Z57" s="1"/>
      <c r="AA57" s="84" t="s">
        <v>335</v>
      </c>
    </row>
    <row r="58" spans="1:34" ht="14.25" customHeight="1" x14ac:dyDescent="0.25">
      <c r="A58" s="1"/>
      <c r="B58" s="363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19" t="s">
        <v>385</v>
      </c>
      <c r="T58" s="1"/>
      <c r="U58" s="1"/>
      <c r="V58" s="1"/>
      <c r="W58" s="1"/>
      <c r="X58" s="250"/>
      <c r="Y58" s="16"/>
      <c r="Z58" s="1"/>
      <c r="AA58" s="46" t="s">
        <v>46</v>
      </c>
      <c r="AB58" s="29" t="s">
        <v>129</v>
      </c>
      <c r="AC58" s="29" t="s">
        <v>130</v>
      </c>
      <c r="AD58" s="29" t="s">
        <v>131</v>
      </c>
      <c r="AE58" s="83" t="s">
        <v>48</v>
      </c>
    </row>
    <row r="59" spans="1:34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6"/>
      <c r="AB59" s="1"/>
      <c r="AC59" s="15"/>
      <c r="AD59" s="310"/>
      <c r="AE59" s="1"/>
      <c r="AF59" s="1"/>
      <c r="AG59" s="1"/>
      <c r="AH59" s="1"/>
    </row>
    <row r="60" spans="1:34" ht="15.75" thickBot="1" x14ac:dyDescent="0.3">
      <c r="A60" s="1"/>
      <c r="B60" s="426" t="s">
        <v>72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6"/>
      <c r="AA60" s="219" t="s">
        <v>322</v>
      </c>
      <c r="AG60" s="1"/>
      <c r="AH60" s="1"/>
    </row>
    <row r="61" spans="1:34" ht="15.75" thickBot="1" x14ac:dyDescent="0.3">
      <c r="A61" s="1"/>
      <c r="B61" s="1"/>
      <c r="C61" s="116" t="s">
        <v>78</v>
      </c>
      <c r="D61" s="213" t="s">
        <v>79</v>
      </c>
      <c r="E61" s="117" t="s">
        <v>94</v>
      </c>
      <c r="F61" s="211" t="s">
        <v>0</v>
      </c>
      <c r="G61" s="267" t="s">
        <v>107</v>
      </c>
      <c r="H61" s="272" t="s">
        <v>48</v>
      </c>
      <c r="I61" s="273"/>
      <c r="J61" s="274"/>
      <c r="K61" s="269" t="s">
        <v>20</v>
      </c>
      <c r="L61" s="270"/>
      <c r="M61" s="271"/>
      <c r="N61" s="38" t="s">
        <v>65</v>
      </c>
      <c r="O61" s="1"/>
      <c r="P61" s="1"/>
      <c r="Q61" s="1"/>
      <c r="R61" s="1"/>
      <c r="S61" s="1"/>
      <c r="T61" s="1"/>
      <c r="U61" s="1"/>
      <c r="V61" s="1"/>
      <c r="W61" s="1"/>
      <c r="X61" s="1"/>
      <c r="Y61" s="16"/>
      <c r="AA61" s="276" t="s">
        <v>78</v>
      </c>
      <c r="AB61" s="276" t="s">
        <v>79</v>
      </c>
      <c r="AC61" s="276" t="s">
        <v>80</v>
      </c>
      <c r="AD61" s="276" t="s">
        <v>0</v>
      </c>
      <c r="AE61" s="276" t="s">
        <v>48</v>
      </c>
      <c r="AG61" s="1"/>
      <c r="AH61" s="1"/>
    </row>
    <row r="62" spans="1:34" ht="15.75" thickBot="1" x14ac:dyDescent="0.3">
      <c r="A62" s="1"/>
      <c r="B62" s="363">
        <v>5</v>
      </c>
      <c r="C62" s="111" t="s">
        <v>81</v>
      </c>
      <c r="D62" s="111" t="s">
        <v>82</v>
      </c>
      <c r="E62" s="112">
        <v>2</v>
      </c>
      <c r="F62" s="113" t="s">
        <v>84</v>
      </c>
      <c r="G62" s="302" t="s">
        <v>108</v>
      </c>
      <c r="H62" s="551">
        <v>45000</v>
      </c>
      <c r="I62" s="552"/>
      <c r="J62" s="553"/>
      <c r="K62" s="554">
        <f>E62*H62</f>
        <v>90000</v>
      </c>
      <c r="L62" s="555"/>
      <c r="M62" s="556"/>
      <c r="N62" s="58"/>
      <c r="O62" s="281" t="s">
        <v>96</v>
      </c>
      <c r="P62" s="282"/>
      <c r="Q62" s="1"/>
      <c r="R62" s="1"/>
      <c r="S62" s="1"/>
      <c r="T62" s="1"/>
      <c r="U62" s="1"/>
      <c r="V62" s="1"/>
      <c r="W62" s="1"/>
      <c r="X62" s="1"/>
      <c r="Y62" s="16"/>
      <c r="AA62" s="103" t="s">
        <v>81</v>
      </c>
      <c r="AB62" s="103" t="s">
        <v>82</v>
      </c>
      <c r="AC62" s="81" t="s">
        <v>83</v>
      </c>
      <c r="AD62" s="81" t="s">
        <v>84</v>
      </c>
      <c r="AE62" s="82">
        <v>45000</v>
      </c>
      <c r="AF62" s="324" t="s">
        <v>53</v>
      </c>
      <c r="AG62" s="1"/>
      <c r="AH62" s="1"/>
    </row>
    <row r="63" spans="1:34" x14ac:dyDescent="0.25">
      <c r="A63" s="1"/>
      <c r="B63" s="1"/>
      <c r="C63" s="328" t="s">
        <v>377</v>
      </c>
      <c r="D63" s="95"/>
      <c r="E63" s="96"/>
      <c r="F63" s="62"/>
      <c r="G63" s="62"/>
      <c r="H63" s="62"/>
      <c r="I63" s="62"/>
      <c r="J63" s="62"/>
      <c r="K63" s="311"/>
      <c r="L63" s="97"/>
      <c r="M63" s="97"/>
      <c r="N63" s="97"/>
      <c r="O63" s="98"/>
      <c r="P63" s="98"/>
      <c r="Q63" s="1"/>
      <c r="R63" s="1"/>
      <c r="S63" s="1"/>
      <c r="T63" s="1"/>
      <c r="U63" s="1"/>
      <c r="V63" s="1"/>
      <c r="W63" s="1"/>
      <c r="X63" s="1"/>
      <c r="Y63" s="16"/>
      <c r="AA63" s="103" t="s">
        <v>85</v>
      </c>
      <c r="AB63" s="103" t="s">
        <v>86</v>
      </c>
      <c r="AC63" s="81" t="s">
        <v>83</v>
      </c>
      <c r="AD63" s="104" t="s">
        <v>87</v>
      </c>
      <c r="AE63" s="82">
        <v>145000</v>
      </c>
      <c r="AF63" s="1"/>
      <c r="AG63" s="1"/>
      <c r="AH63" s="1"/>
    </row>
    <row r="64" spans="1:34" x14ac:dyDescent="0.25">
      <c r="A64" s="1"/>
      <c r="B64" s="427" t="s">
        <v>136</v>
      </c>
      <c r="C64" s="215"/>
      <c r="D64" s="95"/>
      <c r="E64" s="96"/>
      <c r="F64" s="62"/>
      <c r="G64" s="62"/>
      <c r="H64" s="62"/>
      <c r="I64" s="62"/>
      <c r="J64" s="62"/>
      <c r="K64" s="311"/>
      <c r="L64" s="97"/>
      <c r="M64" s="97"/>
      <c r="N64" s="97"/>
      <c r="O64" s="98"/>
      <c r="P64" s="98"/>
      <c r="Q64" s="1"/>
      <c r="R64" s="1"/>
      <c r="S64" s="1"/>
      <c r="T64" s="1"/>
      <c r="U64" s="1"/>
      <c r="V64" s="1"/>
      <c r="W64" s="1"/>
      <c r="X64" s="1"/>
      <c r="Y64" s="16"/>
      <c r="AA64" s="103" t="s">
        <v>88</v>
      </c>
      <c r="AB64" s="103" t="s">
        <v>82</v>
      </c>
      <c r="AC64" s="81" t="s">
        <v>83</v>
      </c>
      <c r="AD64" s="81" t="s">
        <v>84</v>
      </c>
      <c r="AE64" s="82">
        <v>125000</v>
      </c>
      <c r="AF64" s="1"/>
      <c r="AG64" s="1"/>
      <c r="AH64" s="1"/>
    </row>
    <row r="65" spans="2:36" ht="15.75" thickBot="1" x14ac:dyDescent="0.3">
      <c r="B65" s="26"/>
      <c r="C65" s="95"/>
      <c r="D65" s="95"/>
      <c r="E65" s="96"/>
      <c r="F65" s="62"/>
      <c r="G65" s="62"/>
      <c r="H65" s="62"/>
      <c r="I65" s="62"/>
      <c r="J65" s="62"/>
      <c r="K65" s="311"/>
      <c r="L65" s="97"/>
      <c r="M65" s="97"/>
      <c r="N65" s="97"/>
      <c r="O65" s="98"/>
      <c r="P65" s="98"/>
      <c r="Q65" s="1"/>
      <c r="R65" s="1"/>
      <c r="S65" s="1"/>
      <c r="T65" s="1"/>
      <c r="U65" s="1"/>
      <c r="V65" s="1"/>
      <c r="W65" s="1"/>
      <c r="X65" s="1"/>
      <c r="Y65" s="16"/>
      <c r="AB65" s="1"/>
      <c r="AC65" s="36"/>
      <c r="AD65" s="310"/>
      <c r="AE65" s="1"/>
      <c r="AF65" s="1"/>
      <c r="AG65" s="1"/>
      <c r="AH65" s="1"/>
    </row>
    <row r="66" spans="2:36" ht="15.75" thickBot="1" x14ac:dyDescent="0.3">
      <c r="B66" s="26"/>
      <c r="C66" s="100" t="s">
        <v>33</v>
      </c>
      <c r="D66" s="252" t="s">
        <v>137</v>
      </c>
      <c r="E66" s="253"/>
      <c r="F66" s="253"/>
      <c r="G66" s="253"/>
      <c r="H66" s="253"/>
      <c r="I66" s="254"/>
      <c r="J66" s="83" t="s">
        <v>58</v>
      </c>
      <c r="K66" s="557" t="s">
        <v>48</v>
      </c>
      <c r="L66" s="558"/>
      <c r="M66" s="557" t="s">
        <v>20</v>
      </c>
      <c r="N66" s="559"/>
      <c r="O66" s="560"/>
      <c r="P66" s="38" t="s">
        <v>65</v>
      </c>
      <c r="Q66" s="1"/>
      <c r="R66" s="1"/>
      <c r="S66" s="1"/>
      <c r="T66" s="1"/>
      <c r="U66" s="1"/>
      <c r="V66" s="1"/>
      <c r="W66" s="1"/>
      <c r="X66" s="1"/>
      <c r="Y66" s="16"/>
      <c r="AA66" s="1"/>
      <c r="AB66" s="36"/>
      <c r="AC66" s="310"/>
      <c r="AD66" s="1"/>
      <c r="AE66" s="1"/>
      <c r="AF66" s="1"/>
      <c r="AG66" s="1"/>
    </row>
    <row r="67" spans="2:36" ht="18.75" customHeight="1" thickBot="1" x14ac:dyDescent="0.3">
      <c r="B67" s="14">
        <v>6</v>
      </c>
      <c r="C67" s="101" t="s">
        <v>138</v>
      </c>
      <c r="D67" s="255" t="s">
        <v>139</v>
      </c>
      <c r="E67" s="256"/>
      <c r="F67" s="256"/>
      <c r="G67" s="256"/>
      <c r="H67" s="256"/>
      <c r="I67" s="257"/>
      <c r="J67" s="83">
        <v>2</v>
      </c>
      <c r="K67" s="561">
        <v>150000</v>
      </c>
      <c r="L67" s="562"/>
      <c r="M67" s="561">
        <f>J67*K67</f>
        <v>300000</v>
      </c>
      <c r="N67" s="563"/>
      <c r="O67" s="562"/>
      <c r="P67" s="58"/>
      <c r="Q67" s="308" t="s">
        <v>96</v>
      </c>
      <c r="R67" s="309"/>
      <c r="S67" s="1"/>
      <c r="T67" s="1"/>
      <c r="U67" s="1"/>
      <c r="V67" s="1"/>
      <c r="W67" s="1"/>
      <c r="X67" s="1"/>
      <c r="Y67" s="16"/>
      <c r="AE67" s="1"/>
      <c r="AF67" s="1"/>
      <c r="AG67" s="1"/>
      <c r="AH67" s="1"/>
    </row>
    <row r="68" spans="2:36" ht="15" customHeight="1" x14ac:dyDescent="0.25">
      <c r="B68" s="14"/>
      <c r="C68" s="328" t="s">
        <v>378</v>
      </c>
      <c r="D68" s="226"/>
      <c r="E68" s="226"/>
      <c r="F68" s="226"/>
      <c r="G68" s="226"/>
      <c r="H68" s="226"/>
      <c r="I68" s="226"/>
      <c r="J68" s="226"/>
      <c r="K68" s="15"/>
      <c r="L68" s="98"/>
      <c r="M68" s="98"/>
      <c r="N68" s="98"/>
      <c r="O68" s="98"/>
      <c r="P68" s="98"/>
      <c r="Q68" s="1"/>
      <c r="R68" s="1"/>
      <c r="S68" s="1"/>
      <c r="T68" s="1"/>
      <c r="U68" s="1"/>
      <c r="V68" s="1"/>
      <c r="W68" s="1"/>
      <c r="X68" s="569" t="s">
        <v>127</v>
      </c>
      <c r="Y68" s="529" t="s">
        <v>128</v>
      </c>
      <c r="AE68" s="1"/>
      <c r="AF68" s="1"/>
      <c r="AG68" s="1"/>
      <c r="AH68" s="1"/>
    </row>
    <row r="69" spans="2:36" x14ac:dyDescent="0.25">
      <c r="B69" s="14"/>
      <c r="C69" s="225"/>
      <c r="D69" s="226"/>
      <c r="E69" s="226"/>
      <c r="F69" s="226"/>
      <c r="G69" s="226"/>
      <c r="H69" s="226"/>
      <c r="I69" s="226"/>
      <c r="J69" s="226"/>
      <c r="K69" s="15"/>
      <c r="L69" s="98"/>
      <c r="M69" s="98"/>
      <c r="N69" s="98"/>
      <c r="O69" s="98"/>
      <c r="P69" s="98"/>
      <c r="Q69" s="1"/>
      <c r="R69" s="1"/>
      <c r="S69" s="1"/>
      <c r="T69" s="311" t="s">
        <v>41</v>
      </c>
      <c r="U69" s="311"/>
      <c r="V69" s="311" t="s">
        <v>117</v>
      </c>
      <c r="W69" s="311" t="s">
        <v>335</v>
      </c>
      <c r="X69" s="569"/>
      <c r="Y69" s="529"/>
      <c r="AA69" s="219" t="s">
        <v>323</v>
      </c>
      <c r="AD69" s="311"/>
      <c r="AE69" s="1"/>
      <c r="AF69" s="1"/>
      <c r="AG69" s="1"/>
      <c r="AH69" s="1"/>
    </row>
    <row r="70" spans="2:36" x14ac:dyDescent="0.25">
      <c r="B70" s="14"/>
      <c r="C70" s="225"/>
      <c r="D70" s="226"/>
      <c r="E70" s="226"/>
      <c r="F70" s="226"/>
      <c r="G70" s="226"/>
      <c r="H70" s="226"/>
      <c r="I70" s="226"/>
      <c r="J70" s="226"/>
      <c r="K70" s="15"/>
      <c r="L70" s="98"/>
      <c r="M70" s="98"/>
      <c r="N70" s="98"/>
      <c r="O70" s="98"/>
      <c r="P70" s="98"/>
      <c r="Q70" s="1"/>
      <c r="R70" s="275" t="s">
        <v>326</v>
      </c>
      <c r="S70" s="275"/>
      <c r="T70" s="510">
        <v>10718000</v>
      </c>
      <c r="U70" s="510"/>
      <c r="V70" s="236">
        <v>1796200</v>
      </c>
      <c r="W70" s="236">
        <v>1398000</v>
      </c>
      <c r="X70" s="237">
        <v>0</v>
      </c>
      <c r="Y70" s="238">
        <v>0</v>
      </c>
      <c r="AA70" s="276" t="s">
        <v>33</v>
      </c>
      <c r="AB70" s="276" t="s">
        <v>137</v>
      </c>
      <c r="AC70" s="276"/>
      <c r="AD70" s="276" t="s">
        <v>48</v>
      </c>
      <c r="AE70" s="1"/>
      <c r="AF70" s="1"/>
      <c r="AG70" s="1"/>
      <c r="AH70" s="1"/>
    </row>
    <row r="71" spans="2:36" x14ac:dyDescent="0.25">
      <c r="B71" s="14"/>
      <c r="C71" s="225"/>
      <c r="D71" s="226"/>
      <c r="E71" s="226"/>
      <c r="F71" s="226"/>
      <c r="G71" s="226"/>
      <c r="H71" s="226"/>
      <c r="I71" s="226"/>
      <c r="J71" s="226"/>
      <c r="K71" s="15"/>
      <c r="L71" s="98"/>
      <c r="M71" s="98"/>
      <c r="N71" s="98"/>
      <c r="O71" s="98"/>
      <c r="P71" s="119" t="s">
        <v>406</v>
      </c>
      <c r="R71" s="511" t="s">
        <v>325</v>
      </c>
      <c r="S71" s="511"/>
      <c r="T71" s="512">
        <v>2679500</v>
      </c>
      <c r="U71" s="512"/>
      <c r="V71" s="73"/>
      <c r="W71" s="73"/>
      <c r="X71" s="73"/>
      <c r="Y71" s="229"/>
      <c r="AA71" s="103" t="s">
        <v>138</v>
      </c>
      <c r="AB71" s="277" t="s">
        <v>140</v>
      </c>
      <c r="AC71" s="277"/>
      <c r="AD71" s="82">
        <v>75000</v>
      </c>
      <c r="AE71" s="324" t="s">
        <v>53</v>
      </c>
      <c r="AF71" s="1"/>
      <c r="AG71" s="1"/>
      <c r="AH71" s="1"/>
    </row>
    <row r="72" spans="2:36" x14ac:dyDescent="0.25">
      <c r="B72" s="14"/>
      <c r="C72" s="225"/>
      <c r="D72" s="226"/>
      <c r="E72" s="226"/>
      <c r="F72" s="226"/>
      <c r="G72" s="226"/>
      <c r="H72" s="226"/>
      <c r="I72" s="226"/>
      <c r="J72" s="226"/>
      <c r="K72" s="15"/>
      <c r="L72" s="98"/>
      <c r="M72" s="98"/>
      <c r="N72" s="98"/>
      <c r="O72" s="98"/>
      <c r="P72" s="98"/>
      <c r="Q72" s="1"/>
      <c r="R72" s="239" t="s">
        <v>327</v>
      </c>
      <c r="S72" s="239"/>
      <c r="T72" s="510">
        <f>T70-T71</f>
        <v>8038500</v>
      </c>
      <c r="U72" s="510"/>
      <c r="V72" s="236">
        <f>V70-V71</f>
        <v>1796200</v>
      </c>
      <c r="W72" s="236">
        <f t="shared" ref="W72" si="0">W70-W71</f>
        <v>1398000</v>
      </c>
      <c r="X72" s="237">
        <v>0</v>
      </c>
      <c r="Y72" s="238">
        <v>0</v>
      </c>
      <c r="AA72" s="219"/>
      <c r="AD72" s="311"/>
      <c r="AE72" s="1"/>
      <c r="AF72" s="1"/>
      <c r="AG72" s="1"/>
      <c r="AH72" s="1"/>
    </row>
    <row r="73" spans="2:36" ht="15.75" thickBot="1" x14ac:dyDescent="0.3">
      <c r="B73" s="14"/>
      <c r="C73" s="225"/>
      <c r="D73" s="226"/>
      <c r="E73" s="226"/>
      <c r="F73" s="226"/>
      <c r="G73" s="226"/>
      <c r="H73" s="226"/>
      <c r="I73" s="226"/>
      <c r="J73" s="226"/>
      <c r="K73" s="15"/>
      <c r="L73" s="98"/>
      <c r="M73" s="98"/>
      <c r="N73" s="98"/>
      <c r="O73" s="98"/>
      <c r="P73" s="98"/>
      <c r="Q73" s="1"/>
      <c r="R73" s="311"/>
      <c r="S73" s="311"/>
      <c r="T73" s="224"/>
      <c r="U73" s="224"/>
      <c r="V73" s="93"/>
      <c r="W73" s="93"/>
      <c r="X73" s="227"/>
      <c r="Y73" s="228"/>
      <c r="AA73" s="219"/>
      <c r="AD73" s="311"/>
      <c r="AE73" s="1"/>
      <c r="AF73" s="1"/>
      <c r="AG73" s="1"/>
      <c r="AH73" s="1"/>
    </row>
    <row r="74" spans="2:36" x14ac:dyDescent="0.25">
      <c r="B74" s="14"/>
      <c r="C74" s="99"/>
      <c r="D74" s="99"/>
      <c r="E74" s="62"/>
      <c r="F74" s="1"/>
      <c r="G74" s="1"/>
      <c r="H74" s="1"/>
      <c r="I74" s="1"/>
      <c r="J74" s="1"/>
      <c r="K74" s="88"/>
      <c r="L74" s="98"/>
      <c r="M74" s="98"/>
      <c r="N74" s="98"/>
      <c r="O74" s="98"/>
      <c r="P74" s="98"/>
      <c r="Q74" s="1"/>
      <c r="R74" s="240" t="s">
        <v>328</v>
      </c>
      <c r="S74" s="241"/>
      <c r="T74" s="513">
        <f>T72+V72+W72+X72+Y72</f>
        <v>11232700</v>
      </c>
      <c r="U74" s="514"/>
      <c r="V74" s="1"/>
      <c r="W74" s="1"/>
      <c r="X74" s="1"/>
      <c r="Y74" s="16"/>
      <c r="AF74" s="1"/>
      <c r="AG74" s="1"/>
      <c r="AH74" s="1"/>
    </row>
    <row r="75" spans="2:36" x14ac:dyDescent="0.25">
      <c r="B75" s="14"/>
      <c r="C75" s="99"/>
      <c r="D75" s="99"/>
      <c r="E75" s="62"/>
      <c r="F75" s="1"/>
      <c r="G75" s="1"/>
      <c r="H75" s="1"/>
      <c r="I75" s="1"/>
      <c r="J75" s="1"/>
      <c r="K75" s="88"/>
      <c r="L75" s="98"/>
      <c r="M75" s="98"/>
      <c r="N75" s="98"/>
      <c r="O75" s="98"/>
      <c r="P75" s="98"/>
      <c r="Q75" s="1"/>
      <c r="R75" s="242" t="s">
        <v>329</v>
      </c>
      <c r="S75" s="239"/>
      <c r="T75" s="510">
        <f>T74*10/100</f>
        <v>1123270</v>
      </c>
      <c r="U75" s="515"/>
      <c r="V75" s="1"/>
      <c r="W75" s="1"/>
      <c r="X75" s="1"/>
      <c r="Y75" s="16"/>
      <c r="AF75" s="1"/>
      <c r="AG75" s="1"/>
      <c r="AH75" s="1"/>
    </row>
    <row r="76" spans="2:36" ht="15.75" thickBot="1" x14ac:dyDescent="0.3">
      <c r="B76" s="14"/>
      <c r="C76" s="99"/>
      <c r="D76" s="99"/>
      <c r="E76" s="62"/>
      <c r="F76" s="1"/>
      <c r="G76" s="1"/>
      <c r="H76" s="1"/>
      <c r="I76" s="1"/>
      <c r="J76" s="1"/>
      <c r="K76" s="88"/>
      <c r="L76" s="98"/>
      <c r="M76" s="98"/>
      <c r="N76" s="98"/>
      <c r="O76" s="98"/>
      <c r="P76" s="98"/>
      <c r="Q76" s="1"/>
      <c r="R76" s="283"/>
      <c r="S76" s="284"/>
      <c r="T76" s="284"/>
      <c r="U76" s="285"/>
      <c r="V76" s="1"/>
      <c r="W76" s="1"/>
      <c r="X76" s="1"/>
      <c r="Y76" s="16"/>
      <c r="AF76" s="1"/>
      <c r="AG76" s="1"/>
      <c r="AH76" s="1"/>
    </row>
    <row r="77" spans="2:36" ht="15.75" thickBot="1" x14ac:dyDescent="0.3">
      <c r="B77" s="26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243" t="s">
        <v>105</v>
      </c>
      <c r="S77" s="244"/>
      <c r="T77" s="508">
        <f>T74+T75</f>
        <v>12355970</v>
      </c>
      <c r="U77" s="509"/>
      <c r="V77" s="1"/>
      <c r="W77" s="1"/>
      <c r="X77" s="1"/>
      <c r="Y77" s="16"/>
      <c r="Z77" s="1"/>
      <c r="AF77" s="310"/>
      <c r="AG77" s="1"/>
      <c r="AH77" s="1"/>
      <c r="AI77" s="1"/>
      <c r="AJ77" s="1"/>
    </row>
    <row r="78" spans="2:36" ht="15.75" thickBot="1" x14ac:dyDescent="0.3">
      <c r="B78" s="26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6"/>
      <c r="Z78" s="1"/>
      <c r="AA78" s="1"/>
      <c r="AB78" s="1"/>
      <c r="AD78" s="1"/>
      <c r="AE78" s="36"/>
      <c r="AF78" s="310"/>
      <c r="AG78" s="1"/>
      <c r="AH78" s="1"/>
      <c r="AI78" s="1"/>
      <c r="AJ78" s="1"/>
    </row>
    <row r="79" spans="2:36" ht="15.75" thickBot="1" x14ac:dyDescent="0.3">
      <c r="B79" s="34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505" t="s">
        <v>8</v>
      </c>
      <c r="U79" s="506"/>
      <c r="V79" s="35" t="s">
        <v>9</v>
      </c>
      <c r="W79" s="19"/>
      <c r="X79" s="19"/>
      <c r="Y79" s="20"/>
      <c r="Z79" s="311"/>
      <c r="AA79" s="1"/>
    </row>
    <row r="80" spans="2:36" x14ac:dyDescent="0.25">
      <c r="AE80" s="1"/>
      <c r="AF80" s="1"/>
      <c r="AG80" s="1"/>
      <c r="AH80" s="1"/>
    </row>
    <row r="81" spans="2:34" x14ac:dyDescent="0.25">
      <c r="AE81" s="1"/>
      <c r="AF81" s="1"/>
      <c r="AG81" s="1"/>
      <c r="AH81" s="1"/>
    </row>
    <row r="82" spans="2:34" x14ac:dyDescent="0.25">
      <c r="AE82" s="1"/>
      <c r="AF82" s="1"/>
      <c r="AG82" s="1"/>
      <c r="AH82" s="1"/>
    </row>
    <row r="83" spans="2:34" x14ac:dyDescent="0.25">
      <c r="AE83" s="1"/>
      <c r="AF83" s="1"/>
      <c r="AG83" s="1"/>
      <c r="AH83" s="1"/>
    </row>
    <row r="84" spans="2:34" ht="15.75" thickBot="1" x14ac:dyDescent="0.3">
      <c r="AE84" s="1"/>
      <c r="AF84" s="1"/>
      <c r="AG84" s="1"/>
      <c r="AH84" s="1"/>
    </row>
    <row r="85" spans="2:34" ht="15.75" thickBot="1" x14ac:dyDescent="0.3">
      <c r="B85" s="297" t="s">
        <v>126</v>
      </c>
      <c r="C85" s="51"/>
      <c r="D85" s="51"/>
      <c r="E85" s="51"/>
      <c r="F85" s="51"/>
      <c r="G85" s="51"/>
      <c r="H85" s="51"/>
      <c r="I85" s="51"/>
      <c r="J85" s="51"/>
      <c r="K85" s="51"/>
      <c r="L85" s="298" t="s">
        <v>330</v>
      </c>
      <c r="M85" s="299"/>
      <c r="N85" s="51"/>
      <c r="O85" s="51"/>
      <c r="P85" s="51"/>
      <c r="Q85" s="51"/>
      <c r="R85" s="51"/>
      <c r="S85" s="51"/>
      <c r="T85" s="51"/>
      <c r="U85" s="51"/>
      <c r="V85" s="52"/>
      <c r="W85" s="1"/>
      <c r="X85" s="1"/>
      <c r="Z85" s="312"/>
    </row>
    <row r="86" spans="2:34" ht="15.75" thickBot="1" x14ac:dyDescent="0.3">
      <c r="B86" s="26" t="s">
        <v>73</v>
      </c>
      <c r="C86" s="38" t="s">
        <v>361</v>
      </c>
      <c r="D86" s="1"/>
      <c r="E86" s="1"/>
      <c r="F86" s="1"/>
      <c r="G86" s="1"/>
      <c r="H86" s="1"/>
      <c r="I86" s="1"/>
      <c r="J86" s="1"/>
      <c r="K86" s="1"/>
      <c r="L86" s="233"/>
      <c r="M86" s="1"/>
      <c r="N86" s="1"/>
      <c r="O86" s="1"/>
      <c r="P86" s="1"/>
      <c r="Q86" s="1"/>
      <c r="R86" s="1"/>
      <c r="S86" s="1"/>
      <c r="T86" s="1"/>
      <c r="U86" s="1"/>
      <c r="V86" s="16"/>
      <c r="W86" s="1"/>
      <c r="X86" s="1"/>
      <c r="Z86" s="312"/>
    </row>
    <row r="87" spans="2:34" ht="15.75" thickBot="1" x14ac:dyDescent="0.3">
      <c r="B87" s="26" t="s">
        <v>74</v>
      </c>
      <c r="C87" s="38" t="s">
        <v>360</v>
      </c>
      <c r="D87" s="1" t="s">
        <v>109</v>
      </c>
      <c r="E87" s="1"/>
      <c r="F87" s="1"/>
      <c r="G87" s="1"/>
      <c r="H87" s="1"/>
      <c r="I87" s="1"/>
      <c r="J87" s="1"/>
      <c r="K87" s="1"/>
      <c r="L87" s="233"/>
      <c r="M87" s="1"/>
      <c r="N87" s="1"/>
      <c r="O87" s="1"/>
      <c r="P87" s="1"/>
      <c r="Q87" s="1"/>
      <c r="R87" s="1"/>
      <c r="S87" s="1"/>
      <c r="T87" s="1"/>
      <c r="U87" s="1"/>
      <c r="V87" s="16"/>
      <c r="W87" s="1"/>
      <c r="X87" s="1"/>
      <c r="Z87" s="312"/>
    </row>
    <row r="88" spans="2:34" ht="15.75" thickBot="1" x14ac:dyDescent="0.3">
      <c r="B88" s="300"/>
      <c r="C88" s="235"/>
      <c r="D88" s="235"/>
      <c r="E88" s="235"/>
      <c r="F88" s="235"/>
      <c r="G88" s="235"/>
      <c r="H88" s="235"/>
      <c r="I88" s="235"/>
      <c r="J88" s="235"/>
      <c r="K88" s="235"/>
      <c r="L88" s="234"/>
      <c r="M88" s="1"/>
      <c r="N88" s="1"/>
      <c r="O88" s="1"/>
      <c r="P88" s="1"/>
      <c r="Q88" s="1"/>
      <c r="R88" s="1"/>
      <c r="S88" s="1"/>
      <c r="T88" s="1"/>
      <c r="U88" s="1"/>
      <c r="V88" s="16"/>
      <c r="W88" s="1"/>
      <c r="AA88" s="1" t="s">
        <v>39</v>
      </c>
    </row>
    <row r="89" spans="2:34" x14ac:dyDescent="0.25">
      <c r="B89" s="26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6"/>
      <c r="W89" s="1"/>
      <c r="AA89" s="1"/>
    </row>
    <row r="90" spans="2:34" x14ac:dyDescent="0.25">
      <c r="B90" s="30" t="s">
        <v>342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6"/>
      <c r="W90" s="1"/>
      <c r="AA90" s="1"/>
    </row>
    <row r="91" spans="2:34" x14ac:dyDescent="0.25">
      <c r="B91" s="564" t="s">
        <v>355</v>
      </c>
      <c r="C91" s="565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6"/>
      <c r="W91" s="1"/>
      <c r="AA91" s="1"/>
    </row>
    <row r="92" spans="2:34" ht="18" customHeight="1" thickBot="1" x14ac:dyDescent="0.3">
      <c r="B92" s="89" t="s">
        <v>118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6"/>
      <c r="W92" s="1"/>
      <c r="AA92" s="45" t="s">
        <v>40</v>
      </c>
    </row>
    <row r="93" spans="2:34" ht="15.75" thickBot="1" x14ac:dyDescent="0.3">
      <c r="B93" s="26" t="s">
        <v>74</v>
      </c>
      <c r="C93" s="94" t="s">
        <v>365</v>
      </c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44"/>
      <c r="R93" s="44"/>
      <c r="S93" s="44"/>
      <c r="T93" s="1"/>
      <c r="U93" s="1"/>
      <c r="V93" s="16"/>
      <c r="W93" s="1"/>
      <c r="AA93" s="307" t="s">
        <v>41</v>
      </c>
      <c r="AC93" s="66" t="s">
        <v>44</v>
      </c>
    </row>
    <row r="94" spans="2:34" ht="15" customHeight="1" thickBot="1" x14ac:dyDescent="0.3">
      <c r="B94" s="475" t="s">
        <v>54</v>
      </c>
      <c r="C94" s="566" t="s">
        <v>55</v>
      </c>
      <c r="D94" s="314" t="s">
        <v>112</v>
      </c>
      <c r="E94" s="314" t="s">
        <v>114</v>
      </c>
      <c r="F94" s="314" t="s">
        <v>115</v>
      </c>
      <c r="G94" s="314" t="s">
        <v>340</v>
      </c>
      <c r="H94" s="516" t="s">
        <v>353</v>
      </c>
      <c r="I94" s="516" t="s">
        <v>354</v>
      </c>
      <c r="J94" s="516" t="s">
        <v>343</v>
      </c>
      <c r="K94" s="530" t="s">
        <v>20</v>
      </c>
      <c r="L94" s="531"/>
      <c r="M94" s="532"/>
      <c r="N94" s="317" t="s">
        <v>60</v>
      </c>
      <c r="O94" s="78" t="s">
        <v>62</v>
      </c>
      <c r="P94" s="533" t="s">
        <v>70</v>
      </c>
      <c r="Q94" s="303" t="s">
        <v>333</v>
      </c>
      <c r="R94" s="264" t="s">
        <v>324</v>
      </c>
      <c r="S94" s="1"/>
      <c r="T94" s="1"/>
      <c r="U94" s="1"/>
      <c r="V94" s="16"/>
      <c r="W94" s="1"/>
      <c r="AA94" s="307" t="s">
        <v>42</v>
      </c>
      <c r="AC94" s="66" t="s">
        <v>45</v>
      </c>
    </row>
    <row r="95" spans="2:34" x14ac:dyDescent="0.25">
      <c r="B95" s="476"/>
      <c r="C95" s="567"/>
      <c r="D95" s="315"/>
      <c r="E95" s="315"/>
      <c r="F95" s="315"/>
      <c r="G95" s="315"/>
      <c r="H95" s="517"/>
      <c r="I95" s="517"/>
      <c r="J95" s="517"/>
      <c r="K95" s="288" t="s">
        <v>58</v>
      </c>
      <c r="L95" s="261" t="s">
        <v>57</v>
      </c>
      <c r="M95" s="306" t="s">
        <v>58</v>
      </c>
      <c r="N95" s="263"/>
      <c r="O95" s="295" t="s">
        <v>41</v>
      </c>
      <c r="P95" s="534"/>
      <c r="Q95" s="304"/>
      <c r="R95" s="265"/>
      <c r="S95" s="1"/>
      <c r="T95" s="1"/>
      <c r="U95" s="1"/>
      <c r="V95" s="16"/>
      <c r="W95" s="1"/>
      <c r="AA95" s="307" t="s">
        <v>43</v>
      </c>
    </row>
    <row r="96" spans="2:34" ht="15.75" thickBot="1" x14ac:dyDescent="0.3">
      <c r="B96" s="477"/>
      <c r="C96" s="568"/>
      <c r="D96" s="316"/>
      <c r="E96" s="316"/>
      <c r="F96" s="316"/>
      <c r="G96" s="316"/>
      <c r="H96" s="518"/>
      <c r="I96" s="518"/>
      <c r="J96" s="518"/>
      <c r="K96" s="287" t="s">
        <v>362</v>
      </c>
      <c r="L96" s="262"/>
      <c r="M96" s="77" t="s">
        <v>59</v>
      </c>
      <c r="N96" s="77" t="s">
        <v>64</v>
      </c>
      <c r="O96" s="79" t="s">
        <v>64</v>
      </c>
      <c r="P96" s="535"/>
      <c r="Q96" s="305"/>
      <c r="R96" s="266"/>
      <c r="S96" s="71"/>
      <c r="T96" s="1"/>
      <c r="U96" s="1"/>
      <c r="V96" s="16"/>
      <c r="W96" s="1"/>
      <c r="AA96" s="307"/>
    </row>
    <row r="97" spans="2:31" ht="15.75" customHeight="1" thickBot="1" x14ac:dyDescent="0.3">
      <c r="B97" s="260">
        <v>1</v>
      </c>
      <c r="C97" s="159" t="s">
        <v>363</v>
      </c>
      <c r="D97" s="536">
        <v>2</v>
      </c>
      <c r="E97" s="539">
        <v>260</v>
      </c>
      <c r="F97" s="541">
        <v>318</v>
      </c>
      <c r="G97" s="543">
        <v>250</v>
      </c>
      <c r="H97" s="545">
        <v>0</v>
      </c>
      <c r="I97" s="543">
        <v>30</v>
      </c>
      <c r="J97" s="545">
        <v>0</v>
      </c>
      <c r="K97" s="548">
        <f>(E97+I97+J97)*G97/100/100</f>
        <v>7.25</v>
      </c>
      <c r="L97" s="516">
        <v>1</v>
      </c>
      <c r="M97" s="519">
        <f>K97*L97</f>
        <v>7.25</v>
      </c>
      <c r="N97" s="280">
        <v>168000</v>
      </c>
      <c r="O97" s="522">
        <f>M97*N97</f>
        <v>1218000</v>
      </c>
      <c r="P97" s="525" t="s">
        <v>366</v>
      </c>
      <c r="Q97" s="259"/>
      <c r="R97" s="289">
        <v>150</v>
      </c>
      <c r="S97" s="320" t="s">
        <v>75</v>
      </c>
      <c r="T97" s="91" t="s">
        <v>97</v>
      </c>
      <c r="U97" s="91" t="s">
        <v>96</v>
      </c>
      <c r="V97" s="35" t="s">
        <v>95</v>
      </c>
      <c r="W97" s="1"/>
      <c r="AA97" s="1"/>
      <c r="AC97" s="84" t="s">
        <v>41</v>
      </c>
    </row>
    <row r="98" spans="2:31" ht="15" customHeight="1" x14ac:dyDescent="0.25">
      <c r="B98" s="260"/>
      <c r="C98" s="286" t="s">
        <v>364</v>
      </c>
      <c r="D98" s="537"/>
      <c r="E98" s="540"/>
      <c r="F98" s="542"/>
      <c r="G98" s="544"/>
      <c r="H98" s="546"/>
      <c r="I98" s="544"/>
      <c r="J98" s="546"/>
      <c r="K98" s="549"/>
      <c r="L98" s="517"/>
      <c r="M98" s="520"/>
      <c r="N98" s="528" t="s">
        <v>68</v>
      </c>
      <c r="O98" s="523"/>
      <c r="P98" s="526"/>
      <c r="Q98" s="301"/>
      <c r="R98" s="290"/>
      <c r="S98" s="1"/>
      <c r="T98" s="1"/>
      <c r="U98" s="1"/>
      <c r="V98" s="16"/>
      <c r="W98" s="1"/>
      <c r="AA98" s="46" t="s">
        <v>46</v>
      </c>
      <c r="AB98" s="29" t="s">
        <v>47</v>
      </c>
      <c r="AC98" s="83" t="s">
        <v>48</v>
      </c>
      <c r="AD98" s="83" t="s">
        <v>49</v>
      </c>
    </row>
    <row r="99" spans="2:31" x14ac:dyDescent="0.25">
      <c r="B99" s="260"/>
      <c r="C99" s="245" t="s">
        <v>359</v>
      </c>
      <c r="D99" s="537"/>
      <c r="E99" s="540"/>
      <c r="F99" s="542"/>
      <c r="G99" s="544"/>
      <c r="H99" s="546"/>
      <c r="I99" s="544"/>
      <c r="J99" s="546"/>
      <c r="K99" s="549"/>
      <c r="L99" s="517"/>
      <c r="M99" s="520"/>
      <c r="N99" s="526"/>
      <c r="O99" s="523"/>
      <c r="P99" s="526"/>
      <c r="Q99" s="301"/>
      <c r="R99" s="290"/>
      <c r="S99" s="1"/>
      <c r="T99" s="1"/>
      <c r="U99" s="1"/>
      <c r="V99" s="16"/>
      <c r="W99" s="1"/>
      <c r="AA99" s="313" t="s">
        <v>50</v>
      </c>
      <c r="AB99" s="48" t="s">
        <v>51</v>
      </c>
      <c r="AC99" s="47">
        <v>200000</v>
      </c>
      <c r="AD99" s="83" t="s">
        <v>52</v>
      </c>
      <c r="AE99" s="49" t="s">
        <v>53</v>
      </c>
    </row>
    <row r="100" spans="2:31" ht="15" customHeight="1" x14ac:dyDescent="0.25">
      <c r="B100" s="260"/>
      <c r="C100" s="245" t="s">
        <v>110</v>
      </c>
      <c r="D100" s="537"/>
      <c r="E100" s="540"/>
      <c r="F100" s="542"/>
      <c r="G100" s="544"/>
      <c r="H100" s="546"/>
      <c r="I100" s="544"/>
      <c r="J100" s="546"/>
      <c r="K100" s="549"/>
      <c r="L100" s="517"/>
      <c r="M100" s="520"/>
      <c r="N100" s="526"/>
      <c r="O100" s="523"/>
      <c r="P100" s="526"/>
      <c r="Q100" s="301"/>
      <c r="R100" s="290"/>
      <c r="S100" s="318" t="s">
        <v>338</v>
      </c>
      <c r="T100" s="318"/>
      <c r="U100" s="318"/>
      <c r="V100" s="319"/>
      <c r="W100" s="1"/>
      <c r="AA100" s="46"/>
      <c r="AB100" s="29"/>
      <c r="AC100" s="29"/>
      <c r="AD100" s="29"/>
      <c r="AE100" s="1"/>
    </row>
    <row r="101" spans="2:31" ht="15.75" thickBot="1" x14ac:dyDescent="0.3">
      <c r="B101" s="291"/>
      <c r="C101" s="292" t="s">
        <v>111</v>
      </c>
      <c r="D101" s="538"/>
      <c r="E101" s="540"/>
      <c r="F101" s="542"/>
      <c r="G101" s="541"/>
      <c r="H101" s="547"/>
      <c r="I101" s="541"/>
      <c r="J101" s="547"/>
      <c r="K101" s="550"/>
      <c r="L101" s="518"/>
      <c r="M101" s="521"/>
      <c r="N101" s="527"/>
      <c r="O101" s="524"/>
      <c r="P101" s="527"/>
      <c r="Q101" s="293"/>
      <c r="R101" s="294"/>
      <c r="S101" s="318"/>
      <c r="T101" s="318"/>
      <c r="U101" s="318"/>
      <c r="V101" s="319"/>
      <c r="W101" s="1"/>
    </row>
    <row r="102" spans="2:31" x14ac:dyDescent="0.25">
      <c r="B102" s="26"/>
      <c r="C102" s="92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319"/>
      <c r="W102" s="318"/>
    </row>
    <row r="103" spans="2:31" x14ac:dyDescent="0.25">
      <c r="B103" s="26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6"/>
    </row>
    <row r="104" spans="2:31" x14ac:dyDescent="0.25">
      <c r="B104" s="26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6"/>
    </row>
    <row r="105" spans="2:31" x14ac:dyDescent="0.25">
      <c r="B105" s="26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36"/>
      <c r="V105" s="529" t="s">
        <v>128</v>
      </c>
    </row>
    <row r="106" spans="2:31" x14ac:dyDescent="0.25">
      <c r="B106" s="26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311" t="s">
        <v>41</v>
      </c>
      <c r="Q106" s="311"/>
      <c r="R106" s="311" t="s">
        <v>117</v>
      </c>
      <c r="S106" s="311" t="s">
        <v>335</v>
      </c>
      <c r="T106" s="296" t="s">
        <v>127</v>
      </c>
      <c r="U106" s="36"/>
      <c r="V106" s="529"/>
    </row>
    <row r="107" spans="2:31" x14ac:dyDescent="0.25">
      <c r="B107" s="26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275" t="s">
        <v>326</v>
      </c>
      <c r="O107" s="275"/>
      <c r="P107" s="510">
        <f>O97</f>
        <v>1218000</v>
      </c>
      <c r="Q107" s="510"/>
      <c r="R107" s="236">
        <f>0</f>
        <v>0</v>
      </c>
      <c r="S107" s="236">
        <f>0</f>
        <v>0</v>
      </c>
      <c r="T107" s="237">
        <v>0</v>
      </c>
      <c r="U107" s="237"/>
      <c r="V107" s="238">
        <v>0</v>
      </c>
    </row>
    <row r="108" spans="2:31" x14ac:dyDescent="0.25">
      <c r="B108" s="26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511" t="s">
        <v>325</v>
      </c>
      <c r="O108" s="511"/>
      <c r="P108" s="512">
        <f>0</f>
        <v>0</v>
      </c>
      <c r="Q108" s="512"/>
      <c r="R108" s="73"/>
      <c r="S108" s="73"/>
      <c r="T108" s="73"/>
      <c r="U108" s="73"/>
      <c r="V108" s="229"/>
    </row>
    <row r="109" spans="2:31" x14ac:dyDescent="0.25">
      <c r="B109" s="26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239" t="s">
        <v>327</v>
      </c>
      <c r="O109" s="239"/>
      <c r="P109" s="510">
        <f>P107-P108</f>
        <v>1218000</v>
      </c>
      <c r="Q109" s="510"/>
      <c r="R109" s="236">
        <f>R107-R108</f>
        <v>0</v>
      </c>
      <c r="S109" s="236">
        <f t="shared" ref="S109" si="1">S107-S108</f>
        <v>0</v>
      </c>
      <c r="T109" s="237">
        <v>0</v>
      </c>
      <c r="U109" s="237"/>
      <c r="V109" s="238">
        <v>0</v>
      </c>
    </row>
    <row r="110" spans="2:31" ht="15.75" thickBot="1" x14ac:dyDescent="0.3">
      <c r="B110" s="26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311"/>
      <c r="O110" s="311"/>
      <c r="P110" s="224"/>
      <c r="Q110" s="224"/>
      <c r="R110" s="93"/>
      <c r="S110" s="93"/>
      <c r="T110" s="227"/>
      <c r="U110" s="227"/>
      <c r="V110" s="228"/>
    </row>
    <row r="111" spans="2:31" x14ac:dyDescent="0.25">
      <c r="B111" s="26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240" t="s">
        <v>328</v>
      </c>
      <c r="O111" s="241"/>
      <c r="P111" s="513">
        <f>P109+R109+S109+T109+V109</f>
        <v>1218000</v>
      </c>
      <c r="Q111" s="514"/>
      <c r="R111" s="1"/>
      <c r="S111" s="1"/>
      <c r="T111" s="1"/>
      <c r="U111" s="1"/>
      <c r="V111" s="16"/>
    </row>
    <row r="112" spans="2:31" x14ac:dyDescent="0.25">
      <c r="B112" s="26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242" t="s">
        <v>329</v>
      </c>
      <c r="O112" s="239"/>
      <c r="P112" s="510">
        <f>P111*10/100</f>
        <v>121800</v>
      </c>
      <c r="Q112" s="515"/>
      <c r="R112" s="1"/>
      <c r="S112" s="1"/>
      <c r="T112" s="1"/>
      <c r="U112" s="1"/>
      <c r="V112" s="16"/>
    </row>
    <row r="113" spans="2:22" ht="15.75" thickBot="1" x14ac:dyDescent="0.3">
      <c r="B113" s="26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283"/>
      <c r="O113" s="284"/>
      <c r="P113" s="284"/>
      <c r="Q113" s="285"/>
      <c r="R113" s="1"/>
      <c r="S113" s="1"/>
      <c r="T113" s="1"/>
      <c r="U113" s="1"/>
      <c r="V113" s="16"/>
    </row>
    <row r="114" spans="2:22" ht="15.75" thickBot="1" x14ac:dyDescent="0.3">
      <c r="B114" s="26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243" t="s">
        <v>105</v>
      </c>
      <c r="O114" s="244"/>
      <c r="P114" s="508">
        <f>P111+P112</f>
        <v>1339800</v>
      </c>
      <c r="Q114" s="509"/>
      <c r="R114" s="1"/>
      <c r="S114" s="1"/>
      <c r="T114" s="1"/>
      <c r="U114" s="1"/>
      <c r="V114" s="16"/>
    </row>
    <row r="115" spans="2:22" ht="15.75" thickBot="1" x14ac:dyDescent="0.3">
      <c r="B115" s="26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6"/>
    </row>
    <row r="116" spans="2:22" ht="15.75" thickBot="1" x14ac:dyDescent="0.3">
      <c r="B116" s="34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35" t="s">
        <v>8</v>
      </c>
      <c r="Q116" s="35"/>
      <c r="R116" s="35" t="s">
        <v>9</v>
      </c>
      <c r="S116" s="19"/>
      <c r="T116" s="19"/>
      <c r="U116" s="19"/>
      <c r="V116" s="20"/>
    </row>
  </sheetData>
  <mergeCells count="69">
    <mergeCell ref="Y68:Y69"/>
    <mergeCell ref="B5:C5"/>
    <mergeCell ref="T74:U74"/>
    <mergeCell ref="T75:U75"/>
    <mergeCell ref="T77:U77"/>
    <mergeCell ref="T79:U79"/>
    <mergeCell ref="X68:X69"/>
    <mergeCell ref="B91:C91"/>
    <mergeCell ref="B94:B96"/>
    <mergeCell ref="C94:C96"/>
    <mergeCell ref="H94:H96"/>
    <mergeCell ref="I94:I96"/>
    <mergeCell ref="T72:U72"/>
    <mergeCell ref="H62:J62"/>
    <mergeCell ref="K62:M62"/>
    <mergeCell ref="K66:L66"/>
    <mergeCell ref="M66:O66"/>
    <mergeCell ref="K67:L67"/>
    <mergeCell ref="M67:O67"/>
    <mergeCell ref="T70:U70"/>
    <mergeCell ref="R71:S71"/>
    <mergeCell ref="T71:U71"/>
    <mergeCell ref="V105:V106"/>
    <mergeCell ref="K94:M94"/>
    <mergeCell ref="P94:P96"/>
    <mergeCell ref="D97:D101"/>
    <mergeCell ref="E97:E101"/>
    <mergeCell ref="F97:F101"/>
    <mergeCell ref="G97:G101"/>
    <mergeCell ref="H97:H101"/>
    <mergeCell ref="I97:I101"/>
    <mergeCell ref="J97:J101"/>
    <mergeCell ref="K97:K101"/>
    <mergeCell ref="J94:J96"/>
    <mergeCell ref="L97:L101"/>
    <mergeCell ref="M97:M101"/>
    <mergeCell ref="O97:O101"/>
    <mergeCell ref="P97:P101"/>
    <mergeCell ref="N98:N101"/>
    <mergeCell ref="P114:Q114"/>
    <mergeCell ref="P107:Q107"/>
    <mergeCell ref="N108:O108"/>
    <mergeCell ref="P108:Q108"/>
    <mergeCell ref="P109:Q109"/>
    <mergeCell ref="P111:Q111"/>
    <mergeCell ref="P112:Q112"/>
    <mergeCell ref="I48:L50"/>
    <mergeCell ref="D8:H8"/>
    <mergeCell ref="D9:H9"/>
    <mergeCell ref="D10:H10"/>
    <mergeCell ref="D11:H11"/>
    <mergeCell ref="D12:H12"/>
    <mergeCell ref="D13:H13"/>
    <mergeCell ref="D14:H14"/>
    <mergeCell ref="D15:H15"/>
    <mergeCell ref="D16:H16"/>
    <mergeCell ref="D33:E33"/>
    <mergeCell ref="I42:I44"/>
    <mergeCell ref="J42:J44"/>
    <mergeCell ref="K42:K44"/>
    <mergeCell ref="K12:M12"/>
    <mergeCell ref="K13:M13"/>
    <mergeCell ref="B2:Q3"/>
    <mergeCell ref="C42:C44"/>
    <mergeCell ref="E42:F42"/>
    <mergeCell ref="G42:H42"/>
    <mergeCell ref="L42:L44"/>
    <mergeCell ref="K7:M7"/>
    <mergeCell ref="K14:M14"/>
  </mergeCells>
  <dataValidations count="5">
    <dataValidation type="list" allowBlank="1" showInputMessage="1" showErrorMessage="1" sqref="D97:D101" xr:uid="{00000000-0002-0000-0500-000000000000}">
      <formula1>"1,2"</formula1>
    </dataValidation>
    <dataValidation type="list" allowBlank="1" showInputMessage="1" showErrorMessage="1" sqref="B91" xr:uid="{00000000-0002-0000-0500-000001000000}">
      <formula1>"Panel, No Panel"</formula1>
    </dataValidation>
    <dataValidation type="list" allowBlank="1" showInputMessage="1" showErrorMessage="1" sqref="D13" xr:uid="{00000000-0002-0000-0500-000002000000}">
      <formula1>"Project , Wholesale"</formula1>
    </dataValidation>
    <dataValidation type="list" allowBlank="1" showInputMessage="1" showErrorMessage="1" sqref="D15" xr:uid="{00000000-0002-0000-0500-000003000000}">
      <formula1>$C$62:$C$70</formula1>
    </dataValidation>
    <dataValidation type="list" allowBlank="1" showInputMessage="1" showErrorMessage="1" sqref="D33:E33" xr:uid="{00000000-0002-0000-0500-000004000000}">
      <formula1>"Yes,No"</formula1>
    </dataValidation>
  </dataValidations>
  <hyperlinks>
    <hyperlink ref="AE99" location="'Add new quotation'!C19" display="+ select" xr:uid="{00000000-0004-0000-0500-000000000000}"/>
    <hyperlink ref="C45" location="'check stock'!A1" display="321-003-001" xr:uid="{00000000-0004-0000-0500-000001000000}"/>
  </hyperlinks>
  <pageMargins left="3.937007874015748E-2" right="0.70866141732283472" top="0.74803149606299213" bottom="0.74803149606299213" header="0.31496062992125984" footer="0.31496062992125984"/>
  <pageSetup scale="45" orientation="landscape" horizontalDpi="360" verticalDpi="36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T22"/>
  <sheetViews>
    <sheetView showGridLines="0" workbookViewId="0">
      <selection activeCell="S14" sqref="S14"/>
    </sheetView>
  </sheetViews>
  <sheetFormatPr defaultRowHeight="15" x14ac:dyDescent="0.25"/>
  <cols>
    <col min="1" max="1" width="5.7109375" customWidth="1"/>
    <col min="2" max="2" width="15.28515625" customWidth="1"/>
    <col min="3" max="3" width="23" customWidth="1"/>
    <col min="4" max="4" width="20.5703125" customWidth="1"/>
    <col min="5" max="5" width="14" style="66" customWidth="1"/>
    <col min="6" max="6" width="11.28515625" customWidth="1"/>
    <col min="14" max="14" width="6.85546875" customWidth="1"/>
    <col min="15" max="15" width="13.28515625" customWidth="1"/>
    <col min="16" max="16" width="7" style="66" customWidth="1"/>
    <col min="17" max="17" width="14.85546875" customWidth="1"/>
    <col min="18" max="18" width="12.85546875" bestFit="1" customWidth="1"/>
    <col min="19" max="19" width="20" customWidth="1"/>
    <col min="20" max="20" width="14.7109375" bestFit="1" customWidth="1"/>
  </cols>
  <sheetData>
    <row r="2" spans="2:20" ht="15.75" thickBot="1" x14ac:dyDescent="0.3">
      <c r="B2" s="371" t="s">
        <v>46</v>
      </c>
      <c r="C2" s="371" t="s">
        <v>434</v>
      </c>
      <c r="D2" s="371" t="s">
        <v>48</v>
      </c>
      <c r="E2" s="371" t="s">
        <v>0</v>
      </c>
      <c r="F2" s="371" t="s">
        <v>49</v>
      </c>
      <c r="N2" t="s">
        <v>442</v>
      </c>
    </row>
    <row r="3" spans="2:20" s="66" customFormat="1" ht="15.75" thickBot="1" x14ac:dyDescent="0.3">
      <c r="B3" s="372"/>
      <c r="C3" s="373"/>
      <c r="D3" s="373"/>
      <c r="E3" s="374"/>
      <c r="F3" s="374"/>
      <c r="N3" s="66" t="s">
        <v>440</v>
      </c>
      <c r="P3" s="66" t="str">
        <f>B5</f>
        <v>321-002-002</v>
      </c>
    </row>
    <row r="4" spans="2:20" ht="15.75" thickBot="1" x14ac:dyDescent="0.3">
      <c r="B4" s="365" t="s">
        <v>50</v>
      </c>
      <c r="C4" s="172" t="s">
        <v>51</v>
      </c>
      <c r="D4" s="173">
        <v>200000</v>
      </c>
      <c r="E4" s="173" t="s">
        <v>435</v>
      </c>
      <c r="F4" s="381" t="s">
        <v>52</v>
      </c>
      <c r="G4" s="383" t="s">
        <v>441</v>
      </c>
      <c r="N4" s="1" t="s">
        <v>439</v>
      </c>
      <c r="P4" s="1" t="str">
        <f>C5</f>
        <v xml:space="preserve">Night Cool </v>
      </c>
    </row>
    <row r="5" spans="2:20" ht="15.75" thickBot="1" x14ac:dyDescent="0.3">
      <c r="B5" s="365" t="s">
        <v>437</v>
      </c>
      <c r="C5" s="29" t="s">
        <v>438</v>
      </c>
      <c r="D5" s="173">
        <v>230000</v>
      </c>
      <c r="E5" s="353" t="s">
        <v>436</v>
      </c>
      <c r="F5" s="353" t="s">
        <v>52</v>
      </c>
      <c r="G5" s="382" t="s">
        <v>53</v>
      </c>
      <c r="N5" s="378" t="s">
        <v>54</v>
      </c>
      <c r="O5" s="379" t="s">
        <v>443</v>
      </c>
      <c r="P5" s="377" t="s">
        <v>49</v>
      </c>
      <c r="Q5" s="375" t="s">
        <v>445</v>
      </c>
      <c r="R5" s="376" t="s">
        <v>446</v>
      </c>
      <c r="S5" s="332" t="s">
        <v>444</v>
      </c>
      <c r="T5" s="376" t="s">
        <v>488</v>
      </c>
    </row>
    <row r="6" spans="2:20" x14ac:dyDescent="0.25">
      <c r="B6" s="29"/>
      <c r="C6" s="29"/>
      <c r="D6" s="29"/>
      <c r="E6" s="29"/>
      <c r="F6" s="29"/>
      <c r="N6" s="357">
        <v>1</v>
      </c>
      <c r="O6" s="357" t="s">
        <v>448</v>
      </c>
      <c r="P6" s="357" t="s">
        <v>447</v>
      </c>
      <c r="Q6" s="54">
        <v>5</v>
      </c>
      <c r="R6" s="54">
        <v>200</v>
      </c>
      <c r="S6" s="357"/>
      <c r="T6" s="357"/>
    </row>
    <row r="7" spans="2:20" x14ac:dyDescent="0.25">
      <c r="B7" s="29"/>
      <c r="C7" s="29"/>
      <c r="D7" s="29"/>
      <c r="E7" s="29"/>
      <c r="F7" s="29"/>
      <c r="N7" s="357">
        <v>2</v>
      </c>
      <c r="O7" s="357" t="s">
        <v>451</v>
      </c>
      <c r="P7" s="357" t="s">
        <v>447</v>
      </c>
      <c r="Q7" s="83">
        <v>10</v>
      </c>
      <c r="R7" s="83">
        <v>100</v>
      </c>
      <c r="S7" s="357" t="s">
        <v>456</v>
      </c>
      <c r="T7" s="353">
        <v>10</v>
      </c>
    </row>
    <row r="8" spans="2:20" x14ac:dyDescent="0.25">
      <c r="B8" s="29"/>
      <c r="C8" s="29"/>
      <c r="D8" s="29"/>
      <c r="E8" s="29"/>
      <c r="F8" s="29"/>
      <c r="N8" s="357">
        <v>3</v>
      </c>
      <c r="O8" s="357" t="s">
        <v>452</v>
      </c>
      <c r="P8" s="357" t="s">
        <v>447</v>
      </c>
      <c r="Q8" s="83">
        <v>7</v>
      </c>
      <c r="R8" s="83">
        <v>0</v>
      </c>
      <c r="S8" s="353" t="s">
        <v>455</v>
      </c>
      <c r="T8" s="29"/>
    </row>
    <row r="9" spans="2:20" x14ac:dyDescent="0.25">
      <c r="B9" s="29"/>
      <c r="C9" s="29"/>
      <c r="D9" s="29"/>
      <c r="E9" s="29"/>
      <c r="F9" s="29"/>
      <c r="N9" s="357">
        <v>4</v>
      </c>
      <c r="O9" s="357" t="s">
        <v>453</v>
      </c>
      <c r="P9" s="357" t="s">
        <v>447</v>
      </c>
      <c r="Q9" s="83">
        <v>30</v>
      </c>
      <c r="R9" s="83">
        <v>0</v>
      </c>
      <c r="S9" s="357" t="s">
        <v>454</v>
      </c>
      <c r="T9" s="29"/>
    </row>
    <row r="10" spans="2:20" x14ac:dyDescent="0.25">
      <c r="B10" s="29"/>
      <c r="C10" s="29"/>
      <c r="D10" s="29"/>
      <c r="E10" s="29"/>
      <c r="F10" s="29"/>
      <c r="N10" s="29"/>
      <c r="O10" s="29"/>
      <c r="P10" s="29"/>
      <c r="Q10" s="29"/>
      <c r="R10" s="29"/>
      <c r="S10" s="29"/>
      <c r="T10" s="29"/>
    </row>
    <row r="11" spans="2:20" x14ac:dyDescent="0.25">
      <c r="B11" s="29"/>
      <c r="C11" s="29"/>
      <c r="D11" s="29"/>
      <c r="E11" s="29"/>
      <c r="F11" s="29"/>
      <c r="N11" s="29"/>
      <c r="O11" s="29"/>
      <c r="P11" s="29"/>
      <c r="Q11" s="29"/>
      <c r="R11" s="29"/>
      <c r="S11" s="29"/>
      <c r="T11" s="29"/>
    </row>
    <row r="12" spans="2:20" x14ac:dyDescent="0.25">
      <c r="B12" s="29"/>
      <c r="C12" s="29"/>
      <c r="D12" s="29"/>
      <c r="E12" s="29"/>
      <c r="F12" s="29"/>
      <c r="N12" s="29"/>
      <c r="O12" s="29"/>
      <c r="P12" s="29"/>
      <c r="Q12" s="29"/>
      <c r="R12" s="29"/>
      <c r="S12" s="29"/>
      <c r="T12" s="29"/>
    </row>
    <row r="13" spans="2:20" x14ac:dyDescent="0.25">
      <c r="B13" s="29"/>
      <c r="C13" s="29"/>
      <c r="D13" s="29"/>
      <c r="E13" s="29"/>
      <c r="F13" s="29"/>
      <c r="N13" s="29"/>
      <c r="O13" s="29"/>
      <c r="P13" s="29"/>
      <c r="Q13" s="29"/>
      <c r="R13" s="29"/>
      <c r="S13" s="29"/>
      <c r="T13" s="29"/>
    </row>
    <row r="14" spans="2:20" x14ac:dyDescent="0.25">
      <c r="N14" s="29"/>
      <c r="O14" s="29"/>
      <c r="P14" s="29"/>
      <c r="Q14" s="29"/>
      <c r="R14" s="29"/>
      <c r="S14" s="29"/>
      <c r="T14" s="29"/>
    </row>
    <row r="15" spans="2:20" x14ac:dyDescent="0.25">
      <c r="N15" s="29"/>
      <c r="O15" s="29"/>
      <c r="P15" s="29"/>
      <c r="Q15" s="29"/>
      <c r="R15" s="29"/>
      <c r="S15" s="29"/>
      <c r="T15" s="29"/>
    </row>
    <row r="16" spans="2:20" x14ac:dyDescent="0.25">
      <c r="N16" s="29"/>
      <c r="O16" s="29"/>
      <c r="P16" s="29"/>
      <c r="Q16" s="29"/>
      <c r="R16" s="29"/>
      <c r="S16" s="29"/>
      <c r="T16" s="29"/>
    </row>
    <row r="17" spans="14:20" x14ac:dyDescent="0.25">
      <c r="N17" s="29"/>
      <c r="O17" s="29"/>
      <c r="P17" s="29"/>
      <c r="Q17" s="29"/>
      <c r="R17" s="29"/>
      <c r="S17" s="29"/>
      <c r="T17" s="29"/>
    </row>
    <row r="18" spans="14:20" x14ac:dyDescent="0.25">
      <c r="N18" s="29"/>
      <c r="O18" s="29"/>
      <c r="P18" s="29"/>
      <c r="Q18" s="29"/>
      <c r="R18" s="29"/>
      <c r="S18" s="29"/>
      <c r="T18" s="29"/>
    </row>
    <row r="19" spans="14:20" x14ac:dyDescent="0.25">
      <c r="N19" s="29"/>
      <c r="O19" s="29"/>
      <c r="P19" s="29"/>
      <c r="Q19" s="29"/>
      <c r="R19" s="29"/>
      <c r="S19" s="29"/>
      <c r="T19" s="29"/>
    </row>
    <row r="20" spans="14:20" x14ac:dyDescent="0.25">
      <c r="S20" t="s">
        <v>20</v>
      </c>
    </row>
    <row r="21" spans="14:20" ht="15.75" thickBot="1" x14ac:dyDescent="0.3"/>
    <row r="22" spans="14:20" ht="15.75" thickBot="1" x14ac:dyDescent="0.3">
      <c r="S22" s="362" t="s">
        <v>449</v>
      </c>
      <c r="T22" s="380" t="s">
        <v>450</v>
      </c>
    </row>
  </sheetData>
  <hyperlinks>
    <hyperlink ref="G5" location="'Add new quotation Project'!C43" display="+ select" xr:uid="{00000000-0004-0000-0600-000000000000}"/>
    <hyperlink ref="G4" location="'check stock'!T6" display="set piece" xr:uid="{00000000-0004-0000-0600-000001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AF50"/>
  <sheetViews>
    <sheetView showGridLines="0" topLeftCell="A19" zoomScale="89" zoomScaleNormal="89" workbookViewId="0">
      <selection activeCell="I29" sqref="I29"/>
    </sheetView>
  </sheetViews>
  <sheetFormatPr defaultRowHeight="15" x14ac:dyDescent="0.25"/>
  <cols>
    <col min="1" max="1" width="1.140625" customWidth="1"/>
    <col min="2" max="2" width="2.85546875" customWidth="1"/>
    <col min="3" max="3" width="23.140625" customWidth="1"/>
    <col min="4" max="4" width="13.7109375" customWidth="1"/>
    <col min="5" max="5" width="7.85546875" customWidth="1"/>
    <col min="6" max="6" width="11.7109375" customWidth="1"/>
    <col min="7" max="7" width="20.5703125" customWidth="1"/>
    <col min="8" max="8" width="16.85546875" style="66" customWidth="1"/>
    <col min="9" max="9" width="25.5703125" customWidth="1"/>
    <col min="10" max="10" width="16.85546875" customWidth="1"/>
    <col min="11" max="12" width="16.28515625" customWidth="1"/>
    <col min="13" max="13" width="13.28515625" customWidth="1"/>
    <col min="14" max="14" width="12.5703125" style="66" bestFit="1" customWidth="1"/>
    <col min="15" max="15" width="7.85546875" customWidth="1"/>
    <col min="16" max="16" width="6.28515625" customWidth="1"/>
    <col min="17" max="17" width="22.140625" customWidth="1"/>
    <col min="18" max="18" width="14.85546875" customWidth="1"/>
    <col min="19" max="19" width="16.42578125" customWidth="1"/>
    <col min="21" max="21" width="14" bestFit="1" customWidth="1"/>
  </cols>
  <sheetData>
    <row r="1" spans="2:25" ht="15.75" thickBot="1" x14ac:dyDescent="0.3"/>
    <row r="2" spans="2:25" ht="15.75" thickBot="1" x14ac:dyDescent="0.3">
      <c r="B2" s="486" t="s">
        <v>22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8"/>
      <c r="Q2" t="s">
        <v>10</v>
      </c>
      <c r="U2" s="66" t="s">
        <v>144</v>
      </c>
    </row>
    <row r="3" spans="2:25" ht="12.75" customHeight="1" x14ac:dyDescent="0.2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1"/>
      <c r="Q3" s="220"/>
      <c r="R3" t="s">
        <v>11</v>
      </c>
      <c r="U3" s="66" t="s">
        <v>145</v>
      </c>
    </row>
    <row r="4" spans="2:25" ht="18" customHeight="1" x14ac:dyDescent="0.45">
      <c r="B4" s="42" t="s">
        <v>23</v>
      </c>
      <c r="C4" s="41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0"/>
      <c r="Q4" s="221"/>
      <c r="R4" t="s">
        <v>12</v>
      </c>
      <c r="V4" s="66"/>
    </row>
    <row r="5" spans="2:25" ht="15" customHeight="1" thickBot="1" x14ac:dyDescent="0.3">
      <c r="B5" s="492" t="s">
        <v>21</v>
      </c>
      <c r="C5" s="49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3"/>
      <c r="Q5" s="222"/>
      <c r="R5" t="s">
        <v>13</v>
      </c>
      <c r="V5" s="66"/>
    </row>
    <row r="6" spans="2:25" ht="15.75" thickBot="1" x14ac:dyDescent="0.3">
      <c r="B6" s="25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6"/>
      <c r="Q6" s="38"/>
      <c r="R6" t="s">
        <v>14</v>
      </c>
      <c r="V6" s="66"/>
    </row>
    <row r="7" spans="2:25" s="66" customFormat="1" x14ac:dyDescent="0.25">
      <c r="B7" s="26"/>
      <c r="C7" s="1"/>
      <c r="D7" s="88" t="s">
        <v>427</v>
      </c>
      <c r="E7" s="1"/>
      <c r="F7" s="88" t="s">
        <v>142</v>
      </c>
      <c r="G7" s="1"/>
      <c r="H7" s="1"/>
      <c r="I7" s="1"/>
      <c r="J7" s="1"/>
      <c r="K7" s="1"/>
      <c r="L7" s="1"/>
      <c r="M7" s="1"/>
      <c r="N7" s="1"/>
      <c r="O7" s="16"/>
      <c r="Q7" s="1"/>
    </row>
    <row r="8" spans="2:25" x14ac:dyDescent="0.25">
      <c r="B8" s="26" t="s">
        <v>386</v>
      </c>
      <c r="C8" s="1"/>
      <c r="D8" s="479" t="s">
        <v>145</v>
      </c>
      <c r="E8" s="479"/>
      <c r="F8" s="479"/>
      <c r="G8" s="479"/>
      <c r="H8" s="1"/>
      <c r="I8" s="1"/>
      <c r="J8" s="1" t="s">
        <v>28</v>
      </c>
      <c r="K8" s="494" t="s">
        <v>29</v>
      </c>
      <c r="L8" s="494"/>
      <c r="M8" s="494"/>
      <c r="N8" s="1"/>
      <c r="O8" s="16"/>
      <c r="V8" s="66"/>
    </row>
    <row r="9" spans="2:25" x14ac:dyDescent="0.25">
      <c r="B9" s="26" t="s">
        <v>25</v>
      </c>
      <c r="C9" s="1"/>
      <c r="D9" s="495" t="s">
        <v>37</v>
      </c>
      <c r="E9" s="495"/>
      <c r="F9" s="495"/>
      <c r="G9" s="495"/>
      <c r="H9" s="1"/>
      <c r="I9" s="1"/>
      <c r="J9" s="31" t="s">
        <v>36</v>
      </c>
      <c r="K9" s="363" t="s">
        <v>163</v>
      </c>
      <c r="L9" s="363" t="s">
        <v>371</v>
      </c>
      <c r="M9" s="363" t="s">
        <v>372</v>
      </c>
      <c r="N9" s="1"/>
      <c r="O9" s="16"/>
      <c r="V9" s="66"/>
    </row>
    <row r="10" spans="2:25" x14ac:dyDescent="0.25">
      <c r="B10" s="26" t="s">
        <v>30</v>
      </c>
      <c r="C10" s="1"/>
      <c r="D10" s="479" t="s">
        <v>31</v>
      </c>
      <c r="E10" s="479"/>
      <c r="F10" s="479"/>
      <c r="G10" s="479"/>
      <c r="H10" s="1"/>
      <c r="I10" s="1"/>
      <c r="J10" s="1"/>
      <c r="K10" s="29" t="s">
        <v>379</v>
      </c>
      <c r="L10" s="29"/>
      <c r="M10" s="29"/>
      <c r="N10" s="1"/>
      <c r="O10" s="16"/>
      <c r="Q10" s="478" t="s">
        <v>401</v>
      </c>
      <c r="R10" s="478"/>
      <c r="S10" s="478"/>
      <c r="T10" s="66"/>
      <c r="U10" s="66"/>
      <c r="V10" s="66"/>
      <c r="W10" s="66"/>
      <c r="X10" s="66"/>
      <c r="Y10" s="66"/>
    </row>
    <row r="11" spans="2:25" x14ac:dyDescent="0.25">
      <c r="B11" s="30" t="s">
        <v>7</v>
      </c>
      <c r="C11" s="1"/>
      <c r="D11" s="479" t="s">
        <v>32</v>
      </c>
      <c r="E11" s="479"/>
      <c r="F11" s="479"/>
      <c r="G11" s="479"/>
      <c r="H11" s="1"/>
      <c r="I11" s="1"/>
      <c r="J11" s="31" t="s">
        <v>398</v>
      </c>
      <c r="K11" s="1"/>
      <c r="L11" s="1"/>
      <c r="M11" s="1"/>
      <c r="N11" s="1"/>
      <c r="O11" s="16"/>
      <c r="Q11" s="66"/>
      <c r="R11" s="66"/>
      <c r="S11" s="66"/>
      <c r="T11" s="66"/>
      <c r="U11" s="66"/>
      <c r="V11" s="66"/>
      <c r="W11" s="66"/>
      <c r="X11" s="66"/>
      <c r="Y11" s="66"/>
    </row>
    <row r="12" spans="2:25" x14ac:dyDescent="0.25">
      <c r="B12" s="26" t="s">
        <v>426</v>
      </c>
      <c r="C12" s="1"/>
      <c r="D12" s="480" t="s">
        <v>34</v>
      </c>
      <c r="E12" s="481"/>
      <c r="F12" s="481"/>
      <c r="G12" s="482"/>
      <c r="H12" s="1"/>
      <c r="I12" s="1"/>
      <c r="J12" s="31" t="s">
        <v>104</v>
      </c>
      <c r="K12" s="483" t="s">
        <v>402</v>
      </c>
      <c r="L12" s="484"/>
      <c r="M12" s="485"/>
      <c r="N12" s="1"/>
      <c r="O12" s="16"/>
      <c r="Q12" s="323"/>
      <c r="R12" s="66"/>
      <c r="S12" s="66"/>
      <c r="T12" s="66"/>
      <c r="U12" s="66"/>
      <c r="V12" s="66"/>
      <c r="W12" s="66"/>
      <c r="X12" s="66"/>
      <c r="Y12" s="66"/>
    </row>
    <row r="13" spans="2:25" x14ac:dyDescent="0.25">
      <c r="B13" s="26" t="s">
        <v>428</v>
      </c>
      <c r="C13" s="1"/>
      <c r="D13" s="90" t="s">
        <v>35</v>
      </c>
      <c r="E13" s="90"/>
      <c r="F13" s="90"/>
      <c r="G13" s="342"/>
      <c r="H13" s="1"/>
      <c r="I13" s="1"/>
      <c r="J13" s="31" t="s">
        <v>106</v>
      </c>
      <c r="K13" s="483" t="s">
        <v>403</v>
      </c>
      <c r="L13" s="484"/>
      <c r="M13" s="485"/>
      <c r="N13" s="1"/>
      <c r="O13" s="16"/>
      <c r="Q13" s="323"/>
      <c r="R13" s="66"/>
      <c r="S13" s="66"/>
    </row>
    <row r="14" spans="2:25" x14ac:dyDescent="0.25">
      <c r="B14" s="26" t="s">
        <v>397</v>
      </c>
      <c r="C14" s="1"/>
      <c r="D14" s="480" t="s">
        <v>389</v>
      </c>
      <c r="E14" s="481"/>
      <c r="F14" s="481"/>
      <c r="G14" s="482"/>
      <c r="H14" s="367"/>
      <c r="I14" s="1"/>
      <c r="J14" s="31" t="s">
        <v>105</v>
      </c>
      <c r="K14" s="483" t="s">
        <v>404</v>
      </c>
      <c r="L14" s="484"/>
      <c r="M14" s="485"/>
      <c r="N14" s="1"/>
      <c r="O14" s="16"/>
      <c r="Q14" s="323"/>
      <c r="R14" s="66"/>
      <c r="S14" s="66"/>
    </row>
    <row r="15" spans="2:25" ht="15.75" thickBot="1" x14ac:dyDescent="0.3">
      <c r="B15" s="34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20"/>
      <c r="P15" s="66"/>
      <c r="Q15" s="43"/>
    </row>
    <row r="16" spans="2:25" s="66" customFormat="1" x14ac:dyDescent="0.25">
      <c r="B16" s="26" t="s">
        <v>429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6"/>
      <c r="Q16" s="354"/>
    </row>
    <row r="17" spans="2:24" s="66" customFormat="1" x14ac:dyDescent="0.25">
      <c r="B17" s="26" t="s">
        <v>430</v>
      </c>
      <c r="C17" s="1"/>
      <c r="D17" s="1" t="s">
        <v>27</v>
      </c>
      <c r="E17" s="1" t="s">
        <v>54</v>
      </c>
      <c r="F17" s="1"/>
      <c r="G17" s="1"/>
      <c r="H17" s="1"/>
      <c r="I17" s="1"/>
      <c r="J17" s="1"/>
      <c r="K17" s="1"/>
      <c r="L17" s="1"/>
      <c r="M17" s="1"/>
      <c r="N17" s="1"/>
      <c r="O17" s="16"/>
      <c r="Q17" s="354"/>
    </row>
    <row r="18" spans="2:24" s="66" customFormat="1" x14ac:dyDescent="0.25">
      <c r="B18" s="26" t="s">
        <v>431</v>
      </c>
      <c r="C18" s="1"/>
      <c r="D18" s="1" t="s">
        <v>27</v>
      </c>
      <c r="E18" s="1" t="s">
        <v>54</v>
      </c>
      <c r="F18" s="1"/>
      <c r="G18" s="1"/>
      <c r="H18" s="1"/>
      <c r="I18" s="1"/>
      <c r="J18" s="1"/>
      <c r="K18" s="1"/>
      <c r="L18" s="1"/>
      <c r="M18" s="1"/>
      <c r="N18" s="1"/>
      <c r="O18" s="16"/>
      <c r="Q18" s="354"/>
    </row>
    <row r="19" spans="2:24" s="66" customFormat="1" x14ac:dyDescent="0.25">
      <c r="B19" s="26" t="s">
        <v>432</v>
      </c>
      <c r="C19" s="1"/>
      <c r="D19" s="1" t="s">
        <v>27</v>
      </c>
      <c r="E19" s="1" t="s">
        <v>54</v>
      </c>
      <c r="F19" s="1"/>
      <c r="G19" s="1"/>
      <c r="H19" s="1"/>
      <c r="I19" s="1"/>
      <c r="J19" s="1"/>
      <c r="K19" s="1"/>
      <c r="L19" s="1"/>
      <c r="M19" s="1"/>
      <c r="N19" s="1"/>
      <c r="O19" s="16"/>
      <c r="Q19" s="354"/>
    </row>
    <row r="20" spans="2:24" s="66" customFormat="1" x14ac:dyDescent="0.25">
      <c r="B20" s="26" t="s">
        <v>433</v>
      </c>
      <c r="C20" s="1"/>
      <c r="D20" s="1" t="s">
        <v>27</v>
      </c>
      <c r="E20" s="1" t="s">
        <v>54</v>
      </c>
      <c r="F20" s="1"/>
      <c r="G20" s="1"/>
      <c r="H20" s="1"/>
      <c r="I20" s="1"/>
      <c r="J20" s="1"/>
      <c r="K20" s="1"/>
      <c r="L20" s="1"/>
      <c r="M20" s="1"/>
      <c r="N20" s="1"/>
      <c r="O20" s="16"/>
      <c r="Q20" s="354"/>
    </row>
    <row r="21" spans="2:24" ht="15.75" thickBot="1" x14ac:dyDescent="0.3">
      <c r="B21" s="26" t="s">
        <v>76</v>
      </c>
      <c r="C21" s="1"/>
      <c r="D21" s="1"/>
      <c r="E21" s="1"/>
      <c r="F21" s="1"/>
      <c r="G21" s="1"/>
      <c r="H21" s="1"/>
      <c r="I21" s="1"/>
      <c r="J21" s="1"/>
      <c r="K21" s="44"/>
      <c r="L21" s="44"/>
      <c r="M21" s="44"/>
      <c r="N21" s="44"/>
      <c r="O21" s="16"/>
      <c r="P21" s="66"/>
      <c r="Q21" s="43"/>
    </row>
    <row r="22" spans="2:24" ht="15.75" thickBot="1" x14ac:dyDescent="0.3">
      <c r="B22" s="26"/>
      <c r="C22" s="464" t="s">
        <v>55</v>
      </c>
      <c r="D22" s="573" t="s">
        <v>20</v>
      </c>
      <c r="E22" s="573"/>
      <c r="F22" s="573"/>
      <c r="G22" s="467" t="s">
        <v>60</v>
      </c>
      <c r="H22" s="468"/>
      <c r="I22" s="469" t="s">
        <v>62</v>
      </c>
      <c r="J22" s="470"/>
      <c r="K22" s="461" t="s">
        <v>103</v>
      </c>
      <c r="L22" s="574" t="s">
        <v>102</v>
      </c>
      <c r="M22" s="570" t="s">
        <v>70</v>
      </c>
      <c r="N22" s="364" t="s">
        <v>75</v>
      </c>
      <c r="O22" s="16"/>
      <c r="P22" s="66"/>
      <c r="Q22" s="216"/>
      <c r="R22" s="1"/>
      <c r="S22" s="1"/>
      <c r="T22" s="1"/>
      <c r="U22" s="1"/>
    </row>
    <row r="23" spans="2:24" ht="15.75" thickBot="1" x14ac:dyDescent="0.3">
      <c r="B23" s="26"/>
      <c r="C23" s="465"/>
      <c r="D23" s="353" t="s">
        <v>56</v>
      </c>
      <c r="E23" s="577" t="s">
        <v>57</v>
      </c>
      <c r="F23" s="359" t="s">
        <v>58</v>
      </c>
      <c r="G23" s="27" t="s">
        <v>100</v>
      </c>
      <c r="H23" s="53" t="s">
        <v>99</v>
      </c>
      <c r="I23" s="27" t="s">
        <v>61</v>
      </c>
      <c r="J23" s="80" t="s">
        <v>63</v>
      </c>
      <c r="K23" s="462"/>
      <c r="L23" s="575"/>
      <c r="M23" s="567"/>
      <c r="N23" s="364" t="s">
        <v>95</v>
      </c>
      <c r="O23" s="16"/>
      <c r="P23" s="66"/>
      <c r="R23" s="1"/>
      <c r="S23" s="1"/>
      <c r="T23" s="1"/>
      <c r="U23" s="1"/>
    </row>
    <row r="24" spans="2:24" ht="15.75" thickBot="1" x14ac:dyDescent="0.3">
      <c r="B24" s="26"/>
      <c r="C24" s="466"/>
      <c r="D24" s="368" t="s">
        <v>52</v>
      </c>
      <c r="E24" s="578"/>
      <c r="F24" s="77" t="s">
        <v>59</v>
      </c>
      <c r="G24" s="106" t="s">
        <v>64</v>
      </c>
      <c r="H24" s="107" t="s">
        <v>64</v>
      </c>
      <c r="I24" s="79" t="s">
        <v>64</v>
      </c>
      <c r="J24" s="108" t="s">
        <v>64</v>
      </c>
      <c r="K24" s="463"/>
      <c r="L24" s="576"/>
      <c r="M24" s="571"/>
      <c r="N24" s="44"/>
      <c r="O24" s="16"/>
      <c r="P24" s="66"/>
      <c r="Q24" s="216"/>
      <c r="R24" s="1"/>
      <c r="S24" s="1"/>
      <c r="T24" s="1"/>
      <c r="U24" s="1"/>
    </row>
    <row r="25" spans="2:24" x14ac:dyDescent="0.25">
      <c r="B25" s="26"/>
      <c r="C25" s="69" t="s">
        <v>50</v>
      </c>
      <c r="D25" s="65">
        <v>10</v>
      </c>
      <c r="E25" s="357">
        <v>2</v>
      </c>
      <c r="F25" s="56">
        <f xml:space="preserve"> D25*E25</f>
        <v>20</v>
      </c>
      <c r="G25" s="105">
        <v>300000</v>
      </c>
      <c r="H25" s="105">
        <v>100000</v>
      </c>
      <c r="I25" s="105">
        <f>G25*F25</f>
        <v>6000000</v>
      </c>
      <c r="J25" s="105">
        <f>H25*F25</f>
        <v>2000000</v>
      </c>
      <c r="K25" s="356">
        <v>20</v>
      </c>
      <c r="L25" s="93">
        <f>I25-(I25*K25/100)+J25</f>
        <v>6800000</v>
      </c>
      <c r="M25" s="579" t="s">
        <v>71</v>
      </c>
      <c r="N25" s="44"/>
      <c r="O25" s="16"/>
      <c r="P25" s="66"/>
      <c r="Q25" s="216"/>
      <c r="R25" s="1"/>
      <c r="S25" s="1"/>
      <c r="T25" s="1"/>
      <c r="U25" s="1"/>
    </row>
    <row r="26" spans="2:24" ht="15.75" x14ac:dyDescent="0.25">
      <c r="B26" s="26"/>
      <c r="C26" s="74" t="s">
        <v>90</v>
      </c>
      <c r="D26" s="67"/>
      <c r="E26" s="29"/>
      <c r="F26" s="29"/>
      <c r="G26" s="1"/>
      <c r="H26" s="1"/>
      <c r="I26" s="1"/>
      <c r="J26" s="1"/>
      <c r="K26" s="72"/>
      <c r="L26" s="1"/>
      <c r="M26" s="580"/>
      <c r="N26" s="44"/>
      <c r="O26" s="16"/>
      <c r="Q26" s="43"/>
    </row>
    <row r="27" spans="2:24" ht="15.75" x14ac:dyDescent="0.25">
      <c r="B27" s="26"/>
      <c r="C27" s="75" t="s">
        <v>91</v>
      </c>
      <c r="D27" s="67"/>
      <c r="E27" s="29"/>
      <c r="F27" s="29"/>
      <c r="G27" s="1"/>
      <c r="H27" s="1"/>
      <c r="I27" s="1"/>
      <c r="J27" s="1"/>
      <c r="K27" s="55"/>
      <c r="L27" s="73"/>
      <c r="M27" s="580"/>
      <c r="N27" s="44"/>
      <c r="O27" s="16"/>
      <c r="Q27" s="43"/>
    </row>
    <row r="28" spans="2:24" ht="15.75" x14ac:dyDescent="0.25">
      <c r="B28" s="26"/>
      <c r="C28" s="75" t="s">
        <v>92</v>
      </c>
      <c r="D28" s="1"/>
      <c r="E28" s="1"/>
      <c r="F28" s="1"/>
      <c r="G28" s="1"/>
      <c r="H28" s="1"/>
      <c r="I28" s="1"/>
      <c r="J28" s="1"/>
      <c r="K28" s="459" t="s">
        <v>399</v>
      </c>
      <c r="L28" s="459"/>
      <c r="M28" s="459"/>
      <c r="N28" s="459"/>
      <c r="O28" s="16"/>
      <c r="Q28" s="460" t="s">
        <v>89</v>
      </c>
      <c r="R28" s="460"/>
      <c r="S28" s="460"/>
    </row>
    <row r="29" spans="2:24" ht="15.75" x14ac:dyDescent="0.25">
      <c r="B29" s="26"/>
      <c r="C29" s="76" t="s">
        <v>93</v>
      </c>
      <c r="D29" s="1"/>
      <c r="E29" s="1"/>
      <c r="F29" s="1"/>
      <c r="G29" s="1"/>
      <c r="H29" s="1"/>
      <c r="I29" s="1"/>
      <c r="J29" s="1"/>
      <c r="K29" s="459"/>
      <c r="L29" s="459"/>
      <c r="M29" s="459"/>
      <c r="N29" s="459"/>
      <c r="O29" s="16"/>
      <c r="Q29" s="45"/>
    </row>
    <row r="30" spans="2:24" x14ac:dyDescent="0.25">
      <c r="B30" s="26"/>
      <c r="C30" s="1"/>
      <c r="D30" s="1"/>
      <c r="E30" s="1"/>
      <c r="F30" s="1"/>
      <c r="G30" s="1"/>
      <c r="H30" s="1"/>
      <c r="I30" s="1"/>
      <c r="J30" s="1"/>
      <c r="K30" s="459"/>
      <c r="L30" s="459"/>
      <c r="M30" s="459"/>
      <c r="N30" s="459"/>
      <c r="O30" s="16"/>
      <c r="Q30" s="45" t="s">
        <v>40</v>
      </c>
    </row>
    <row r="31" spans="2:24" x14ac:dyDescent="0.25">
      <c r="B31" s="26" t="s">
        <v>77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6"/>
      <c r="Q31" s="208" t="s">
        <v>78</v>
      </c>
      <c r="R31" s="208" t="s">
        <v>79</v>
      </c>
      <c r="S31" s="208" t="s">
        <v>80</v>
      </c>
      <c r="T31" s="208" t="s">
        <v>0</v>
      </c>
      <c r="U31" s="208" t="s">
        <v>48</v>
      </c>
    </row>
    <row r="32" spans="2:24" ht="15.75" thickBot="1" x14ac:dyDescent="0.3">
      <c r="B32" s="26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6"/>
      <c r="Q32" s="103" t="s">
        <v>81</v>
      </c>
      <c r="R32" s="103" t="s">
        <v>82</v>
      </c>
      <c r="S32" s="81" t="s">
        <v>83</v>
      </c>
      <c r="T32" s="81" t="s">
        <v>84</v>
      </c>
      <c r="U32" s="82">
        <v>45000</v>
      </c>
      <c r="V32" s="102" t="s">
        <v>53</v>
      </c>
      <c r="W32" s="1"/>
      <c r="X32" s="1"/>
    </row>
    <row r="33" spans="1:32" ht="15.75" thickBot="1" x14ac:dyDescent="0.3">
      <c r="B33" s="26"/>
      <c r="C33" s="116" t="s">
        <v>78</v>
      </c>
      <c r="D33" s="213" t="s">
        <v>79</v>
      </c>
      <c r="E33" s="117" t="s">
        <v>94</v>
      </c>
      <c r="F33" s="211" t="s">
        <v>0</v>
      </c>
      <c r="G33" s="267" t="s">
        <v>107</v>
      </c>
      <c r="H33" s="213" t="s">
        <v>48</v>
      </c>
      <c r="I33" s="118" t="s">
        <v>20</v>
      </c>
      <c r="J33" s="38" t="s">
        <v>65</v>
      </c>
      <c r="K33" s="1"/>
      <c r="L33" s="1"/>
      <c r="M33" s="1"/>
      <c r="N33" s="1"/>
      <c r="O33" s="16"/>
      <c r="Q33" s="103" t="s">
        <v>85</v>
      </c>
      <c r="R33" s="103" t="s">
        <v>86</v>
      </c>
      <c r="S33" s="81" t="s">
        <v>83</v>
      </c>
      <c r="T33" s="104" t="s">
        <v>87</v>
      </c>
      <c r="U33" s="82">
        <v>145000</v>
      </c>
      <c r="V33" s="1"/>
      <c r="W33" s="1"/>
      <c r="X33" s="1"/>
    </row>
    <row r="34" spans="1:32" x14ac:dyDescent="0.25">
      <c r="A34" s="1"/>
      <c r="B34" s="26"/>
      <c r="C34" s="111" t="s">
        <v>81</v>
      </c>
      <c r="D34" s="111" t="s">
        <v>82</v>
      </c>
      <c r="E34" s="112">
        <v>20</v>
      </c>
      <c r="F34" s="113" t="s">
        <v>84</v>
      </c>
      <c r="G34" s="357" t="s">
        <v>108</v>
      </c>
      <c r="H34" s="114">
        <v>45000</v>
      </c>
      <c r="I34" s="115"/>
      <c r="J34" s="55"/>
      <c r="K34" s="1"/>
      <c r="L34" s="1"/>
      <c r="M34" s="1"/>
      <c r="N34" s="1"/>
      <c r="O34" s="16"/>
      <c r="Q34" s="103" t="s">
        <v>88</v>
      </c>
      <c r="R34" s="103" t="s">
        <v>82</v>
      </c>
      <c r="S34" s="81" t="s">
        <v>83</v>
      </c>
      <c r="T34" s="81" t="s">
        <v>84</v>
      </c>
      <c r="U34" s="82">
        <v>125000</v>
      </c>
      <c r="V34" s="1"/>
      <c r="W34" s="1"/>
      <c r="X34" s="1"/>
    </row>
    <row r="35" spans="1:32" ht="6.75" customHeight="1" thickBot="1" x14ac:dyDescent="0.3">
      <c r="A35" s="1"/>
      <c r="B35" s="2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6"/>
      <c r="P35" s="1"/>
      <c r="Q35" s="1"/>
      <c r="R35" s="1"/>
      <c r="S35" s="1"/>
      <c r="T35" s="1"/>
      <c r="U35" s="1"/>
      <c r="V35" s="1"/>
      <c r="W35" s="1"/>
      <c r="X35" s="1"/>
      <c r="Z35" s="1"/>
      <c r="AA35" s="15"/>
      <c r="AB35" s="33"/>
      <c r="AC35" s="1"/>
      <c r="AD35" s="1"/>
      <c r="AE35" s="1"/>
      <c r="AF35" s="1"/>
    </row>
    <row r="36" spans="1:32" ht="15.75" thickBot="1" x14ac:dyDescent="0.3">
      <c r="A36" s="1"/>
      <c r="B36" s="26"/>
      <c r="C36" s="1"/>
      <c r="D36" s="1"/>
      <c r="E36" s="1"/>
      <c r="F36" s="1"/>
      <c r="G36" s="1"/>
      <c r="H36" s="582" t="s">
        <v>325</v>
      </c>
      <c r="I36" s="583"/>
      <c r="J36" s="223">
        <v>400000</v>
      </c>
      <c r="K36" s="119" t="s">
        <v>400</v>
      </c>
      <c r="L36" s="1"/>
      <c r="M36" s="1"/>
      <c r="N36" s="1"/>
      <c r="O36" s="16"/>
      <c r="P36" s="1"/>
      <c r="Q36" s="1"/>
      <c r="R36" s="1"/>
      <c r="S36" s="1"/>
      <c r="T36" s="1"/>
      <c r="U36" s="1"/>
      <c r="V36" s="1"/>
      <c r="W36" s="1"/>
      <c r="X36" s="1"/>
      <c r="Z36" s="1"/>
      <c r="AA36" s="572"/>
      <c r="AB36" s="581"/>
      <c r="AC36" s="1"/>
      <c r="AD36" s="1"/>
      <c r="AE36" s="1"/>
      <c r="AF36" s="1"/>
    </row>
    <row r="37" spans="1:32" ht="6" customHeight="1" thickBot="1" x14ac:dyDescent="0.3">
      <c r="B37" s="26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6"/>
      <c r="P37" s="1"/>
      <c r="Q37" s="1"/>
      <c r="R37" s="1"/>
      <c r="S37" s="1"/>
      <c r="T37" s="1"/>
      <c r="U37" s="1"/>
      <c r="V37" s="1"/>
      <c r="W37" s="1"/>
      <c r="X37" s="1"/>
      <c r="Z37" s="1"/>
      <c r="AA37" s="572"/>
      <c r="AB37" s="581"/>
      <c r="AC37" s="1"/>
      <c r="AD37" s="1"/>
      <c r="AE37" s="1"/>
      <c r="AF37" s="1"/>
    </row>
    <row r="38" spans="1:32" ht="15.75" thickBot="1" x14ac:dyDescent="0.3">
      <c r="B38" s="34"/>
      <c r="C38" s="19"/>
      <c r="D38" s="19"/>
      <c r="E38" s="19"/>
      <c r="F38" s="19"/>
      <c r="G38" s="19"/>
      <c r="H38" s="19"/>
      <c r="I38" s="20"/>
      <c r="J38" s="35" t="s">
        <v>8</v>
      </c>
      <c r="K38" s="35" t="s">
        <v>9</v>
      </c>
      <c r="L38" s="19"/>
      <c r="M38" s="19"/>
      <c r="N38" s="19"/>
      <c r="O38" s="20"/>
      <c r="P38" s="1"/>
      <c r="Q38" s="1"/>
      <c r="R38" s="1"/>
      <c r="S38" s="1"/>
      <c r="T38" s="1"/>
      <c r="U38" s="1"/>
      <c r="V38" s="1"/>
      <c r="W38" s="1"/>
      <c r="X38" s="1"/>
      <c r="Z38" s="1"/>
      <c r="AA38" s="36"/>
      <c r="AB38" s="33"/>
      <c r="AC38" s="1"/>
      <c r="AD38" s="1"/>
      <c r="AE38" s="1"/>
      <c r="AF38" s="1"/>
    </row>
    <row r="39" spans="1:32" x14ac:dyDescent="0.25">
      <c r="B39" s="66"/>
      <c r="C39" s="66"/>
      <c r="D39" s="66"/>
      <c r="E39" s="66"/>
      <c r="P39" s="1"/>
      <c r="Q39" s="1"/>
      <c r="R39" s="1"/>
      <c r="S39" s="1"/>
      <c r="T39" s="1"/>
      <c r="U39" s="1"/>
      <c r="V39" s="1"/>
      <c r="W39" s="1"/>
      <c r="X39" s="1"/>
      <c r="Z39" s="1"/>
      <c r="AA39" s="36"/>
      <c r="AB39" s="33"/>
      <c r="AC39" s="1"/>
      <c r="AD39" s="1"/>
      <c r="AE39" s="1"/>
      <c r="AF39" s="1"/>
    </row>
    <row r="40" spans="1:32" x14ac:dyDescent="0.25">
      <c r="B40" s="66"/>
      <c r="R40" s="1"/>
      <c r="S40" s="36"/>
      <c r="T40" s="32"/>
      <c r="U40" s="1"/>
      <c r="V40" s="1"/>
      <c r="W40" s="1"/>
      <c r="X40" s="66"/>
    </row>
    <row r="41" spans="1:32" x14ac:dyDescent="0.25">
      <c r="B41" s="66"/>
      <c r="C41" t="s">
        <v>387</v>
      </c>
      <c r="R41" s="1"/>
      <c r="S41" s="36"/>
      <c r="T41" s="33"/>
      <c r="U41" s="1"/>
      <c r="V41" s="1"/>
      <c r="W41" s="1"/>
      <c r="X41" s="66"/>
    </row>
    <row r="42" spans="1:32" x14ac:dyDescent="0.25">
      <c r="A42" s="66"/>
      <c r="B42" s="66"/>
      <c r="C42" t="s">
        <v>388</v>
      </c>
      <c r="R42" s="1"/>
      <c r="S42" s="36"/>
      <c r="T42" s="33"/>
      <c r="U42" s="1"/>
      <c r="V42" s="1"/>
      <c r="W42" s="1"/>
      <c r="X42" s="1"/>
    </row>
    <row r="43" spans="1:32" x14ac:dyDescent="0.25">
      <c r="A43" s="66"/>
      <c r="B43" s="66"/>
      <c r="C43" t="s">
        <v>389</v>
      </c>
      <c r="U43" s="1"/>
      <c r="V43" s="1"/>
      <c r="W43" s="1"/>
      <c r="X43" s="1"/>
    </row>
    <row r="44" spans="1:32" x14ac:dyDescent="0.25">
      <c r="A44" s="66"/>
      <c r="B44" s="66"/>
      <c r="C44" t="s">
        <v>390</v>
      </c>
      <c r="U44" s="1"/>
      <c r="V44" s="1"/>
      <c r="W44" s="1"/>
      <c r="X44" s="1"/>
    </row>
    <row r="45" spans="1:32" x14ac:dyDescent="0.25">
      <c r="A45" s="66"/>
      <c r="B45" s="66"/>
      <c r="C45" t="s">
        <v>391</v>
      </c>
      <c r="U45" s="1"/>
      <c r="V45" s="1"/>
      <c r="W45" s="1"/>
      <c r="X45" s="1"/>
    </row>
    <row r="46" spans="1:32" x14ac:dyDescent="0.25">
      <c r="A46" s="66"/>
      <c r="B46" s="66"/>
      <c r="C46" s="66" t="s">
        <v>395</v>
      </c>
      <c r="U46" s="1"/>
      <c r="V46" s="1"/>
      <c r="W46" s="1"/>
      <c r="X46" s="1"/>
    </row>
    <row r="47" spans="1:32" x14ac:dyDescent="0.25">
      <c r="A47" s="66"/>
      <c r="B47" s="66"/>
      <c r="C47" t="s">
        <v>392</v>
      </c>
    </row>
    <row r="48" spans="1:32" x14ac:dyDescent="0.25">
      <c r="A48" s="66"/>
      <c r="B48" s="70"/>
      <c r="C48" t="s">
        <v>393</v>
      </c>
    </row>
    <row r="49" spans="3:3" x14ac:dyDescent="0.25">
      <c r="C49" s="66" t="s">
        <v>394</v>
      </c>
    </row>
    <row r="50" spans="3:3" x14ac:dyDescent="0.25">
      <c r="C50" s="66" t="s">
        <v>396</v>
      </c>
    </row>
  </sheetData>
  <mergeCells count="27">
    <mergeCell ref="AB36:AB37"/>
    <mergeCell ref="Q28:S28"/>
    <mergeCell ref="B5:C5"/>
    <mergeCell ref="D12:G12"/>
    <mergeCell ref="H36:I36"/>
    <mergeCell ref="D9:G9"/>
    <mergeCell ref="D10:G10"/>
    <mergeCell ref="D11:G11"/>
    <mergeCell ref="B2:O3"/>
    <mergeCell ref="AA36:AA37"/>
    <mergeCell ref="C22:C24"/>
    <mergeCell ref="D22:F22"/>
    <mergeCell ref="G22:H22"/>
    <mergeCell ref="I22:J22"/>
    <mergeCell ref="L22:L24"/>
    <mergeCell ref="E23:E24"/>
    <mergeCell ref="M25:M27"/>
    <mergeCell ref="K22:K24"/>
    <mergeCell ref="K12:M12"/>
    <mergeCell ref="K13:M13"/>
    <mergeCell ref="K8:M8"/>
    <mergeCell ref="D8:G8"/>
    <mergeCell ref="K28:N30"/>
    <mergeCell ref="Q10:S10"/>
    <mergeCell ref="M22:M24"/>
    <mergeCell ref="K14:M14"/>
    <mergeCell ref="D14:G14"/>
  </mergeCells>
  <dataValidations count="2">
    <dataValidation type="list" allowBlank="1" showInputMessage="1" showErrorMessage="1" sqref="D12" xr:uid="{00000000-0002-0000-0700-000000000000}">
      <formula1>"Project , Wholesale"</formula1>
    </dataValidation>
    <dataValidation type="list" allowBlank="1" showInputMessage="1" showErrorMessage="1" sqref="D14:G14" xr:uid="{00000000-0002-0000-0700-000001000000}">
      <formula1>$C$42:$C$50</formula1>
    </dataValidation>
  </dataValidations>
  <hyperlinks>
    <hyperlink ref="V32" location="'Add new quotation Non Project'!C49" display="+ select" xr:uid="{00000000-0004-0000-0700-000000000000}"/>
  </hyperlinks>
  <pageMargins left="0.70866141732283472" right="0.70866141732283472" top="0.74803149606299213" bottom="0.74803149606299213" header="0.31496062992125984" footer="0.31496062992125984"/>
  <pageSetup scale="65" orientation="landscape" horizontalDpi="360" verticalDpi="36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6"/>
  <dimension ref="A1:Y71"/>
  <sheetViews>
    <sheetView showGridLines="0" topLeftCell="A10" zoomScale="84" zoomScaleNormal="84" workbookViewId="0">
      <selection activeCell="H5" sqref="H5"/>
    </sheetView>
  </sheetViews>
  <sheetFormatPr defaultRowHeight="15" x14ac:dyDescent="0.25"/>
  <cols>
    <col min="1" max="1" width="2.28515625" style="66" customWidth="1"/>
    <col min="2" max="2" width="3.5703125" style="66" customWidth="1"/>
    <col min="3" max="3" width="23.85546875" style="66" customWidth="1"/>
    <col min="4" max="4" width="13.7109375" style="66" customWidth="1"/>
    <col min="5" max="5" width="11" style="66" customWidth="1"/>
    <col min="6" max="6" width="11.7109375" style="66" customWidth="1"/>
    <col min="7" max="7" width="16.85546875" style="66" bestFit="1" customWidth="1"/>
    <col min="8" max="8" width="16.85546875" style="66" customWidth="1"/>
    <col min="9" max="9" width="18" style="66" customWidth="1"/>
    <col min="10" max="10" width="18.140625" style="66" customWidth="1"/>
    <col min="11" max="11" width="15.85546875" style="66" bestFit="1" customWidth="1"/>
    <col min="12" max="12" width="16.5703125" style="66" bestFit="1" customWidth="1"/>
    <col min="13" max="13" width="13.85546875" style="66" bestFit="1" customWidth="1"/>
    <col min="14" max="14" width="12.5703125" style="66" bestFit="1" customWidth="1"/>
    <col min="15" max="15" width="6.28515625" style="66" customWidth="1"/>
    <col min="16" max="16384" width="9.140625" style="66"/>
  </cols>
  <sheetData>
    <row r="1" spans="2:15" ht="15.75" thickBot="1" x14ac:dyDescent="0.3"/>
    <row r="2" spans="2:15" x14ac:dyDescent="0.25">
      <c r="B2" s="486" t="s">
        <v>22</v>
      </c>
      <c r="C2" s="487"/>
      <c r="D2" s="487"/>
      <c r="E2" s="487"/>
      <c r="F2" s="487"/>
      <c r="G2" s="487"/>
      <c r="H2" s="487"/>
      <c r="I2" s="487"/>
      <c r="J2" s="487"/>
      <c r="K2" s="487"/>
      <c r="L2" s="487"/>
      <c r="M2" s="487"/>
      <c r="N2" s="487"/>
      <c r="O2" s="488"/>
    </row>
    <row r="3" spans="2:15" ht="12.75" customHeight="1" x14ac:dyDescent="0.25">
      <c r="B3" s="489"/>
      <c r="C3" s="490"/>
      <c r="D3" s="490"/>
      <c r="E3" s="490"/>
      <c r="F3" s="490"/>
      <c r="G3" s="490"/>
      <c r="H3" s="490"/>
      <c r="I3" s="490"/>
      <c r="J3" s="490"/>
      <c r="K3" s="490"/>
      <c r="L3" s="490"/>
      <c r="M3" s="490"/>
      <c r="N3" s="490"/>
      <c r="O3" s="491"/>
    </row>
    <row r="4" spans="2:15" ht="18" customHeight="1" x14ac:dyDescent="0.45">
      <c r="B4" s="42" t="s">
        <v>23</v>
      </c>
      <c r="C4" s="41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40"/>
    </row>
    <row r="5" spans="2:15" ht="15" customHeight="1" x14ac:dyDescent="0.25">
      <c r="B5" s="492" t="s">
        <v>154</v>
      </c>
      <c r="C5" s="493"/>
      <c r="D5" s="22"/>
      <c r="E5" s="22"/>
      <c r="F5" s="347" t="s">
        <v>407</v>
      </c>
      <c r="G5" s="22"/>
      <c r="H5" s="22"/>
      <c r="I5" s="22"/>
      <c r="J5" s="22"/>
      <c r="K5" s="22"/>
      <c r="L5" s="22"/>
      <c r="M5" s="22"/>
      <c r="N5" s="22"/>
      <c r="O5" s="23"/>
    </row>
    <row r="6" spans="2:15" x14ac:dyDescent="0.25">
      <c r="B6" s="25" t="s">
        <v>6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6"/>
    </row>
    <row r="7" spans="2:15" x14ac:dyDescent="0.25">
      <c r="B7" s="26" t="s">
        <v>24</v>
      </c>
      <c r="C7" s="1"/>
      <c r="D7" s="584" t="s">
        <v>145</v>
      </c>
      <c r="E7" s="584"/>
      <c r="F7" s="584"/>
      <c r="G7" s="584"/>
      <c r="H7" s="1"/>
      <c r="I7" s="1"/>
      <c r="J7" s="1" t="s">
        <v>28</v>
      </c>
      <c r="K7" s="585" t="s">
        <v>29</v>
      </c>
      <c r="L7" s="585"/>
      <c r="M7" s="585"/>
      <c r="N7" s="1"/>
      <c r="O7" s="16"/>
    </row>
    <row r="8" spans="2:15" x14ac:dyDescent="0.25">
      <c r="B8" s="26" t="s">
        <v>25</v>
      </c>
      <c r="C8" s="1"/>
      <c r="D8" s="584" t="s">
        <v>37</v>
      </c>
      <c r="E8" s="584"/>
      <c r="F8" s="584"/>
      <c r="G8" s="584"/>
      <c r="H8" s="1"/>
      <c r="I8" s="1"/>
      <c r="J8" s="1" t="s">
        <v>33</v>
      </c>
      <c r="K8" s="585" t="s">
        <v>141</v>
      </c>
      <c r="L8" s="585"/>
      <c r="M8" s="585"/>
      <c r="N8" s="1"/>
      <c r="O8" s="16"/>
    </row>
    <row r="9" spans="2:15" x14ac:dyDescent="0.25">
      <c r="B9" s="26" t="s">
        <v>30</v>
      </c>
      <c r="C9" s="1"/>
      <c r="D9" s="584" t="s">
        <v>31</v>
      </c>
      <c r="E9" s="584"/>
      <c r="F9" s="584"/>
      <c r="G9" s="584"/>
      <c r="H9" s="1"/>
      <c r="I9" s="1"/>
      <c r="J9" s="1" t="s">
        <v>19</v>
      </c>
      <c r="K9" s="585" t="s">
        <v>35</v>
      </c>
      <c r="L9" s="585"/>
      <c r="M9" s="585"/>
      <c r="N9" s="1"/>
      <c r="O9" s="16"/>
    </row>
    <row r="10" spans="2:15" x14ac:dyDescent="0.25">
      <c r="B10" s="30" t="s">
        <v>7</v>
      </c>
      <c r="C10" s="1"/>
      <c r="D10" s="584" t="s">
        <v>32</v>
      </c>
      <c r="E10" s="584"/>
      <c r="F10" s="584"/>
      <c r="G10" s="584"/>
      <c r="H10" s="1"/>
      <c r="I10" s="1"/>
      <c r="J10" s="31" t="s">
        <v>36</v>
      </c>
      <c r="K10" s="585"/>
      <c r="L10" s="585"/>
      <c r="M10" s="585"/>
      <c r="N10" s="1"/>
      <c r="O10" s="16"/>
    </row>
    <row r="11" spans="2:15" x14ac:dyDescent="0.25">
      <c r="B11" s="26" t="s">
        <v>26</v>
      </c>
      <c r="C11" s="1"/>
      <c r="D11" s="584" t="s">
        <v>54</v>
      </c>
      <c r="E11" s="584"/>
      <c r="F11" s="584"/>
      <c r="G11" s="584"/>
      <c r="H11" s="1"/>
      <c r="I11" s="1"/>
      <c r="J11" s="31" t="s">
        <v>104</v>
      </c>
      <c r="K11" s="585"/>
      <c r="L11" s="585"/>
      <c r="M11" s="585"/>
      <c r="N11" s="1"/>
      <c r="O11" s="16"/>
    </row>
    <row r="12" spans="2:15" x14ac:dyDescent="0.25">
      <c r="B12" s="26" t="s">
        <v>0</v>
      </c>
      <c r="C12" s="1"/>
      <c r="D12" s="584" t="s">
        <v>142</v>
      </c>
      <c r="E12" s="584"/>
      <c r="F12" s="584"/>
      <c r="G12" s="584"/>
      <c r="H12" s="1"/>
      <c r="I12" s="1"/>
      <c r="J12" s="31" t="s">
        <v>106</v>
      </c>
      <c r="K12" s="585"/>
      <c r="L12" s="585"/>
      <c r="M12" s="585"/>
      <c r="N12" s="1"/>
      <c r="O12" s="16"/>
    </row>
    <row r="13" spans="2:15" x14ac:dyDescent="0.25">
      <c r="B13" s="26"/>
      <c r="C13" s="1"/>
      <c r="D13" s="589"/>
      <c r="E13" s="589"/>
      <c r="F13" s="589"/>
      <c r="G13" s="589"/>
      <c r="H13" s="86"/>
      <c r="I13" s="1"/>
      <c r="J13" s="31" t="s">
        <v>105</v>
      </c>
      <c r="K13" s="585"/>
      <c r="L13" s="585"/>
      <c r="M13" s="585"/>
      <c r="N13" s="1"/>
      <c r="O13" s="16"/>
    </row>
    <row r="14" spans="2:15" ht="15.75" thickBot="1" x14ac:dyDescent="0.3">
      <c r="B14" s="26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6"/>
    </row>
    <row r="15" spans="2:15" x14ac:dyDescent="0.25">
      <c r="B15" s="50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2"/>
    </row>
    <row r="16" spans="2:15" ht="15.75" thickBot="1" x14ac:dyDescent="0.3">
      <c r="B16" s="26" t="s">
        <v>76</v>
      </c>
      <c r="C16" s="1"/>
      <c r="D16" s="1"/>
      <c r="E16" s="1"/>
      <c r="F16" s="1"/>
      <c r="G16" s="1"/>
      <c r="H16" s="1"/>
      <c r="I16" s="1"/>
      <c r="J16" s="1"/>
      <c r="K16" s="44"/>
      <c r="L16" s="44"/>
      <c r="M16" s="44"/>
      <c r="N16" s="44"/>
      <c r="O16" s="16"/>
    </row>
    <row r="17" spans="2:15" x14ac:dyDescent="0.25">
      <c r="B17" s="26"/>
      <c r="C17" s="592" t="s">
        <v>55</v>
      </c>
      <c r="D17" s="595" t="s">
        <v>20</v>
      </c>
      <c r="E17" s="595"/>
      <c r="F17" s="595"/>
      <c r="G17" s="120" t="s">
        <v>60</v>
      </c>
      <c r="H17" s="120" t="s">
        <v>62</v>
      </c>
      <c r="I17" s="598" t="s">
        <v>70</v>
      </c>
      <c r="J17" s="601" t="s">
        <v>70</v>
      </c>
      <c r="K17" s="586" t="s">
        <v>333</v>
      </c>
      <c r="L17" s="586" t="s">
        <v>324</v>
      </c>
      <c r="M17" s="59"/>
      <c r="N17" s="59"/>
      <c r="O17" s="16"/>
    </row>
    <row r="18" spans="2:15" x14ac:dyDescent="0.25">
      <c r="B18" s="26"/>
      <c r="C18" s="593"/>
      <c r="D18" s="121" t="s">
        <v>56</v>
      </c>
      <c r="E18" s="604" t="s">
        <v>57</v>
      </c>
      <c r="F18" s="121" t="s">
        <v>58</v>
      </c>
      <c r="G18" s="122" t="s">
        <v>61</v>
      </c>
      <c r="H18" s="122" t="s">
        <v>61</v>
      </c>
      <c r="I18" s="599"/>
      <c r="J18" s="602"/>
      <c r="K18" s="587"/>
      <c r="L18" s="587"/>
      <c r="M18" s="59"/>
      <c r="N18" s="59"/>
      <c r="O18" s="16"/>
    </row>
    <row r="19" spans="2:15" ht="15.75" thickBot="1" x14ac:dyDescent="0.3">
      <c r="B19" s="26"/>
      <c r="C19" s="594"/>
      <c r="D19" s="123" t="s">
        <v>52</v>
      </c>
      <c r="E19" s="605"/>
      <c r="F19" s="123" t="s">
        <v>59</v>
      </c>
      <c r="G19" s="124" t="s">
        <v>64</v>
      </c>
      <c r="H19" s="124" t="s">
        <v>64</v>
      </c>
      <c r="I19" s="600"/>
      <c r="J19" s="603"/>
      <c r="K19" s="588"/>
      <c r="L19" s="588"/>
      <c r="M19" s="59"/>
      <c r="N19" s="59"/>
      <c r="O19" s="16"/>
    </row>
    <row r="20" spans="2:15" ht="15" customHeight="1" x14ac:dyDescent="0.25">
      <c r="B20" s="26"/>
      <c r="C20" s="125" t="s">
        <v>50</v>
      </c>
      <c r="D20" s="126" t="s">
        <v>66</v>
      </c>
      <c r="E20" s="127" t="s">
        <v>66</v>
      </c>
      <c r="F20" s="128" t="s">
        <v>67</v>
      </c>
      <c r="G20" s="129" t="s">
        <v>68</v>
      </c>
      <c r="H20" s="128" t="s">
        <v>69</v>
      </c>
      <c r="I20" s="590" t="s">
        <v>71</v>
      </c>
      <c r="J20" s="246"/>
      <c r="K20" s="247"/>
      <c r="L20" s="247"/>
      <c r="M20" s="59"/>
      <c r="N20" s="59"/>
      <c r="O20" s="16"/>
    </row>
    <row r="21" spans="2:15" ht="15.75" x14ac:dyDescent="0.25">
      <c r="B21" s="26"/>
      <c r="C21" s="130" t="s">
        <v>90</v>
      </c>
      <c r="D21" s="131">
        <v>10</v>
      </c>
      <c r="E21" s="122">
        <v>2</v>
      </c>
      <c r="F21" s="122">
        <f>D21*E21</f>
        <v>20</v>
      </c>
      <c r="G21" s="132">
        <v>300000</v>
      </c>
      <c r="H21" s="132">
        <f>F21*G21</f>
        <v>6000000</v>
      </c>
      <c r="I21" s="591"/>
      <c r="J21" s="248"/>
      <c r="K21" s="249"/>
      <c r="L21" s="249"/>
      <c r="M21" s="59"/>
      <c r="N21" s="59"/>
      <c r="O21" s="16"/>
    </row>
    <row r="22" spans="2:15" ht="15.75" x14ac:dyDescent="0.25">
      <c r="B22" s="26"/>
      <c r="C22" s="133" t="s">
        <v>91</v>
      </c>
      <c r="D22" s="131"/>
      <c r="E22" s="122"/>
      <c r="F22" s="122"/>
      <c r="G22" s="122"/>
      <c r="H22" s="122"/>
      <c r="I22" s="591"/>
      <c r="J22" s="248"/>
      <c r="K22" s="249"/>
      <c r="L22" s="249"/>
      <c r="M22" s="1"/>
      <c r="N22" s="1"/>
      <c r="O22" s="16"/>
    </row>
    <row r="23" spans="2:15" ht="15.75" customHeight="1" x14ac:dyDescent="0.25">
      <c r="B23" s="26"/>
      <c r="C23" s="133" t="s">
        <v>92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6"/>
    </row>
    <row r="24" spans="2:15" ht="15.75" x14ac:dyDescent="0.25">
      <c r="B24" s="26"/>
      <c r="C24" s="134" t="s">
        <v>93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6"/>
    </row>
    <row r="25" spans="2:15" ht="15.75" customHeight="1" x14ac:dyDescent="0.25">
      <c r="B25" s="26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6"/>
    </row>
    <row r="26" spans="2:15" ht="15.75" thickBot="1" x14ac:dyDescent="0.3">
      <c r="B26" s="26"/>
      <c r="C26" s="1" t="s">
        <v>98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6"/>
    </row>
    <row r="27" spans="2:15" x14ac:dyDescent="0.25">
      <c r="B27" s="26"/>
      <c r="C27" s="592" t="s">
        <v>55</v>
      </c>
      <c r="D27" s="595" t="s">
        <v>20</v>
      </c>
      <c r="E27" s="595"/>
      <c r="F27" s="595"/>
      <c r="G27" s="596" t="s">
        <v>60</v>
      </c>
      <c r="H27" s="597"/>
      <c r="I27" s="596" t="s">
        <v>62</v>
      </c>
      <c r="J27" s="597"/>
      <c r="K27" s="607" t="s">
        <v>102</v>
      </c>
      <c r="L27" s="601" t="s">
        <v>70</v>
      </c>
      <c r="M27" s="586" t="s">
        <v>333</v>
      </c>
      <c r="N27" s="586" t="s">
        <v>324</v>
      </c>
      <c r="O27" s="16"/>
    </row>
    <row r="28" spans="2:15" x14ac:dyDescent="0.25">
      <c r="B28" s="26"/>
      <c r="C28" s="593"/>
      <c r="D28" s="121" t="s">
        <v>56</v>
      </c>
      <c r="E28" s="604" t="s">
        <v>57</v>
      </c>
      <c r="F28" s="121" t="s">
        <v>58</v>
      </c>
      <c r="G28" s="122" t="s">
        <v>100</v>
      </c>
      <c r="H28" s="122" t="s">
        <v>99</v>
      </c>
      <c r="I28" s="122" t="s">
        <v>61</v>
      </c>
      <c r="J28" s="122" t="s">
        <v>63</v>
      </c>
      <c r="K28" s="608"/>
      <c r="L28" s="602"/>
      <c r="M28" s="587"/>
      <c r="N28" s="587"/>
      <c r="O28" s="16"/>
    </row>
    <row r="29" spans="2:15" ht="15.75" thickBot="1" x14ac:dyDescent="0.3">
      <c r="B29" s="26"/>
      <c r="C29" s="594"/>
      <c r="D29" s="123" t="s">
        <v>52</v>
      </c>
      <c r="E29" s="605"/>
      <c r="F29" s="123" t="s">
        <v>59</v>
      </c>
      <c r="G29" s="135" t="s">
        <v>64</v>
      </c>
      <c r="H29" s="135" t="s">
        <v>64</v>
      </c>
      <c r="I29" s="124" t="s">
        <v>64</v>
      </c>
      <c r="J29" s="124" t="s">
        <v>64</v>
      </c>
      <c r="K29" s="609"/>
      <c r="L29" s="603"/>
      <c r="M29" s="588"/>
      <c r="N29" s="588"/>
      <c r="O29" s="16"/>
    </row>
    <row r="30" spans="2:15" x14ac:dyDescent="0.25">
      <c r="B30" s="26"/>
      <c r="C30" s="125" t="s">
        <v>50</v>
      </c>
      <c r="D30" s="126">
        <v>10</v>
      </c>
      <c r="E30" s="127">
        <v>2</v>
      </c>
      <c r="F30" s="128">
        <f xml:space="preserve"> D30*E30</f>
        <v>20</v>
      </c>
      <c r="G30" s="136">
        <v>300000</v>
      </c>
      <c r="H30" s="136">
        <v>100000</v>
      </c>
      <c r="I30" s="136">
        <f>G30*F30</f>
        <v>6000000</v>
      </c>
      <c r="J30" s="137">
        <f>H30*F30</f>
        <v>2000000</v>
      </c>
      <c r="K30" s="138">
        <f>I30+J30</f>
        <v>8000000</v>
      </c>
      <c r="L30" s="590" t="s">
        <v>71</v>
      </c>
      <c r="M30" s="247"/>
      <c r="N30" s="247"/>
      <c r="O30" s="16"/>
    </row>
    <row r="31" spans="2:15" ht="15.75" x14ac:dyDescent="0.25">
      <c r="B31" s="26"/>
      <c r="C31" s="130" t="s">
        <v>90</v>
      </c>
      <c r="D31" s="67"/>
      <c r="E31" s="29"/>
      <c r="F31" s="29"/>
      <c r="G31" s="1"/>
      <c r="H31" s="119"/>
      <c r="I31" s="1"/>
      <c r="J31" s="1"/>
      <c r="K31" s="139"/>
      <c r="L31" s="591"/>
      <c r="M31" s="249"/>
      <c r="N31" s="249"/>
      <c r="O31" s="16"/>
    </row>
    <row r="32" spans="2:15" ht="15.75" x14ac:dyDescent="0.25">
      <c r="B32" s="26"/>
      <c r="C32" s="133" t="s">
        <v>91</v>
      </c>
      <c r="D32" s="67"/>
      <c r="E32" s="29"/>
      <c r="F32" s="29"/>
      <c r="G32" s="1"/>
      <c r="H32" s="1"/>
      <c r="I32" s="1"/>
      <c r="J32" s="1"/>
      <c r="K32" s="129"/>
      <c r="L32" s="591"/>
      <c r="M32" s="144"/>
      <c r="N32" s="144"/>
      <c r="O32" s="16"/>
    </row>
    <row r="33" spans="1:25" ht="15.75" x14ac:dyDescent="0.25">
      <c r="B33" s="26"/>
      <c r="C33" s="133" t="s">
        <v>92</v>
      </c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6"/>
    </row>
    <row r="34" spans="1:25" ht="15.75" x14ac:dyDescent="0.25">
      <c r="B34" s="26"/>
      <c r="C34" s="134" t="s">
        <v>93</v>
      </c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6"/>
    </row>
    <row r="35" spans="1:25" x14ac:dyDescent="0.25">
      <c r="B35" s="26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6"/>
    </row>
    <row r="36" spans="1:25" ht="15.75" thickBot="1" x14ac:dyDescent="0.3">
      <c r="B36" s="26"/>
      <c r="C36" s="1" t="s">
        <v>101</v>
      </c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6"/>
    </row>
    <row r="37" spans="1:25" x14ac:dyDescent="0.25">
      <c r="B37" s="26"/>
      <c r="C37" s="592" t="s">
        <v>55</v>
      </c>
      <c r="D37" s="595" t="s">
        <v>20</v>
      </c>
      <c r="E37" s="595"/>
      <c r="F37" s="595"/>
      <c r="G37" s="596" t="s">
        <v>60</v>
      </c>
      <c r="H37" s="597"/>
      <c r="I37" s="596" t="s">
        <v>62</v>
      </c>
      <c r="J37" s="606"/>
      <c r="K37" s="607" t="s">
        <v>103</v>
      </c>
      <c r="L37" s="607" t="s">
        <v>102</v>
      </c>
      <c r="M37" s="601" t="s">
        <v>70</v>
      </c>
      <c r="N37" s="586" t="s">
        <v>333</v>
      </c>
      <c r="O37" s="586" t="s">
        <v>324</v>
      </c>
    </row>
    <row r="38" spans="1:25" x14ac:dyDescent="0.25">
      <c r="B38" s="26"/>
      <c r="C38" s="593"/>
      <c r="D38" s="121" t="s">
        <v>56</v>
      </c>
      <c r="E38" s="604" t="s">
        <v>57</v>
      </c>
      <c r="F38" s="121" t="s">
        <v>58</v>
      </c>
      <c r="G38" s="122" t="s">
        <v>100</v>
      </c>
      <c r="H38" s="122" t="s">
        <v>99</v>
      </c>
      <c r="I38" s="122" t="s">
        <v>61</v>
      </c>
      <c r="J38" s="140" t="s">
        <v>63</v>
      </c>
      <c r="K38" s="608"/>
      <c r="L38" s="608"/>
      <c r="M38" s="602"/>
      <c r="N38" s="587"/>
      <c r="O38" s="587"/>
    </row>
    <row r="39" spans="1:25" ht="15.75" thickBot="1" x14ac:dyDescent="0.3">
      <c r="B39" s="26"/>
      <c r="C39" s="594"/>
      <c r="D39" s="123" t="s">
        <v>52</v>
      </c>
      <c r="E39" s="605"/>
      <c r="F39" s="123" t="s">
        <v>59</v>
      </c>
      <c r="G39" s="135" t="s">
        <v>64</v>
      </c>
      <c r="H39" s="135" t="s">
        <v>64</v>
      </c>
      <c r="I39" s="124" t="s">
        <v>64</v>
      </c>
      <c r="J39" s="141" t="s">
        <v>64</v>
      </c>
      <c r="K39" s="609"/>
      <c r="L39" s="609"/>
      <c r="M39" s="603"/>
      <c r="N39" s="588"/>
      <c r="O39" s="588"/>
    </row>
    <row r="40" spans="1:25" x14ac:dyDescent="0.25">
      <c r="B40" s="26"/>
      <c r="C40" s="125" t="s">
        <v>50</v>
      </c>
      <c r="D40" s="126">
        <v>10</v>
      </c>
      <c r="E40" s="127">
        <v>2</v>
      </c>
      <c r="F40" s="128">
        <f xml:space="preserve"> D40*E40</f>
        <v>20</v>
      </c>
      <c r="G40" s="136">
        <v>300000</v>
      </c>
      <c r="H40" s="136">
        <v>100000</v>
      </c>
      <c r="I40" s="136">
        <f>G40*F40</f>
        <v>6000000</v>
      </c>
      <c r="J40" s="136">
        <f>H40*F40</f>
        <v>2000000</v>
      </c>
      <c r="K40" s="142">
        <v>20</v>
      </c>
      <c r="L40" s="143">
        <f>I40-(I40*K40/100)+J40</f>
        <v>6800000</v>
      </c>
      <c r="M40" s="590" t="s">
        <v>71</v>
      </c>
      <c r="N40" s="247"/>
      <c r="O40" s="247"/>
    </row>
    <row r="41" spans="1:25" ht="15.75" x14ac:dyDescent="0.25">
      <c r="B41" s="26"/>
      <c r="C41" s="130" t="s">
        <v>90</v>
      </c>
      <c r="D41" s="67"/>
      <c r="E41" s="29"/>
      <c r="F41" s="29"/>
      <c r="G41" s="1"/>
      <c r="H41" s="1"/>
      <c r="I41" s="1"/>
      <c r="J41" s="1"/>
      <c r="K41" s="139"/>
      <c r="L41" s="144"/>
      <c r="M41" s="591"/>
      <c r="N41" s="249"/>
      <c r="O41" s="249"/>
    </row>
    <row r="42" spans="1:25" ht="15.75" customHeight="1" x14ac:dyDescent="0.25">
      <c r="B42" s="26"/>
      <c r="C42" s="133" t="s">
        <v>91</v>
      </c>
      <c r="D42" s="67"/>
      <c r="E42" s="29"/>
      <c r="F42" s="29"/>
      <c r="G42" s="1"/>
      <c r="H42" s="1"/>
      <c r="I42" s="1"/>
      <c r="J42" s="1"/>
      <c r="K42" s="129"/>
      <c r="L42" s="145"/>
      <c r="M42" s="591"/>
      <c r="N42" s="144"/>
      <c r="O42" s="144"/>
    </row>
    <row r="43" spans="1:25" ht="15.75" x14ac:dyDescent="0.25">
      <c r="B43" s="26"/>
      <c r="C43" s="133" t="s">
        <v>92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6"/>
    </row>
    <row r="44" spans="1:25" ht="15.75" x14ac:dyDescent="0.25">
      <c r="B44" s="26"/>
      <c r="C44" s="134" t="s">
        <v>93</v>
      </c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6"/>
    </row>
    <row r="45" spans="1:25" x14ac:dyDescent="0.25">
      <c r="B45" s="26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6"/>
    </row>
    <row r="46" spans="1:25" x14ac:dyDescent="0.25">
      <c r="B46" s="26" t="s">
        <v>77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6"/>
      <c r="Q46" s="1"/>
    </row>
    <row r="47" spans="1:25" ht="15.75" thickBot="1" x14ac:dyDescent="0.3">
      <c r="A47" s="1"/>
      <c r="B47" s="26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6"/>
      <c r="Q47" s="1"/>
    </row>
    <row r="48" spans="1:25" ht="15.75" thickBot="1" x14ac:dyDescent="0.3">
      <c r="A48" s="1"/>
      <c r="B48" s="26"/>
      <c r="C48" s="146" t="s">
        <v>78</v>
      </c>
      <c r="D48" s="147" t="s">
        <v>79</v>
      </c>
      <c r="E48" s="148" t="s">
        <v>94</v>
      </c>
      <c r="F48" s="149" t="s">
        <v>0</v>
      </c>
      <c r="G48" s="150" t="s">
        <v>107</v>
      </c>
      <c r="H48" s="147" t="s">
        <v>48</v>
      </c>
      <c r="I48" s="151" t="s">
        <v>20</v>
      </c>
      <c r="J48" s="1"/>
      <c r="K48" s="1"/>
      <c r="L48" s="1"/>
      <c r="M48" s="1"/>
      <c r="N48" s="1"/>
      <c r="O48" s="16"/>
      <c r="P48" s="1"/>
      <c r="Q48" s="1"/>
      <c r="S48" s="1"/>
      <c r="T48" s="15"/>
      <c r="U48" s="86"/>
      <c r="V48" s="1"/>
      <c r="W48" s="1"/>
      <c r="X48" s="1"/>
      <c r="Y48" s="1"/>
    </row>
    <row r="49" spans="1:25" x14ac:dyDescent="0.25">
      <c r="A49" s="1"/>
      <c r="B49" s="26"/>
      <c r="C49" s="152" t="s">
        <v>81</v>
      </c>
      <c r="D49" s="152" t="s">
        <v>82</v>
      </c>
      <c r="E49" s="153">
        <v>2</v>
      </c>
      <c r="F49" s="154" t="s">
        <v>84</v>
      </c>
      <c r="G49" s="127" t="s">
        <v>108</v>
      </c>
      <c r="H49" s="155">
        <v>45000</v>
      </c>
      <c r="I49" s="156">
        <f>E49*H49</f>
        <v>90000</v>
      </c>
      <c r="J49" s="1"/>
      <c r="K49" s="1"/>
      <c r="L49" s="1"/>
      <c r="M49" s="1"/>
      <c r="N49" s="1"/>
      <c r="O49" s="16"/>
      <c r="P49" s="1"/>
      <c r="Q49" s="1"/>
      <c r="S49" s="1"/>
      <c r="T49" s="230"/>
      <c r="U49" s="231"/>
      <c r="V49" s="1"/>
      <c r="W49" s="1"/>
      <c r="X49" s="1"/>
      <c r="Y49" s="1"/>
    </row>
    <row r="50" spans="1:25" x14ac:dyDescent="0.25">
      <c r="B50" s="26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6"/>
      <c r="P50" s="1"/>
      <c r="Q50" s="1"/>
      <c r="S50" s="1"/>
      <c r="T50" s="36"/>
      <c r="U50" s="86"/>
      <c r="V50" s="1"/>
      <c r="W50" s="1"/>
      <c r="X50" s="1"/>
      <c r="Y50" s="1"/>
    </row>
    <row r="51" spans="1:25" ht="23.25" customHeight="1" x14ac:dyDescent="0.25">
      <c r="B51" s="26"/>
      <c r="C51" s="88" t="s">
        <v>334</v>
      </c>
      <c r="D51" s="155">
        <v>400000</v>
      </c>
      <c r="E51" s="1"/>
      <c r="F51" s="1"/>
      <c r="G51" s="1"/>
      <c r="H51" s="1"/>
      <c r="K51" s="1"/>
      <c r="L51" s="1"/>
      <c r="M51" s="1"/>
      <c r="N51" s="1"/>
      <c r="O51" s="16"/>
      <c r="P51" s="1"/>
      <c r="Q51" s="1"/>
      <c r="S51" s="1"/>
      <c r="T51" s="36"/>
      <c r="U51" s="86"/>
      <c r="V51" s="1"/>
      <c r="W51" s="1"/>
      <c r="X51" s="1"/>
      <c r="Y51" s="1"/>
    </row>
    <row r="52" spans="1:25" ht="15.75" thickBot="1" x14ac:dyDescent="0.3">
      <c r="B52" s="26" t="s">
        <v>146</v>
      </c>
      <c r="C52" s="1" t="s">
        <v>147</v>
      </c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6"/>
      <c r="P52" s="1"/>
      <c r="Q52" s="1"/>
      <c r="S52" s="1"/>
      <c r="T52" s="36"/>
      <c r="U52" s="86"/>
      <c r="V52" s="1"/>
      <c r="W52" s="1"/>
      <c r="X52" s="1"/>
      <c r="Y52" s="1"/>
    </row>
    <row r="53" spans="1:25" ht="15.75" thickBot="1" x14ac:dyDescent="0.3">
      <c r="B53" s="26"/>
      <c r="C53" s="31" t="s">
        <v>104</v>
      </c>
      <c r="D53" s="157"/>
      <c r="E53" s="1"/>
      <c r="F53" s="1"/>
      <c r="G53" s="1" t="s">
        <v>105</v>
      </c>
      <c r="H53" s="157"/>
      <c r="I53" s="1"/>
      <c r="J53" s="1"/>
      <c r="K53" s="1"/>
      <c r="L53" s="1"/>
      <c r="M53" s="1"/>
      <c r="N53" s="1"/>
      <c r="O53" s="16"/>
      <c r="P53" s="1"/>
      <c r="Q53" s="1"/>
      <c r="S53" s="1"/>
      <c r="T53" s="36"/>
      <c r="U53" s="86"/>
      <c r="V53" s="1"/>
      <c r="W53" s="1"/>
      <c r="X53" s="1"/>
      <c r="Y53" s="1"/>
    </row>
    <row r="54" spans="1:25" ht="15.75" thickBot="1" x14ac:dyDescent="0.3">
      <c r="B54" s="26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6"/>
      <c r="P54" s="1"/>
      <c r="Q54" s="1"/>
      <c r="S54" s="1"/>
      <c r="T54" s="36"/>
      <c r="U54" s="86"/>
      <c r="V54" s="1"/>
      <c r="W54" s="1"/>
      <c r="X54" s="1"/>
      <c r="Y54" s="1"/>
    </row>
    <row r="55" spans="1:25" ht="15.75" thickBot="1" x14ac:dyDescent="0.3">
      <c r="B55" s="26"/>
      <c r="C55" s="1" t="s">
        <v>106</v>
      </c>
      <c r="D55" s="157"/>
      <c r="E55" s="1"/>
      <c r="F55" s="1"/>
      <c r="G55" s="1" t="s">
        <v>148</v>
      </c>
      <c r="H55" s="157"/>
      <c r="I55" s="1"/>
      <c r="J55" s="1"/>
      <c r="K55" s="1"/>
      <c r="L55" s="1"/>
      <c r="M55" s="1"/>
      <c r="N55" s="1"/>
      <c r="O55" s="16"/>
      <c r="P55" s="1"/>
      <c r="Q55" s="1"/>
      <c r="S55" s="1"/>
      <c r="T55" s="36"/>
      <c r="U55" s="86"/>
      <c r="V55" s="1"/>
      <c r="W55" s="1"/>
      <c r="X55" s="1"/>
      <c r="Y55" s="1"/>
    </row>
    <row r="56" spans="1:25" x14ac:dyDescent="0.25">
      <c r="B56" s="26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6"/>
      <c r="P56" s="1"/>
      <c r="Q56" s="1"/>
      <c r="S56" s="1"/>
      <c r="T56" s="36"/>
      <c r="U56" s="86"/>
      <c r="V56" s="1"/>
      <c r="W56" s="1"/>
      <c r="X56" s="1"/>
      <c r="Y56" s="1"/>
    </row>
    <row r="57" spans="1:25" x14ac:dyDescent="0.25">
      <c r="B57" s="26" t="s">
        <v>153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6"/>
      <c r="P57" s="1"/>
      <c r="Q57" s="1"/>
      <c r="S57" s="1"/>
      <c r="T57" s="36"/>
      <c r="U57" s="86"/>
      <c r="V57" s="1"/>
      <c r="W57" s="1"/>
      <c r="X57" s="1"/>
      <c r="Y57" s="1"/>
    </row>
    <row r="58" spans="1:25" x14ac:dyDescent="0.25">
      <c r="B58" s="26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6"/>
      <c r="P58" s="1"/>
      <c r="Q58" s="1"/>
      <c r="S58" s="1"/>
      <c r="T58" s="36"/>
      <c r="U58" s="86"/>
      <c r="V58" s="1"/>
      <c r="W58" s="1"/>
      <c r="X58" s="1"/>
      <c r="Y58" s="1"/>
    </row>
    <row r="59" spans="1:25" x14ac:dyDescent="0.25">
      <c r="B59" s="121" t="s">
        <v>54</v>
      </c>
      <c r="C59" s="121" t="s">
        <v>149</v>
      </c>
      <c r="D59" s="121" t="s">
        <v>150</v>
      </c>
      <c r="E59" s="612" t="s">
        <v>151</v>
      </c>
      <c r="F59" s="613"/>
      <c r="G59" s="158" t="s">
        <v>152</v>
      </c>
      <c r="H59" s="1"/>
      <c r="I59" s="1"/>
      <c r="J59" s="1"/>
      <c r="K59" s="1"/>
      <c r="L59" s="1"/>
      <c r="M59" s="1"/>
      <c r="N59" s="1"/>
      <c r="O59" s="16"/>
      <c r="P59" s="1"/>
      <c r="Q59" s="1"/>
      <c r="S59" s="1"/>
      <c r="T59" s="36"/>
      <c r="U59" s="86"/>
      <c r="V59" s="1"/>
      <c r="W59" s="1"/>
      <c r="X59" s="1"/>
      <c r="Y59" s="1"/>
    </row>
    <row r="60" spans="1:25" ht="21" customHeight="1" x14ac:dyDescent="0.25">
      <c r="B60" s="122"/>
      <c r="C60" s="122"/>
      <c r="D60" s="122"/>
      <c r="E60" s="610"/>
      <c r="F60" s="611"/>
      <c r="G60" s="48" t="s">
        <v>120</v>
      </c>
      <c r="H60" s="1"/>
      <c r="I60" s="1"/>
      <c r="J60" s="1"/>
      <c r="K60" s="1"/>
      <c r="L60" s="1"/>
      <c r="M60" s="1"/>
      <c r="N60" s="1"/>
      <c r="O60" s="16"/>
      <c r="P60" s="1"/>
      <c r="Q60" s="1"/>
      <c r="S60" s="1"/>
      <c r="T60" s="36"/>
      <c r="U60" s="86"/>
      <c r="V60" s="1"/>
      <c r="W60" s="1"/>
      <c r="X60" s="1"/>
      <c r="Y60" s="1"/>
    </row>
    <row r="61" spans="1:25" ht="15.75" thickBot="1" x14ac:dyDescent="0.3">
      <c r="B61" s="34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20"/>
      <c r="Q61" s="1"/>
    </row>
    <row r="62" spans="1:25" x14ac:dyDescent="0.25">
      <c r="Q62" s="1"/>
    </row>
    <row r="63" spans="1:25" x14ac:dyDescent="0.25">
      <c r="C63" s="66" t="s">
        <v>10</v>
      </c>
      <c r="H63" s="66" t="s">
        <v>144</v>
      </c>
      <c r="Q63" s="1"/>
    </row>
    <row r="64" spans="1:25" x14ac:dyDescent="0.25">
      <c r="C64" s="27"/>
      <c r="D64" s="66" t="s">
        <v>11</v>
      </c>
      <c r="H64" s="66" t="s">
        <v>145</v>
      </c>
      <c r="Q64" s="1"/>
    </row>
    <row r="65" spans="2:17" x14ac:dyDescent="0.25">
      <c r="C65" s="28"/>
      <c r="D65" s="66" t="s">
        <v>12</v>
      </c>
      <c r="Q65" s="1"/>
    </row>
    <row r="66" spans="2:17" ht="15.75" thickBot="1" x14ac:dyDescent="0.3">
      <c r="C66" s="37"/>
      <c r="D66" s="66" t="s">
        <v>13</v>
      </c>
      <c r="Q66" s="1"/>
    </row>
    <row r="67" spans="2:17" ht="15.75" thickBot="1" x14ac:dyDescent="0.3">
      <c r="C67" s="38"/>
      <c r="D67" s="66" t="s">
        <v>14</v>
      </c>
      <c r="Q67" s="1"/>
    </row>
    <row r="71" spans="2:17" x14ac:dyDescent="0.25">
      <c r="B71" s="70"/>
    </row>
  </sheetData>
  <mergeCells count="47">
    <mergeCell ref="M27:M29"/>
    <mergeCell ref="N27:N29"/>
    <mergeCell ref="O37:O39"/>
    <mergeCell ref="N37:N39"/>
    <mergeCell ref="E60:F60"/>
    <mergeCell ref="E59:F59"/>
    <mergeCell ref="M37:M39"/>
    <mergeCell ref="E38:E39"/>
    <mergeCell ref="M40:M42"/>
    <mergeCell ref="L27:L29"/>
    <mergeCell ref="E28:E29"/>
    <mergeCell ref="K27:K29"/>
    <mergeCell ref="L30:L32"/>
    <mergeCell ref="L37:L39"/>
    <mergeCell ref="C37:C39"/>
    <mergeCell ref="D37:F37"/>
    <mergeCell ref="G37:H37"/>
    <mergeCell ref="I37:J37"/>
    <mergeCell ref="K37:K39"/>
    <mergeCell ref="C17:C19"/>
    <mergeCell ref="D17:F17"/>
    <mergeCell ref="I17:I19"/>
    <mergeCell ref="J17:J19"/>
    <mergeCell ref="E18:E19"/>
    <mergeCell ref="I20:I22"/>
    <mergeCell ref="C27:C29"/>
    <mergeCell ref="D27:F27"/>
    <mergeCell ref="G27:H27"/>
    <mergeCell ref="I27:J27"/>
    <mergeCell ref="D9:G9"/>
    <mergeCell ref="K9:M9"/>
    <mergeCell ref="D10:G10"/>
    <mergeCell ref="K10:M10"/>
    <mergeCell ref="D11:G11"/>
    <mergeCell ref="K11:M11"/>
    <mergeCell ref="B2:O3"/>
    <mergeCell ref="B5:C5"/>
    <mergeCell ref="D7:G7"/>
    <mergeCell ref="K7:M7"/>
    <mergeCell ref="D8:G8"/>
    <mergeCell ref="K8:M8"/>
    <mergeCell ref="D12:G12"/>
    <mergeCell ref="K12:M12"/>
    <mergeCell ref="K17:K19"/>
    <mergeCell ref="L17:L19"/>
    <mergeCell ref="D13:G13"/>
    <mergeCell ref="K13:M13"/>
  </mergeCells>
  <dataValidations count="3">
    <dataValidation type="list" allowBlank="1" showInputMessage="1" showErrorMessage="1" sqref="D12:G12" xr:uid="{00000000-0002-0000-0800-000000000000}">
      <formula1>"Proses , Non Proses"</formula1>
    </dataValidation>
    <dataValidation type="list" allowBlank="1" showInputMessage="1" showErrorMessage="1" sqref="K8" xr:uid="{00000000-0002-0000-0800-000001000000}">
      <formula1>"Project , Wholesale"</formula1>
    </dataValidation>
    <dataValidation type="list" allowBlank="1" showInputMessage="1" showErrorMessage="1" sqref="D11" xr:uid="{00000000-0002-0000-0800-000002000000}">
      <formula1>"Yes,No"</formula1>
    </dataValidation>
  </dataValidations>
  <pageMargins left="0.70866141732283472" right="0.70866141732283472" top="0.74803149606299213" bottom="0.74803149606299213" header="0.31496062992125984" footer="0.31496062992125984"/>
  <pageSetup scale="55" orientation="landscape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Option</vt:lpstr>
      <vt:lpstr>Option1</vt:lpstr>
      <vt:lpstr>Main Menu</vt:lpstr>
      <vt:lpstr>Quotation Open</vt:lpstr>
      <vt:lpstr>Add quotation non proses new</vt:lpstr>
      <vt:lpstr>Add new quotation Project</vt:lpstr>
      <vt:lpstr>check stock</vt:lpstr>
      <vt:lpstr>Add new quotation Non Project</vt:lpstr>
      <vt:lpstr>View quotation </vt:lpstr>
      <vt:lpstr>Edit quotation</vt:lpstr>
      <vt:lpstr>Upload quotation</vt:lpstr>
      <vt:lpstr>Quotation Deal</vt:lpstr>
      <vt:lpstr>Change PO doc</vt:lpstr>
      <vt:lpstr>Reopen quotation deal</vt:lpstr>
      <vt:lpstr>View Quotation deal</vt:lpstr>
      <vt:lpstr>Quotation Close</vt:lpstr>
      <vt:lpstr>Close Quotation</vt:lpstr>
      <vt:lpstr>View Close Quotation</vt:lpstr>
      <vt:lpstr>Approval quotation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IP3301X</cp:lastModifiedBy>
  <cp:lastPrinted>2020-01-27T04:07:33Z</cp:lastPrinted>
  <dcterms:created xsi:type="dcterms:W3CDTF">2020-01-06T07:21:10Z</dcterms:created>
  <dcterms:modified xsi:type="dcterms:W3CDTF">2020-07-20T02:44:53Z</dcterms:modified>
</cp:coreProperties>
</file>