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research\Paper 7 Automatic Arabic Essay Scoring System Using WordNet and Longest Common Subsequence\1 For Writing the Paper\"/>
    </mc:Choice>
  </mc:AlternateContent>
  <bookViews>
    <workbookView xWindow="0" yWindow="0" windowWidth="20490" windowHeight="7650" activeTab="3"/>
  </bookViews>
  <sheets>
    <sheet name="ردود النموذج 1" sheetId="2" r:id="rId1"/>
    <sheet name="RMSE" sheetId="3" r:id="rId2"/>
    <sheet name="Sheet1" sheetId="5" r:id="rId3"/>
    <sheet name="RMSE (2)" sheetId="4" r:id="rId4"/>
    <sheet name="RMSE (3)" sheetId="6" r:id="rId5"/>
  </sheets>
  <calcPr calcId="162913"/>
  <fileRecoveryPr repairLoad="1"/>
</workbook>
</file>

<file path=xl/calcChain.xml><?xml version="1.0" encoding="utf-8"?>
<calcChain xmlns="http://schemas.openxmlformats.org/spreadsheetml/2006/main">
  <c r="D34" i="6" l="1"/>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K34"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1" i="5"/>
  <c r="E3" i="3"/>
  <c r="E2" i="3"/>
  <c r="E2" i="6" l="1"/>
  <c r="F4" i="4"/>
  <c r="F2" i="4"/>
  <c r="E34" i="4"/>
  <c r="D4" i="4"/>
  <c r="E4" i="4" s="1"/>
  <c r="D3" i="4"/>
  <c r="E3" i="4" s="1"/>
  <c r="D2" i="4"/>
  <c r="E2" i="4" s="1"/>
  <c r="D34" i="4"/>
  <c r="D33" i="4"/>
  <c r="E33" i="4" s="1"/>
  <c r="D32" i="4"/>
  <c r="E32" i="4" s="1"/>
  <c r="D31" i="4"/>
  <c r="E31" i="4" s="1"/>
  <c r="D30" i="4"/>
  <c r="E30" i="4" s="1"/>
  <c r="D29" i="4"/>
  <c r="E29" i="4" s="1"/>
  <c r="D28" i="4"/>
  <c r="E28" i="4" s="1"/>
  <c r="D27" i="4"/>
  <c r="E27" i="4" s="1"/>
  <c r="D26" i="4"/>
  <c r="E26" i="4" s="1"/>
  <c r="D25" i="4"/>
  <c r="E25" i="4" s="1"/>
  <c r="D24" i="4"/>
  <c r="E24" i="4" s="1"/>
  <c r="D23" i="4"/>
  <c r="E23" i="4" s="1"/>
  <c r="D22" i="4"/>
  <c r="E22" i="4" s="1"/>
  <c r="D21" i="4"/>
  <c r="E21" i="4" s="1"/>
  <c r="D20" i="4"/>
  <c r="E20" i="4" s="1"/>
  <c r="D19" i="4"/>
  <c r="E19" i="4" s="1"/>
  <c r="D18" i="4"/>
  <c r="E18" i="4" s="1"/>
  <c r="D17" i="4"/>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2" i="3"/>
  <c r="AK4" i="2" l="1"/>
  <c r="AM4" i="2" s="1"/>
  <c r="AK5" i="2"/>
  <c r="AM5" i="2" s="1"/>
  <c r="AK6" i="2"/>
  <c r="AM6" i="2" s="1"/>
  <c r="AK7" i="2"/>
  <c r="AM7" i="2" s="1"/>
  <c r="AK8" i="2"/>
  <c r="AM8" i="2" s="1"/>
  <c r="AK9" i="2"/>
  <c r="AM9" i="2" s="1"/>
  <c r="AK10" i="2"/>
  <c r="AM10" i="2" s="1"/>
  <c r="AK11" i="2"/>
  <c r="AM11" i="2" s="1"/>
  <c r="AK12" i="2"/>
  <c r="AM12" i="2" s="1"/>
  <c r="AK13" i="2"/>
  <c r="AM13" i="2" s="1"/>
  <c r="AK14" i="2"/>
  <c r="AM14" i="2" s="1"/>
  <c r="AK15" i="2"/>
  <c r="AM15" i="2" s="1"/>
  <c r="AK16" i="2"/>
  <c r="AM16" i="2" s="1"/>
  <c r="AK17" i="2"/>
  <c r="AM17" i="2" s="1"/>
  <c r="AK18" i="2"/>
  <c r="AM18" i="2" s="1"/>
  <c r="AK19" i="2"/>
  <c r="AM19" i="2" s="1"/>
  <c r="AK20" i="2"/>
  <c r="AM20" i="2" s="1"/>
  <c r="AK21" i="2"/>
  <c r="AM21" i="2" s="1"/>
  <c r="AK22" i="2"/>
  <c r="AM22" i="2" s="1"/>
  <c r="AK23" i="2"/>
  <c r="AM23" i="2" s="1"/>
  <c r="AK24" i="2"/>
  <c r="AM24" i="2" s="1"/>
  <c r="AK25" i="2"/>
  <c r="AM25" i="2" s="1"/>
  <c r="AK26" i="2"/>
  <c r="AM26" i="2" s="1"/>
  <c r="AK27" i="2"/>
  <c r="AM27" i="2" s="1"/>
  <c r="AK28" i="2"/>
  <c r="AM28" i="2" s="1"/>
  <c r="AK29" i="2"/>
  <c r="AM29" i="2" s="1"/>
  <c r="AK30" i="2"/>
  <c r="AM30" i="2" s="1"/>
  <c r="AK31" i="2"/>
  <c r="AM31" i="2" s="1"/>
  <c r="AK32" i="2"/>
  <c r="AM32" i="2" s="1"/>
  <c r="AK33" i="2"/>
  <c r="AM33" i="2" s="1"/>
  <c r="AK34" i="2"/>
  <c r="AM34" i="2" s="1"/>
  <c r="AK35" i="2"/>
  <c r="AM35" i="2" s="1"/>
  <c r="AK3" i="2"/>
  <c r="AM3" i="2" s="1"/>
  <c r="AM36"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 i="2"/>
  <c r="C4" i="2" l="1"/>
  <c r="AA4" i="2" s="1"/>
  <c r="C5" i="2"/>
  <c r="AA5" i="2" s="1"/>
  <c r="C6" i="2"/>
  <c r="AA6" i="2" s="1"/>
  <c r="C7" i="2"/>
  <c r="AA7" i="2" s="1"/>
  <c r="C8" i="2"/>
  <c r="AA8" i="2" s="1"/>
  <c r="C9" i="2"/>
  <c r="AA9" i="2" s="1"/>
  <c r="C10" i="2"/>
  <c r="AA10" i="2" s="1"/>
  <c r="C11" i="2"/>
  <c r="AA11" i="2" s="1"/>
  <c r="C12" i="2"/>
  <c r="AA12" i="2" s="1"/>
  <c r="C13" i="2"/>
  <c r="AA13" i="2" s="1"/>
  <c r="C14" i="2"/>
  <c r="AA14" i="2" s="1"/>
  <c r="C15" i="2"/>
  <c r="AA15" i="2" s="1"/>
  <c r="C16" i="2"/>
  <c r="AA16" i="2" s="1"/>
  <c r="C17" i="2"/>
  <c r="AA17" i="2" s="1"/>
  <c r="C18" i="2"/>
  <c r="AA18" i="2" s="1"/>
  <c r="C19" i="2"/>
  <c r="AA19" i="2" s="1"/>
  <c r="C20" i="2"/>
  <c r="AA20" i="2" s="1"/>
  <c r="C21" i="2"/>
  <c r="AA21" i="2" s="1"/>
  <c r="C22" i="2"/>
  <c r="AA22" i="2" s="1"/>
  <c r="C23" i="2"/>
  <c r="AA23" i="2" s="1"/>
  <c r="C24" i="2"/>
  <c r="AA24" i="2" s="1"/>
  <c r="C25" i="2"/>
  <c r="AA25" i="2" s="1"/>
  <c r="C26" i="2"/>
  <c r="AA26" i="2" s="1"/>
  <c r="C27" i="2"/>
  <c r="AA27" i="2" s="1"/>
  <c r="C28" i="2"/>
  <c r="AA28" i="2" s="1"/>
  <c r="C29" i="2"/>
  <c r="AA29" i="2" s="1"/>
  <c r="C30" i="2"/>
  <c r="AA30" i="2" s="1"/>
  <c r="C31" i="2"/>
  <c r="AA31" i="2" s="1"/>
  <c r="C32" i="2"/>
  <c r="AA32" i="2" s="1"/>
  <c r="C33" i="2"/>
  <c r="AA33" i="2" s="1"/>
  <c r="C34" i="2"/>
  <c r="AA34" i="2" s="1"/>
  <c r="C35" i="2"/>
  <c r="AA35" i="2" s="1"/>
  <c r="C3" i="2"/>
  <c r="AA3" i="2" s="1"/>
  <c r="AE35" i="2" l="1"/>
  <c r="AE31" i="2"/>
  <c r="AE27" i="2"/>
  <c r="AE23" i="2"/>
  <c r="AE19" i="2"/>
  <c r="AE15" i="2"/>
  <c r="AE11" i="2"/>
  <c r="AE7" i="2"/>
  <c r="AE34" i="2"/>
  <c r="AE30" i="2"/>
  <c r="AE26" i="2"/>
  <c r="AE22" i="2"/>
  <c r="AE18" i="2"/>
  <c r="AE14" i="2"/>
  <c r="AE10" i="2"/>
  <c r="AE6" i="2"/>
  <c r="AE33" i="2"/>
  <c r="AE29" i="2"/>
  <c r="AE25" i="2"/>
  <c r="AE21" i="2"/>
  <c r="AE17" i="2"/>
  <c r="AE13" i="2"/>
  <c r="AE9" i="2"/>
  <c r="AE5" i="2"/>
  <c r="AE3" i="2"/>
  <c r="AE32" i="2"/>
  <c r="AE28" i="2"/>
  <c r="AE24" i="2"/>
  <c r="AE20" i="2"/>
  <c r="AE16" i="2"/>
  <c r="AE12" i="2"/>
  <c r="AE8" i="2"/>
  <c r="AE4" i="2"/>
  <c r="AG36" i="2" l="1"/>
</calcChain>
</file>

<file path=xl/sharedStrings.xml><?xml version="1.0" encoding="utf-8"?>
<sst xmlns="http://schemas.openxmlformats.org/spreadsheetml/2006/main" count="47" uniqueCount="28">
  <si>
    <t>النتيجة</t>
  </si>
  <si>
    <t>What is intelligent agent ? ما هو الوكيل الذكي
ھو أي شيء يمكن أن يظھر نوع من الادراك لبیئته عبر أجھزة الاستشعار، ثم فھم ھذا
الادراك، ثم التصرف والفعل ضمن بیئته من خلال المحركات</t>
  </si>
  <si>
    <t>Explain the purpose of automated programming? وضح الهدف من البرمجة الآلية
الھدف من البرمجة الآلیة ھو إنتاج البرنامج الذكي الذي يستطيع أن ينتج برنامجا
بنفسه أي إعطاؤه تفاصیل المشكلة لیقو ھو بتصمیم وإنتاج البرنامج</t>
  </si>
  <si>
    <t>Define the robot عرف الانسان الآلي
الإنسان الآلي عبارة عن آلة میكانیكیة يمكن برمجتھا لتؤدي بعض المھام التي يقوم بھا
الإنسان يدويا بنفس ذكاء الانسان</t>
  </si>
  <si>
    <t>ملاحظات</t>
  </si>
  <si>
    <t>هناك اخطاء لغوية وبعض الاخطاء القواعدية. لذا سوف نعمل على تصحيحها يدويا قبل ادخالها للنظام لعملية التقييم</t>
  </si>
  <si>
    <t>what is rule ما هي القواعد
ھي الجمل التي يمكن تعمیمھا أو تطبیقھا على مجموعة من الأشياء و يلزم تطبیقھا توفر
شرط أو مجموعة شروط</t>
  </si>
  <si>
    <t>بعض الذين قدموا الاختبار قاموا بعملية نسخ ولصق الاجابة ولكن ذلك لن يؤثر على عملية التقييم</t>
  </si>
  <si>
    <t>Explain the semantic network اشرح الشبكة الدلالية
الشبكة الدلالیة تتكون من مجموعة من العقد والروابط وتندرج تحت الطرق الجرافیكیه
للتمثیل وھي تظھر العلاقات الھرمیة بین الأشیاء</t>
  </si>
  <si>
    <t xml:space="preserve">في بعض الحالات، قد يكون للسؤال أكثر من تعريف أو توضيح، وقد لا تكون كلمات التعريف او التوضيح الثاني مرادفات لكلمات التعريف او التوضيح الأول </t>
  </si>
  <si>
    <t xml:space="preserve">what most artificial intelligence systems consist of? مم تتكون معظم نظم الذكاء الاصطناعي
قاعدة المعرفة وآلة الاستدلال
</t>
  </si>
  <si>
    <t xml:space="preserve">What is the role of Artificial Intelligence in Robotics? ما هو دور الذكاء الاصطناعي في الانسان الآلي
إعطاء الإنسان الآلي القدرة على الحركة وفھمه لمحیطه والاستجابة لعدد من العوامل
الخارجیة
</t>
  </si>
  <si>
    <t>Define Intelligence عرف الذكاء
الذكاء ھو القدرة على التعلم و الفھم من الخبرات السابقة و القدرة على اكتساب المعرفة و
الاحتفاظ بھا والقدرة على التفاعل السريع و الناجح مع الحالات الجديدة اضافة الى استخدام
قدرة التفكیر و الاستنتاج المنطقي في حل المسائل</t>
  </si>
  <si>
    <t>Mention what distinguishes human intelligence اذكر ما يميز ذكاء الانسان
القدرة على فھم الاشیاء وتعلمھا وتتضمن القدرة على الحس والاستنتاج، الاستنباط
والتحلیل، والادراك</t>
  </si>
  <si>
    <t>Define Artificial Intelligence عرف الذكاء الاصطناعي
الذكاء الاصطناعي ھو أحد أفرع علم الحاسوب التي تختص بتطوير و إنشاء البرمجیات
و الأجھزة القادرة على محاكاة ذكاء الإنسان</t>
  </si>
  <si>
    <t>المصحح الثاني</t>
  </si>
  <si>
    <t>الطالب</t>
  </si>
  <si>
    <t>المصحح الأول</t>
  </si>
  <si>
    <t>معدل التصحيح</t>
  </si>
  <si>
    <t>الفرق</t>
  </si>
  <si>
    <t>نسبة الخطأ</t>
  </si>
  <si>
    <t>تصحيح النظام 1</t>
  </si>
  <si>
    <t>تصحيح النظام 2</t>
  </si>
  <si>
    <t>Actual Scores</t>
  </si>
  <si>
    <t>Predicted Scores</t>
  </si>
  <si>
    <t>A-P</t>
  </si>
  <si>
    <t>(A-P)^2</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</si>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</sst>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
  </numFmts>
  <fonts count="11" x14ac:knownFonts="1">
    <font>
      <sz val="10"/>
      <color rgb="FF000000"/>
      <name val="Arial"/>
    </font>
    <font>
      <b/>
      <sz val="10"/>
      <color rgb="FFC00000"/>
      <name val="Arial"/>
      <family val="2"/>
    </font>
    <font>
      <b/>
      <sz val="10"/>
      <color rgb="FF00B050"/>
      <name val="Arial"/>
      <family val="2"/>
    </font>
    <font>
      <b/>
      <sz val="10"/>
      <color rgb="FF0000FF"/>
      <name val="Arial"/>
      <family val="2"/>
    </font>
    <font>
      <b/>
      <sz val="10"/>
      <color rgb="FF7030A0"/>
      <name val="Arial"/>
      <family val="2"/>
    </font>
    <font>
      <b/>
      <sz val="10"/>
      <color rgb="FFFF0000"/>
      <name val="Arial"/>
      <family val="2"/>
    </font>
    <font>
      <b/>
      <sz val="11"/>
      <color rgb="FFFF0000"/>
      <name val="Arial"/>
      <family val="2"/>
    </font>
    <font>
      <b/>
      <sz val="12"/>
      <color rgb="FFFF0000"/>
      <name val="Arial"/>
      <family val="2"/>
    </font>
    <font>
      <b/>
      <sz val="10"/>
      <name val="Arial"/>
      <family val="2"/>
    </font>
    <font>
      <sz val="10"/>
      <color rgb="FF000000"/>
      <name val="Arial"/>
      <family val="2"/>
    </font>
    <font>
      <sz val="10"/>
      <color rgb="FFFF0000"/>
      <name val="Arial"/>
      <family val="2"/>
    </font>
  </fonts>
  <fills count="7">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5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53">
    <xf numFmtId="0" fontId="0" fillId="0" borderId="0" xfId="0" applyFont="1" applyAlignment="1"/>
    <xf numFmtId="0" fontId="1" fillId="0" borderId="0" xfId="0" applyFont="1" applyAlignment="1">
      <alignment horizontal="center" vertical="center"/>
    </xf>
    <xf numFmtId="0" fontId="5" fillId="2" borderId="4" xfId="0" applyFont="1" applyFill="1" applyBorder="1" applyAlignment="1">
      <alignment horizontal="center" vertical="center"/>
    </xf>
    <xf numFmtId="0" fontId="0" fillId="0" borderId="0" xfId="0" applyFont="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readingOrder="1"/>
    </xf>
    <xf numFmtId="0" fontId="2" fillId="0" borderId="7" xfId="0" applyFont="1" applyBorder="1" applyAlignment="1">
      <alignment horizontal="center" vertical="center"/>
    </xf>
    <xf numFmtId="0" fontId="2" fillId="0" borderId="7" xfId="0" applyFont="1" applyBorder="1" applyAlignment="1">
      <alignment horizontal="center" vertical="center" readingOrder="1"/>
    </xf>
    <xf numFmtId="0" fontId="2" fillId="0" borderId="8" xfId="0" applyFont="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3" borderId="10" xfId="0" applyFont="1" applyFill="1" applyBorder="1" applyAlignment="1"/>
    <xf numFmtId="0" fontId="3" fillId="3" borderId="11"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11" xfId="0" applyFont="1" applyFill="1" applyBorder="1" applyAlignment="1"/>
    <xf numFmtId="0" fontId="0" fillId="0" borderId="0" xfId="0" applyFont="1" applyFill="1" applyBorder="1" applyAlignment="1"/>
    <xf numFmtId="0" fontId="0" fillId="3" borderId="12" xfId="0" applyFont="1" applyFill="1" applyBorder="1" applyAlignment="1">
      <alignment horizontal="center" vertical="center"/>
    </xf>
    <xf numFmtId="0" fontId="0" fillId="3" borderId="12" xfId="0" applyFont="1" applyFill="1" applyBorder="1" applyAlignment="1"/>
    <xf numFmtId="0" fontId="3" fillId="0" borderId="0" xfId="0" applyFont="1" applyBorder="1" applyAlignment="1">
      <alignment horizontal="center" vertical="top" wrapText="1"/>
    </xf>
    <xf numFmtId="0" fontId="3" fillId="0" borderId="9" xfId="0" applyFont="1" applyBorder="1" applyAlignment="1">
      <alignment horizontal="center" vertical="top" wrapText="1"/>
    </xf>
    <xf numFmtId="0" fontId="8" fillId="0" borderId="0" xfId="0" applyFont="1" applyAlignment="1">
      <alignment horizontal="center" vertical="center"/>
    </xf>
    <xf numFmtId="2"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1" fillId="0" borderId="12" xfId="0" applyFont="1" applyBorder="1" applyAlignment="1">
      <alignment horizontal="center" vertical="center"/>
    </xf>
    <xf numFmtId="2" fontId="0" fillId="0" borderId="7" xfId="0" applyNumberFormat="1" applyFont="1" applyBorder="1" applyAlignment="1">
      <alignment horizontal="center" vertical="center"/>
    </xf>
    <xf numFmtId="2" fontId="0" fillId="0" borderId="11" xfId="0" applyNumberFormat="1" applyFont="1" applyBorder="1" applyAlignment="1">
      <alignment horizontal="center" vertical="center"/>
    </xf>
    <xf numFmtId="2" fontId="0" fillId="0" borderId="12" xfId="0" applyNumberFormat="1" applyFont="1" applyBorder="1" applyAlignment="1">
      <alignment horizontal="center" vertical="center"/>
    </xf>
    <xf numFmtId="0" fontId="0" fillId="6" borderId="10" xfId="0" applyFont="1" applyFill="1" applyBorder="1" applyAlignment="1"/>
    <xf numFmtId="0" fontId="0" fillId="6" borderId="11" xfId="0" applyFont="1" applyFill="1" applyBorder="1" applyAlignment="1"/>
    <xf numFmtId="0" fontId="0" fillId="6" borderId="12" xfId="0" applyFont="1" applyFill="1" applyBorder="1" applyAlignment="1"/>
    <xf numFmtId="165" fontId="0" fillId="0" borderId="0" xfId="0" applyNumberFormat="1" applyFont="1" applyAlignment="1">
      <alignment horizontal="center" vertical="center"/>
    </xf>
    <xf numFmtId="165" fontId="0" fillId="0" borderId="11" xfId="0" applyNumberFormat="1" applyFont="1" applyBorder="1" applyAlignment="1">
      <alignment horizontal="center" vertical="center"/>
    </xf>
    <xf numFmtId="2" fontId="0" fillId="0" borderId="13" xfId="0" applyNumberFormat="1" applyFont="1" applyBorder="1" applyAlignment="1">
      <alignment horizontal="center" vertical="center"/>
    </xf>
    <xf numFmtId="165" fontId="0" fillId="0" borderId="8" xfId="0" applyNumberFormat="1" applyFont="1" applyBorder="1" applyAlignment="1">
      <alignment horizontal="center" vertical="center"/>
    </xf>
    <xf numFmtId="0" fontId="0" fillId="0" borderId="0" xfId="0" applyFont="1" applyFill="1" applyAlignment="1"/>
    <xf numFmtId="0" fontId="9" fillId="0" borderId="0" xfId="0" applyFont="1" applyAlignment="1"/>
    <xf numFmtId="0" fontId="9" fillId="0" borderId="0" xfId="0" applyFont="1" applyAlignment="1">
      <alignment horizontal="center" vertical="center"/>
    </xf>
    <xf numFmtId="2" fontId="5" fillId="0" borderId="0" xfId="0" applyNumberFormat="1" applyFont="1" applyAlignment="1">
      <alignment horizontal="center" vertical="center"/>
    </xf>
    <xf numFmtId="0" fontId="5" fillId="0" borderId="0" xfId="0" applyFont="1" applyAlignment="1"/>
    <xf numFmtId="0" fontId="10" fillId="0" borderId="0" xfId="0" applyFont="1" applyAlignment="1">
      <alignment horizontal="center" vertical="center"/>
    </xf>
    <xf numFmtId="0" fontId="5" fillId="2" borderId="1" xfId="0" applyFont="1" applyFill="1" applyBorder="1" applyAlignment="1">
      <alignment horizontal="right" vertical="center"/>
    </xf>
    <xf numFmtId="0" fontId="0" fillId="2" borderId="2" xfId="0" applyFont="1" applyFill="1" applyBorder="1" applyAlignment="1"/>
    <xf numFmtId="0" fontId="7" fillId="4" borderId="5" xfId="0" applyFont="1" applyFill="1" applyBorder="1" applyAlignment="1">
      <alignment horizontal="center" vertical="center"/>
    </xf>
    <xf numFmtId="0" fontId="0" fillId="4" borderId="5" xfId="0" applyFont="1" applyFill="1" applyBorder="1" applyAlignment="1"/>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6" fillId="0" borderId="11" xfId="0" applyFont="1" applyFill="1" applyBorder="1" applyAlignment="1">
      <alignment horizontal="center" vertical="center" wrapText="1"/>
    </xf>
    <xf numFmtId="0" fontId="4" fillId="2" borderId="1" xfId="0" applyFont="1" applyFill="1" applyBorder="1" applyAlignment="1">
      <alignment horizontal="center" vertic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right"/>
    </xf>
  </cellXfs>
  <cellStyles count="1">
    <cellStyle name="Normal" xfId="0" builtinId="0"/>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2"/>
            <c:dispRSqr val="0"/>
            <c:dispEq val="0"/>
          </c:trendline>
          <c:xVal>
            <c:numRef>
              <c:f>RMSE!$A$2:$A$34</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RMSE!$B$2:$B$34</c:f>
              <c:numCache>
                <c:formatCode>General</c:formatCode>
                <c:ptCount val="33"/>
                <c:pt idx="0">
                  <c:v>7.05</c:v>
                </c:pt>
                <c:pt idx="1">
                  <c:v>4.1500000000000004</c:v>
                </c:pt>
                <c:pt idx="2">
                  <c:v>7.5500000000000007</c:v>
                </c:pt>
                <c:pt idx="3">
                  <c:v>6.35</c:v>
                </c:pt>
                <c:pt idx="4">
                  <c:v>6.4</c:v>
                </c:pt>
                <c:pt idx="5">
                  <c:v>7.9499999999999993</c:v>
                </c:pt>
                <c:pt idx="6">
                  <c:v>4.8000000000000007</c:v>
                </c:pt>
                <c:pt idx="7">
                  <c:v>5.15</c:v>
                </c:pt>
                <c:pt idx="8">
                  <c:v>5.4499999999999993</c:v>
                </c:pt>
                <c:pt idx="9">
                  <c:v>7.25</c:v>
                </c:pt>
                <c:pt idx="10">
                  <c:v>3.55</c:v>
                </c:pt>
                <c:pt idx="11">
                  <c:v>2.1</c:v>
                </c:pt>
                <c:pt idx="12">
                  <c:v>6.85</c:v>
                </c:pt>
                <c:pt idx="13">
                  <c:v>6.85</c:v>
                </c:pt>
                <c:pt idx="14">
                  <c:v>5.4</c:v>
                </c:pt>
                <c:pt idx="15">
                  <c:v>5.4499999999999993</c:v>
                </c:pt>
                <c:pt idx="16">
                  <c:v>1.9500000000000002</c:v>
                </c:pt>
                <c:pt idx="17">
                  <c:v>7.9</c:v>
                </c:pt>
                <c:pt idx="18">
                  <c:v>5.75</c:v>
                </c:pt>
                <c:pt idx="19">
                  <c:v>3.5</c:v>
                </c:pt>
                <c:pt idx="20">
                  <c:v>1.95</c:v>
                </c:pt>
                <c:pt idx="21">
                  <c:v>3.3</c:v>
                </c:pt>
                <c:pt idx="22">
                  <c:v>5.65</c:v>
                </c:pt>
                <c:pt idx="23">
                  <c:v>5.0999999999999996</c:v>
                </c:pt>
                <c:pt idx="24">
                  <c:v>9.0500000000000007</c:v>
                </c:pt>
                <c:pt idx="25">
                  <c:v>7.55</c:v>
                </c:pt>
                <c:pt idx="26">
                  <c:v>4.05</c:v>
                </c:pt>
                <c:pt idx="27">
                  <c:v>5.65</c:v>
                </c:pt>
                <c:pt idx="28">
                  <c:v>2.2000000000000002</c:v>
                </c:pt>
                <c:pt idx="29">
                  <c:v>7.6</c:v>
                </c:pt>
                <c:pt idx="30">
                  <c:v>9.35</c:v>
                </c:pt>
                <c:pt idx="31">
                  <c:v>9.25</c:v>
                </c:pt>
                <c:pt idx="32">
                  <c:v>8.5</c:v>
                </c:pt>
              </c:numCache>
            </c:numRef>
          </c:yVal>
          <c:smooth val="0"/>
          <c:extLst>
            <c:ext xmlns:c16="http://schemas.microsoft.com/office/drawing/2014/chart" uri="{C3380CC4-5D6E-409C-BE32-E72D297353CC}">
              <c16:uniqueId val="{00000000-D1FD-4FB3-9901-8DD108825D03}"/>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movingAvg"/>
            <c:period val="2"/>
            <c:dispRSqr val="0"/>
            <c:dispEq val="0"/>
          </c:trendline>
          <c:xVal>
            <c:numRef>
              <c:f>RMSE!$A$2:$A$34</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RMSE!$C$2:$C$34</c:f>
              <c:numCache>
                <c:formatCode>0.00</c:formatCode>
                <c:ptCount val="33"/>
                <c:pt idx="0">
                  <c:v>7.03</c:v>
                </c:pt>
                <c:pt idx="1">
                  <c:v>3.39</c:v>
                </c:pt>
                <c:pt idx="2">
                  <c:v>7.6</c:v>
                </c:pt>
                <c:pt idx="3">
                  <c:v>7.05</c:v>
                </c:pt>
                <c:pt idx="4">
                  <c:v>5.97</c:v>
                </c:pt>
                <c:pt idx="5">
                  <c:v>7.6</c:v>
                </c:pt>
                <c:pt idx="6">
                  <c:v>5.29</c:v>
                </c:pt>
                <c:pt idx="7">
                  <c:v>5.18</c:v>
                </c:pt>
                <c:pt idx="8">
                  <c:v>5.15</c:v>
                </c:pt>
                <c:pt idx="9">
                  <c:v>7.88</c:v>
                </c:pt>
                <c:pt idx="10">
                  <c:v>4.3899999999999997</c:v>
                </c:pt>
                <c:pt idx="11">
                  <c:v>3.52</c:v>
                </c:pt>
                <c:pt idx="12">
                  <c:v>6.88</c:v>
                </c:pt>
                <c:pt idx="13">
                  <c:v>7.6</c:v>
                </c:pt>
                <c:pt idx="14">
                  <c:v>6.4</c:v>
                </c:pt>
                <c:pt idx="15">
                  <c:v>5.68</c:v>
                </c:pt>
                <c:pt idx="16">
                  <c:v>2.67</c:v>
                </c:pt>
                <c:pt idx="17">
                  <c:v>8.0399999999999991</c:v>
                </c:pt>
                <c:pt idx="18">
                  <c:v>5.36</c:v>
                </c:pt>
                <c:pt idx="19">
                  <c:v>4.2699999999999996</c:v>
                </c:pt>
                <c:pt idx="20">
                  <c:v>2.97</c:v>
                </c:pt>
                <c:pt idx="21">
                  <c:v>3.79</c:v>
                </c:pt>
                <c:pt idx="22">
                  <c:v>5.63</c:v>
                </c:pt>
                <c:pt idx="23">
                  <c:v>6.63</c:v>
                </c:pt>
                <c:pt idx="24">
                  <c:v>9.16</c:v>
                </c:pt>
                <c:pt idx="25">
                  <c:v>8.0299999999999994</c:v>
                </c:pt>
                <c:pt idx="26">
                  <c:v>4.5999999999999996</c:v>
                </c:pt>
                <c:pt idx="27">
                  <c:v>6.52</c:v>
                </c:pt>
                <c:pt idx="28">
                  <c:v>3.78</c:v>
                </c:pt>
                <c:pt idx="29">
                  <c:v>8.0299999999999994</c:v>
                </c:pt>
                <c:pt idx="30">
                  <c:v>7.61</c:v>
                </c:pt>
                <c:pt idx="31">
                  <c:v>9.07</c:v>
                </c:pt>
                <c:pt idx="32">
                  <c:v>6.74</c:v>
                </c:pt>
              </c:numCache>
            </c:numRef>
          </c:yVal>
          <c:smooth val="0"/>
          <c:extLst>
            <c:ext xmlns:c16="http://schemas.microsoft.com/office/drawing/2014/chart" uri="{C3380CC4-5D6E-409C-BE32-E72D297353CC}">
              <c16:uniqueId val="{00000001-D1FD-4FB3-9901-8DD108825D03}"/>
            </c:ext>
          </c:extLst>
        </c:ser>
        <c:dLbls>
          <c:showLegendKey val="0"/>
          <c:showVal val="0"/>
          <c:showCatName val="0"/>
          <c:showSerName val="0"/>
          <c:showPercent val="0"/>
          <c:showBubbleSize val="0"/>
        </c:dLbls>
        <c:axId val="1087337295"/>
        <c:axId val="1087341871"/>
      </c:scatterChart>
      <c:valAx>
        <c:axId val="1087337295"/>
        <c:scaling>
          <c:orientation val="minMax"/>
          <c:max val="34"/>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7341871"/>
        <c:crosses val="autoZero"/>
        <c:crossBetween val="midCat"/>
        <c:majorUnit val="3"/>
      </c:valAx>
      <c:valAx>
        <c:axId val="108734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733729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Root Mean Square Error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'RMSE (3)'!$A$1:$A$34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 (3)'!$B$1:$B$34</c:f>
              <c:numCache>
                <c:formatCode>General</c:formatCode>
                <c:ptCount val="34"/>
                <c:pt idx="0">
                  <c:v>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numCache>
            </c:numRef>
          </c:yVal>
          <c:smooth val="1"/>
          <c:extLst>
            <c:ext xmlns:c16="http://schemas.microsoft.com/office/drawing/2014/chart" uri="{C3380CC4-5D6E-409C-BE32-E72D297353CC}">
              <c16:uniqueId val="{00000000-ADB4-451D-8AF4-21A77DD6B04C}"/>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'RMSE (3)'!$A$1:$A$34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 (3)'!$C$1:$C$34</c:f>
              <c:numCache>
                <c:formatCode>0.00</c:formatCode>
                <c:ptCount val="34"/>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yVal>
          <c:smooth val="1"/>
          <c:extLst>
            <c:ext xmlns:c16="http://schemas.microsoft.com/office/drawing/2014/chart" uri="{C3380CC4-5D6E-409C-BE32-E72D297353CC}">
              <c16:uniqueId val="{00000001-ADB4-451D-8AF4-21A77DD6B04C}"/>
            </c:ext>
          </c:extLst>
        </c:ser>
        <c:dLbls>
          <c:showLegendKey val="0"/>
          <c:showVal val="0"/>
          <c:showCatName val="0"/>
          <c:showSerName val="0"/>
          <c:showPercent val="0"/>
          <c:showBubbleSize val="0"/>
        </c:dLbls>
        <c:axId val="1088392559"/>
        <c:axId val="1088400879"/>
      </c:scatterChart>
      <c:valAx>
        <c:axId val="1088392559"/>
        <c:scaling>
          <c:orientation val="minMax"/>
          <c:max val="33"/>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400879"/>
        <c:crosses val="autoZero"/>
        <c:crossBetween val="midCat"/>
        <c:majorUnit val="3"/>
      </c:valAx>
      <c:valAx>
        <c:axId val="10884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39255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Correlation b/w actual scores and predicted scores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manualLayout>
          <c:layoutTarget val="inner"/>
          <c:xMode val="edge"/>
          <c:yMode val="edge"/>
          <c:x val="0.14217337416156314"/>
          <c:y val="0.18429207078728893"/>
          <c:w val="0.80980193448041216"/>
          <c:h val="0.49159676928795926"/>
        </c:manualLayout>
      </c:layout>
      <c:scatterChart>
        <c:scatterStyle val="smoothMarker"/>
        <c:varyColors val="0"/>
        <c:ser>
          <c:idx val="0"/>
          <c:order val="0"/>
          <c:tx>
            <c:strRef>
              <c:f>RMSE!$B$1</c:f>
              <c:strCache>
                <c:ptCount val="1"/>
                <c:pt idx="0">
                  <c:v>Actual Scores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RMSE!$A$1:$A$34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RMSE!$B$1:$B$34</c:f>
              <c:numCache>
                <c:formatCode>General</c:formatCode>
                <c:ptCount val="34"/>
                <c:pt idx="0">
                  <c:v>0</c:v>
                </c:pt>
                <c:pt idx="1">
                  <c:v>7.05</c:v>
                </c:pt>
                <c:pt idx="2">
                  <c:v>4.1500000000000004</c:v>
                </c:pt>
                <c:pt idx="3">
                  <c:v>7.5500000000000007</c:v>
                </c:pt>
                <c:pt idx="4">
                  <c:v>6.35</c:v>
                </c:pt>
                <c:pt idx="5">
                  <c:v>6.4</c:v>
                </c:pt>
                <c:pt idx="6">
                  <c:v>7.9499999999999993</c:v>
                </c:pt>
                <c:pt idx="7">
                  <c:v>4.8000000000000007</c:v>
                </c:pt>
                <c:pt idx="8">
                  <c:v>5.15</c:v>
                </c:pt>
                <c:pt idx="9">
                  <c:v>5.4499999999999993</c:v>
                </c:pt>
                <c:pt idx="10">
                  <c:v>7.25</c:v>
                </c:pt>
                <c:pt idx="11">
                  <c:v>3.55</c:v>
                </c:pt>
                <c:pt idx="12">
                  <c:v>2.1</c:v>
                </c:pt>
                <c:pt idx="13">
                  <c:v>6.85</c:v>
                </c:pt>
                <c:pt idx="14">
                  <c:v>6.85</c:v>
                </c:pt>
                <c:pt idx="15">
                  <c:v>5.4</c:v>
                </c:pt>
                <c:pt idx="16">
                  <c:v>5.4499999999999993</c:v>
                </c:pt>
                <c:pt idx="17">
                  <c:v>1.9500000000000002</c:v>
                </c:pt>
                <c:pt idx="18">
                  <c:v>7.9</c:v>
                </c:pt>
                <c:pt idx="19">
                  <c:v>5.75</c:v>
                </c:pt>
                <c:pt idx="20">
                  <c:v>3.5</c:v>
                </c:pt>
                <c:pt idx="21">
                  <c:v>1.95</c:v>
                </c:pt>
                <c:pt idx="22">
                  <c:v>3.3</c:v>
                </c:pt>
                <c:pt idx="23">
                  <c:v>5.65</c:v>
                </c:pt>
                <c:pt idx="24">
                  <c:v>5.0999999999999996</c:v>
                </c:pt>
                <c:pt idx="25">
                  <c:v>9.0500000000000007</c:v>
                </c:pt>
                <c:pt idx="26">
                  <c:v>7.55</c:v>
                </c:pt>
                <c:pt idx="27">
                  <c:v>4.05</c:v>
                </c:pt>
                <c:pt idx="28">
                  <c:v>5.65</c:v>
                </c:pt>
                <c:pt idx="29">
                  <c:v>2.2000000000000002</c:v>
                </c:pt>
                <c:pt idx="30">
                  <c:v>7.6</c:v>
                </c:pt>
                <c:pt idx="31">
                  <c:v>9.35</c:v>
                </c:pt>
                <c:pt idx="32">
                  <c:v>9.25</c:v>
                </c:pt>
                <c:pt idx="33">
                  <c:v>8.5</c:v>
                </c:pt>
              </c:numCache>
            </c:numRef>
          </c:yVal>
          <c:smooth val="1"/>
          <c:extLst>
            <c:ext xmlns:c16="http://schemas.microsoft.com/office/drawing/2014/chart" uri="{C3380CC4-5D6E-409C-BE32-E72D297353CC}">
              <c16:uniqueId val="{00000000-9E69-4A92-9D5E-3AFB349D5822}"/>
            </c:ext>
          </c:extLst>
        </c:ser>
        <c:ser>
          <c:idx val="1"/>
          <c:order val="1"/>
          <c:tx>
            <c:strRef>
              <c:f>RMSE!$C$1</c:f>
              <c:strCache>
                <c:ptCount val="1"/>
                <c:pt idx="0">
                  <c:v>Predicted Scores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RMSE!$A$1:$A$34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RMSE!$C$1:$C$34</c:f>
              <c:numCache>
                <c:formatCode>0.00</c:formatCode>
                <c:ptCount val="34"/>
                <c:pt idx="0" formatCode="General">
                  <c:v>0</c:v>
                </c:pt>
                <c:pt idx="1">
                  <c:v>7.03</c:v>
                </c:pt>
                <c:pt idx="2">
                  <c:v>3.39</c:v>
                </c:pt>
                <c:pt idx="3">
                  <c:v>7.6</c:v>
                </c:pt>
                <c:pt idx="4">
                  <c:v>7.05</c:v>
                </c:pt>
                <c:pt idx="5">
                  <c:v>5.97</c:v>
                </c:pt>
                <c:pt idx="6">
                  <c:v>7.6</c:v>
                </c:pt>
                <c:pt idx="7">
                  <c:v>5.29</c:v>
                </c:pt>
                <c:pt idx="8">
                  <c:v>5.18</c:v>
                </c:pt>
                <c:pt idx="9">
                  <c:v>5.15</c:v>
                </c:pt>
                <c:pt idx="10">
                  <c:v>7.88</c:v>
                </c:pt>
                <c:pt idx="11">
                  <c:v>4.3899999999999997</c:v>
                </c:pt>
                <c:pt idx="12">
                  <c:v>3.52</c:v>
                </c:pt>
                <c:pt idx="13">
                  <c:v>6.88</c:v>
                </c:pt>
                <c:pt idx="14">
                  <c:v>7.6</c:v>
                </c:pt>
                <c:pt idx="15">
                  <c:v>6.4</c:v>
                </c:pt>
                <c:pt idx="16">
                  <c:v>5.68</c:v>
                </c:pt>
                <c:pt idx="17">
                  <c:v>2.67</c:v>
                </c:pt>
                <c:pt idx="18">
                  <c:v>8.0399999999999991</c:v>
                </c:pt>
                <c:pt idx="19">
                  <c:v>5.36</c:v>
                </c:pt>
                <c:pt idx="20">
                  <c:v>4.2699999999999996</c:v>
                </c:pt>
                <c:pt idx="21">
                  <c:v>2.97</c:v>
                </c:pt>
                <c:pt idx="22">
                  <c:v>3.79</c:v>
                </c:pt>
                <c:pt idx="23">
                  <c:v>5.63</c:v>
                </c:pt>
                <c:pt idx="24">
                  <c:v>6.63</c:v>
                </c:pt>
                <c:pt idx="25">
                  <c:v>9.16</c:v>
                </c:pt>
                <c:pt idx="26">
                  <c:v>8.0299999999999994</c:v>
                </c:pt>
                <c:pt idx="27">
                  <c:v>4.5999999999999996</c:v>
                </c:pt>
                <c:pt idx="28">
                  <c:v>6.52</c:v>
                </c:pt>
                <c:pt idx="29">
                  <c:v>3.78</c:v>
                </c:pt>
                <c:pt idx="30">
                  <c:v>8.0299999999999994</c:v>
                </c:pt>
                <c:pt idx="31">
                  <c:v>7.61</c:v>
                </c:pt>
                <c:pt idx="32">
                  <c:v>9.07</c:v>
                </c:pt>
                <c:pt idx="33">
                  <c:v>6.74</c:v>
                </c:pt>
              </c:numCache>
            </c:numRef>
          </c:yVal>
          <c:smooth val="1"/>
          <c:extLst>
            <c:ext xmlns:c16="http://schemas.microsoft.com/office/drawing/2014/chart" uri="{C3380CC4-5D6E-409C-BE32-E72D297353CC}">
              <c16:uniqueId val="{00000001-9E69-4A92-9D5E-3AFB349D5822}"/>
            </c:ext>
          </c:extLst>
        </c:ser>
        <c:dLbls>
          <c:showLegendKey val="0"/>
          <c:showVal val="0"/>
          <c:showCatName val="0"/>
          <c:showSerName val="0"/>
          <c:showPercent val="0"/>
          <c:showBubbleSize val="0"/>
        </c:dLbls>
        <c:axId val="1088392559"/>
        <c:axId val="1088400879"/>
      </c:scatterChart>
      <c:valAx>
        <c:axId val="1088392559"/>
        <c:scaling>
          <c:orientation val="minMax"/>
          <c:max val="33"/>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400879"/>
        <c:crosses val="autoZero"/>
        <c:crossBetween val="midCat"/>
        <c:majorUnit val="3"/>
      </c:valAx>
      <c:valAx>
        <c:axId val="108840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392559"/>
        <c:crosses val="autoZero"/>
        <c:crossBetween val="midCat"/>
      </c:valAx>
      <c:spPr>
        <a:noFill/>
        <a:ln>
          <a:noFill/>
        </a:ln>
        <a:effectLst/>
      </c:spPr>
    </c:plotArea>
    <c:legend>
      <c:legendPos val="b"/>
      <c:layout>
        <c:manualLayout>
          <c:xMode val="edge"/>
          <c:yMode val="edge"/>
          <c:x val="0.20749902789929039"/>
          <c:y val="0.88626541853942076"/>
          <c:w val="0.58500194420141927"/>
          <c:h val="9.6567199486330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Root Mean Square Error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RMSE!$A$1:$A$34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RMSE!$B$1:$B$34</c:f>
              <c:numCache>
                <c:formatCode>General</c:formatCode>
                <c:ptCount val="34"/>
                <c:pt idx="0">
                  <c:v>0</c:v>
                </c:pt>
                <c:pt idx="1">
                  <c:v>7.05</c:v>
                </c:pt>
                <c:pt idx="2">
                  <c:v>4.1500000000000004</c:v>
                </c:pt>
                <c:pt idx="3">
                  <c:v>7.5500000000000007</c:v>
                </c:pt>
                <c:pt idx="4">
                  <c:v>6.35</c:v>
                </c:pt>
                <c:pt idx="5">
                  <c:v>6.4</c:v>
                </c:pt>
                <c:pt idx="6">
                  <c:v>7.9499999999999993</c:v>
                </c:pt>
                <c:pt idx="7">
                  <c:v>4.8000000000000007</c:v>
                </c:pt>
                <c:pt idx="8">
                  <c:v>5.15</c:v>
                </c:pt>
                <c:pt idx="9">
                  <c:v>5.4499999999999993</c:v>
                </c:pt>
                <c:pt idx="10">
                  <c:v>7.25</c:v>
                </c:pt>
                <c:pt idx="11">
                  <c:v>3.55</c:v>
                </c:pt>
                <c:pt idx="12">
                  <c:v>2.1</c:v>
                </c:pt>
                <c:pt idx="13">
                  <c:v>6.85</c:v>
                </c:pt>
                <c:pt idx="14">
                  <c:v>6.85</c:v>
                </c:pt>
                <c:pt idx="15">
                  <c:v>5.4</c:v>
                </c:pt>
                <c:pt idx="16">
                  <c:v>5.4499999999999993</c:v>
                </c:pt>
                <c:pt idx="17">
                  <c:v>1.9500000000000002</c:v>
                </c:pt>
                <c:pt idx="18">
                  <c:v>7.9</c:v>
                </c:pt>
                <c:pt idx="19">
                  <c:v>5.75</c:v>
                </c:pt>
                <c:pt idx="20">
                  <c:v>3.5</c:v>
                </c:pt>
                <c:pt idx="21">
                  <c:v>1.95</c:v>
                </c:pt>
                <c:pt idx="22">
                  <c:v>3.3</c:v>
                </c:pt>
                <c:pt idx="23">
                  <c:v>5.65</c:v>
                </c:pt>
                <c:pt idx="24">
                  <c:v>5.0999999999999996</c:v>
                </c:pt>
                <c:pt idx="25">
                  <c:v>9.0500000000000007</c:v>
                </c:pt>
                <c:pt idx="26">
                  <c:v>7.55</c:v>
                </c:pt>
                <c:pt idx="27">
                  <c:v>4.05</c:v>
                </c:pt>
                <c:pt idx="28">
                  <c:v>5.65</c:v>
                </c:pt>
                <c:pt idx="29">
                  <c:v>2.2000000000000002</c:v>
                </c:pt>
                <c:pt idx="30">
                  <c:v>7.6</c:v>
                </c:pt>
                <c:pt idx="31">
                  <c:v>9.35</c:v>
                </c:pt>
                <c:pt idx="32">
                  <c:v>9.25</c:v>
                </c:pt>
                <c:pt idx="33">
                  <c:v>8.5</c:v>
                </c:pt>
              </c:numCache>
            </c:numRef>
          </c:yVal>
          <c:smooth val="1"/>
          <c:extLst>
            <c:ext xmlns:c16="http://schemas.microsoft.com/office/drawing/2014/chart" uri="{C3380CC4-5D6E-409C-BE32-E72D297353CC}">
              <c16:uniqueId val="{00000000-C64E-45C3-A402-ED9492FB4F2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RMSE!$A$1:$A$34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RMSE!$C$1:$C$34</c:f>
              <c:numCache>
                <c:formatCode>0.00</c:formatCode>
                <c:ptCount val="34"/>
                <c:pt idx="0" formatCode="General">
                  <c:v>0</c:v>
                </c:pt>
                <c:pt idx="1">
                  <c:v>7.03</c:v>
                </c:pt>
                <c:pt idx="2">
                  <c:v>3.39</c:v>
                </c:pt>
                <c:pt idx="3">
                  <c:v>7.6</c:v>
                </c:pt>
                <c:pt idx="4">
                  <c:v>7.05</c:v>
                </c:pt>
                <c:pt idx="5">
                  <c:v>5.97</c:v>
                </c:pt>
                <c:pt idx="6">
                  <c:v>7.6</c:v>
                </c:pt>
                <c:pt idx="7">
                  <c:v>5.29</c:v>
                </c:pt>
                <c:pt idx="8">
                  <c:v>5.18</c:v>
                </c:pt>
                <c:pt idx="9">
                  <c:v>5.15</c:v>
                </c:pt>
                <c:pt idx="10">
                  <c:v>7.88</c:v>
                </c:pt>
                <c:pt idx="11">
                  <c:v>4.3899999999999997</c:v>
                </c:pt>
                <c:pt idx="12">
                  <c:v>3.52</c:v>
                </c:pt>
                <c:pt idx="13">
                  <c:v>6.88</c:v>
                </c:pt>
                <c:pt idx="14">
                  <c:v>7.6</c:v>
                </c:pt>
                <c:pt idx="15">
                  <c:v>6.4</c:v>
                </c:pt>
                <c:pt idx="16">
                  <c:v>5.68</c:v>
                </c:pt>
                <c:pt idx="17">
                  <c:v>2.67</c:v>
                </c:pt>
                <c:pt idx="18">
                  <c:v>8.0399999999999991</c:v>
                </c:pt>
                <c:pt idx="19">
                  <c:v>5.36</c:v>
                </c:pt>
                <c:pt idx="20">
                  <c:v>4.2699999999999996</c:v>
                </c:pt>
                <c:pt idx="21">
                  <c:v>2.97</c:v>
                </c:pt>
                <c:pt idx="22">
                  <c:v>3.79</c:v>
                </c:pt>
                <c:pt idx="23">
                  <c:v>5.63</c:v>
                </c:pt>
                <c:pt idx="24">
                  <c:v>6.63</c:v>
                </c:pt>
                <c:pt idx="25">
                  <c:v>9.16</c:v>
                </c:pt>
                <c:pt idx="26">
                  <c:v>8.0299999999999994</c:v>
                </c:pt>
                <c:pt idx="27">
                  <c:v>4.5999999999999996</c:v>
                </c:pt>
                <c:pt idx="28">
                  <c:v>6.52</c:v>
                </c:pt>
                <c:pt idx="29">
                  <c:v>3.78</c:v>
                </c:pt>
                <c:pt idx="30">
                  <c:v>8.0299999999999994</c:v>
                </c:pt>
                <c:pt idx="31">
                  <c:v>7.61</c:v>
                </c:pt>
                <c:pt idx="32">
                  <c:v>9.07</c:v>
                </c:pt>
                <c:pt idx="33">
                  <c:v>6.74</c:v>
                </c:pt>
              </c:numCache>
            </c:numRef>
          </c:yVal>
          <c:smooth val="1"/>
          <c:extLst>
            <c:ext xmlns:c16="http://schemas.microsoft.com/office/drawing/2014/chart" uri="{C3380CC4-5D6E-409C-BE32-E72D297353CC}">
              <c16:uniqueId val="{00000001-C64E-45C3-A402-ED9492FB4F21}"/>
            </c:ext>
          </c:extLst>
        </c:ser>
        <c:dLbls>
          <c:showLegendKey val="0"/>
          <c:showVal val="0"/>
          <c:showCatName val="0"/>
          <c:showSerName val="0"/>
          <c:showPercent val="0"/>
          <c:showBubbleSize val="0"/>
        </c:dLbls>
        <c:axId val="1088392559"/>
        <c:axId val="1088400879"/>
      </c:scatterChart>
      <c:valAx>
        <c:axId val="1088392559"/>
        <c:scaling>
          <c:orientation val="minMax"/>
          <c:max val="33"/>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400879"/>
        <c:crosses val="autoZero"/>
        <c:crossBetween val="midCat"/>
        <c:majorUnit val="3"/>
      </c:valAx>
      <c:valAx>
        <c:axId val="10884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39255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Comparison b/w actual and predicted scores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manualLayout>
          <c:layoutTarget val="inner"/>
          <c:xMode val="edge"/>
          <c:yMode val="edge"/>
          <c:x val="0.14217337416156314"/>
          <c:y val="0.18429207078728893"/>
          <c:w val="0.80980193448041216"/>
          <c:h val="0.47442938731371026"/>
        </c:manualLayout>
      </c:layout>
      <c:scatterChart>
        <c:scatterStyle val="smoothMarker"/>
        <c:varyColors val="0"/>
        <c:ser>
          <c:idx val="0"/>
          <c:order val="0"/>
          <c:tx>
            <c:strRef>
              <c:f>RMSE!$B$1</c:f>
              <c:strCache>
                <c:ptCount val="1"/>
                <c:pt idx="0">
                  <c:v>Actual Scores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RMSE!$A$1:$A$34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RMSE!$B$1:$B$34</c:f>
              <c:numCache>
                <c:formatCode>General</c:formatCode>
                <c:ptCount val="34"/>
                <c:pt idx="0">
                  <c:v>0</c:v>
                </c:pt>
                <c:pt idx="1">
                  <c:v>7.05</c:v>
                </c:pt>
                <c:pt idx="2">
                  <c:v>4.1500000000000004</c:v>
                </c:pt>
                <c:pt idx="3">
                  <c:v>7.5500000000000007</c:v>
                </c:pt>
                <c:pt idx="4">
                  <c:v>6.35</c:v>
                </c:pt>
                <c:pt idx="5">
                  <c:v>6.4</c:v>
                </c:pt>
                <c:pt idx="6">
                  <c:v>7.9499999999999993</c:v>
                </c:pt>
                <c:pt idx="7">
                  <c:v>4.8000000000000007</c:v>
                </c:pt>
                <c:pt idx="8">
                  <c:v>5.15</c:v>
                </c:pt>
                <c:pt idx="9">
                  <c:v>5.4499999999999993</c:v>
                </c:pt>
                <c:pt idx="10">
                  <c:v>7.25</c:v>
                </c:pt>
                <c:pt idx="11">
                  <c:v>3.55</c:v>
                </c:pt>
                <c:pt idx="12">
                  <c:v>2.1</c:v>
                </c:pt>
                <c:pt idx="13">
                  <c:v>6.85</c:v>
                </c:pt>
                <c:pt idx="14">
                  <c:v>6.85</c:v>
                </c:pt>
                <c:pt idx="15">
                  <c:v>5.4</c:v>
                </c:pt>
                <c:pt idx="16">
                  <c:v>5.4499999999999993</c:v>
                </c:pt>
                <c:pt idx="17">
                  <c:v>1.9500000000000002</c:v>
                </c:pt>
                <c:pt idx="18">
                  <c:v>7.9</c:v>
                </c:pt>
                <c:pt idx="19">
                  <c:v>5.75</c:v>
                </c:pt>
                <c:pt idx="20">
                  <c:v>3.5</c:v>
                </c:pt>
                <c:pt idx="21">
                  <c:v>1.95</c:v>
                </c:pt>
                <c:pt idx="22">
                  <c:v>3.3</c:v>
                </c:pt>
                <c:pt idx="23">
                  <c:v>5.65</c:v>
                </c:pt>
                <c:pt idx="24">
                  <c:v>5.0999999999999996</c:v>
                </c:pt>
                <c:pt idx="25">
                  <c:v>9.0500000000000007</c:v>
                </c:pt>
                <c:pt idx="26">
                  <c:v>7.55</c:v>
                </c:pt>
                <c:pt idx="27">
                  <c:v>4.05</c:v>
                </c:pt>
                <c:pt idx="28">
                  <c:v>5.65</c:v>
                </c:pt>
                <c:pt idx="29">
                  <c:v>2.2000000000000002</c:v>
                </c:pt>
                <c:pt idx="30">
                  <c:v>7.6</c:v>
                </c:pt>
                <c:pt idx="31">
                  <c:v>9.35</c:v>
                </c:pt>
                <c:pt idx="32">
                  <c:v>9.25</c:v>
                </c:pt>
                <c:pt idx="33">
                  <c:v>8.5</c:v>
                </c:pt>
              </c:numCache>
            </c:numRef>
          </c:yVal>
          <c:smooth val="1"/>
          <c:extLst>
            <c:ext xmlns:c16="http://schemas.microsoft.com/office/drawing/2014/chart" uri="{C3380CC4-5D6E-409C-BE32-E72D297353CC}">
              <c16:uniqueId val="{00000000-C686-47BA-928D-3D429FDE6E4D}"/>
            </c:ext>
          </c:extLst>
        </c:ser>
        <c:ser>
          <c:idx val="1"/>
          <c:order val="1"/>
          <c:tx>
            <c:strRef>
              <c:f>RMSE!$C$1</c:f>
              <c:strCache>
                <c:ptCount val="1"/>
                <c:pt idx="0">
                  <c:v>Predicted Scores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RMSE!$A$1:$A$34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RMSE!$C$1:$C$34</c:f>
              <c:numCache>
                <c:formatCode>0.00</c:formatCode>
                <c:ptCount val="34"/>
                <c:pt idx="0" formatCode="General">
                  <c:v>0</c:v>
                </c:pt>
                <c:pt idx="1">
                  <c:v>7.03</c:v>
                </c:pt>
                <c:pt idx="2">
                  <c:v>3.39</c:v>
                </c:pt>
                <c:pt idx="3">
                  <c:v>7.6</c:v>
                </c:pt>
                <c:pt idx="4">
                  <c:v>7.05</c:v>
                </c:pt>
                <c:pt idx="5">
                  <c:v>5.97</c:v>
                </c:pt>
                <c:pt idx="6">
                  <c:v>7.6</c:v>
                </c:pt>
                <c:pt idx="7">
                  <c:v>5.29</c:v>
                </c:pt>
                <c:pt idx="8">
                  <c:v>5.18</c:v>
                </c:pt>
                <c:pt idx="9">
                  <c:v>5.15</c:v>
                </c:pt>
                <c:pt idx="10">
                  <c:v>7.88</c:v>
                </c:pt>
                <c:pt idx="11">
                  <c:v>4.3899999999999997</c:v>
                </c:pt>
                <c:pt idx="12">
                  <c:v>3.52</c:v>
                </c:pt>
                <c:pt idx="13">
                  <c:v>6.88</c:v>
                </c:pt>
                <c:pt idx="14">
                  <c:v>7.6</c:v>
                </c:pt>
                <c:pt idx="15">
                  <c:v>6.4</c:v>
                </c:pt>
                <c:pt idx="16">
                  <c:v>5.68</c:v>
                </c:pt>
                <c:pt idx="17">
                  <c:v>2.67</c:v>
                </c:pt>
                <c:pt idx="18">
                  <c:v>8.0399999999999991</c:v>
                </c:pt>
                <c:pt idx="19">
                  <c:v>5.36</c:v>
                </c:pt>
                <c:pt idx="20">
                  <c:v>4.2699999999999996</c:v>
                </c:pt>
                <c:pt idx="21">
                  <c:v>2.97</c:v>
                </c:pt>
                <c:pt idx="22">
                  <c:v>3.79</c:v>
                </c:pt>
                <c:pt idx="23">
                  <c:v>5.63</c:v>
                </c:pt>
                <c:pt idx="24">
                  <c:v>6.63</c:v>
                </c:pt>
                <c:pt idx="25">
                  <c:v>9.16</c:v>
                </c:pt>
                <c:pt idx="26">
                  <c:v>8.0299999999999994</c:v>
                </c:pt>
                <c:pt idx="27">
                  <c:v>4.5999999999999996</c:v>
                </c:pt>
                <c:pt idx="28">
                  <c:v>6.52</c:v>
                </c:pt>
                <c:pt idx="29">
                  <c:v>3.78</c:v>
                </c:pt>
                <c:pt idx="30">
                  <c:v>8.0299999999999994</c:v>
                </c:pt>
                <c:pt idx="31">
                  <c:v>7.61</c:v>
                </c:pt>
                <c:pt idx="32">
                  <c:v>9.07</c:v>
                </c:pt>
                <c:pt idx="33">
                  <c:v>6.74</c:v>
                </c:pt>
              </c:numCache>
            </c:numRef>
          </c:yVal>
          <c:smooth val="1"/>
          <c:extLst>
            <c:ext xmlns:c16="http://schemas.microsoft.com/office/drawing/2014/chart" uri="{C3380CC4-5D6E-409C-BE32-E72D297353CC}">
              <c16:uniqueId val="{00000001-C686-47BA-928D-3D429FDE6E4D}"/>
            </c:ext>
          </c:extLst>
        </c:ser>
        <c:dLbls>
          <c:showLegendKey val="0"/>
          <c:showVal val="0"/>
          <c:showCatName val="0"/>
          <c:showSerName val="0"/>
          <c:showPercent val="0"/>
          <c:showBubbleSize val="0"/>
        </c:dLbls>
        <c:axId val="1088392559"/>
        <c:axId val="1088400879"/>
      </c:scatterChart>
      <c:valAx>
        <c:axId val="1088392559"/>
        <c:scaling>
          <c:orientation val="minMax"/>
          <c:max val="33"/>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400879"/>
        <c:crosses val="autoZero"/>
        <c:crossBetween val="midCat"/>
        <c:majorUnit val="3"/>
      </c:valAx>
      <c:valAx>
        <c:axId val="108840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392559"/>
        <c:crosses val="autoZero"/>
        <c:crossBetween val="midCat"/>
      </c:valAx>
      <c:spPr>
        <a:noFill/>
        <a:ln>
          <a:noFill/>
        </a:ln>
        <a:effectLst/>
      </c:spPr>
    </c:plotArea>
    <c:legend>
      <c:legendPos val="b"/>
      <c:layout>
        <c:manualLayout>
          <c:xMode val="edge"/>
          <c:yMode val="edge"/>
          <c:x val="0.20749902789929039"/>
          <c:y val="0.88054295788133774"/>
          <c:w val="0.58500194420141927"/>
          <c:h val="9.6567199486330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Comparison b/w actual and predicted scores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manualLayout>
          <c:layoutTarget val="inner"/>
          <c:xMode val="edge"/>
          <c:yMode val="edge"/>
          <c:x val="0.17771671770195394"/>
          <c:y val="0.34506253847898644"/>
          <c:w val="0.77984501069310785"/>
          <c:h val="0.43154102264994665"/>
        </c:manualLayout>
      </c:layout>
      <c:barChart>
        <c:barDir val="col"/>
        <c:grouping val="clustered"/>
        <c:varyColors val="0"/>
        <c:ser>
          <c:idx val="0"/>
          <c:order val="0"/>
          <c:tx>
            <c:strRef>
              <c:f>'RMSE (2)'!$B$1</c:f>
              <c:strCache>
                <c:ptCount val="1"/>
                <c:pt idx="0">
                  <c:v>Actual Scores</c:v>
                </c:pt>
              </c:strCache>
            </c:strRef>
          </c:tx>
          <c:spPr>
            <a:solidFill>
              <a:schemeClr val="accent1"/>
            </a:solidFill>
            <a:ln>
              <a:noFill/>
            </a:ln>
            <a:effectLst/>
          </c:spPr>
          <c:invertIfNegative val="0"/>
          <c:cat>
            <c:numRef>
              <c:f>'RMSE (2)'!$A$2:$A$16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'RMSE (2)'!$B$2:$B$16</c:f>
              <c:numCache>
                <c:formatCode>General</c:formatCode>
                <c:ptCount val="15"/>
                <c:pt idx="0">
                  <c:v>7.05</c:v>
                </c:pt>
                <c:pt idx="1">
                  <c:v>4.1500000000000004</c:v>
                </c:pt>
                <c:pt idx="2">
                  <c:v>7.5500000000000007</c:v>
                </c:pt>
                <c:pt idx="3">
                  <c:v>6.35</c:v>
                </c:pt>
                <c:pt idx="4">
                  <c:v>6.4</c:v>
                </c:pt>
                <c:pt idx="5">
                  <c:v>7.9499999999999993</c:v>
                </c:pt>
                <c:pt idx="6">
                  <c:v>4.8000000000000007</c:v>
                </c:pt>
                <c:pt idx="7">
                  <c:v>5.15</c:v>
                </c:pt>
                <c:pt idx="8">
                  <c:v>5.4499999999999993</c:v>
                </c:pt>
                <c:pt idx="9">
                  <c:v>7.25</c:v>
                </c:pt>
                <c:pt idx="10">
                  <c:v>3.55</c:v>
                </c:pt>
                <c:pt idx="11">
                  <c:v>2.1</c:v>
                </c:pt>
                <c:pt idx="12">
                  <c:v>6.85</c:v>
                </c:pt>
                <c:pt idx="13">
                  <c:v>6.85</c:v>
                </c:pt>
                <c:pt idx="14">
                  <c:v>5.4</c:v>
                </c:pt>
              </c:numCache>
            </c:numRef>
          </c:val>
          <c:extLst>
            <c:ext xmlns:c16="http://schemas.microsoft.com/office/drawing/2014/chart" uri="{C3380CC4-5D6E-409C-BE32-E72D297353CC}">
              <c16:uniqueId val="{00000000-E228-49B4-9C71-E7884C0432EB}"/>
            </c:ext>
          </c:extLst>
        </c:ser>
        <c:ser>
          <c:idx val="1"/>
          <c:order val="1"/>
          <c:tx>
            <c:strRef>
              <c:f>'RMSE (2)'!$C$1</c:f>
              <c:strCache>
                <c:ptCount val="1"/>
                <c:pt idx="0">
                  <c:v>Predicted Scores</c:v>
                </c:pt>
              </c:strCache>
            </c:strRef>
          </c:tx>
          <c:spPr>
            <a:solidFill>
              <a:schemeClr val="accent2"/>
            </a:solidFill>
            <a:ln>
              <a:noFill/>
            </a:ln>
            <a:effectLst/>
          </c:spPr>
          <c:invertIfNegative val="0"/>
          <c:cat>
            <c:numRef>
              <c:f>'RMSE (2)'!$A$2:$A$16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'RMSE (2)'!$C$2:$C$16</c:f>
              <c:numCache>
                <c:formatCode>General</c:formatCode>
                <c:ptCount val="15"/>
                <c:pt idx="0">
                  <c:v>7.03</c:v>
                </c:pt>
                <c:pt idx="1">
                  <c:v>3.39</c:v>
                </c:pt>
                <c:pt idx="2">
                  <c:v>7.6</c:v>
                </c:pt>
                <c:pt idx="3">
                  <c:v>7.05</c:v>
                </c:pt>
                <c:pt idx="4">
                  <c:v>5.97</c:v>
                </c:pt>
                <c:pt idx="5">
                  <c:v>7.6</c:v>
                </c:pt>
                <c:pt idx="6">
                  <c:v>5.29</c:v>
                </c:pt>
                <c:pt idx="7">
                  <c:v>5.18</c:v>
                </c:pt>
                <c:pt idx="8">
                  <c:v>5.15</c:v>
                </c:pt>
                <c:pt idx="9">
                  <c:v>7.88</c:v>
                </c:pt>
                <c:pt idx="10">
                  <c:v>4.3899999999999997</c:v>
                </c:pt>
                <c:pt idx="11">
                  <c:v>3.52</c:v>
                </c:pt>
                <c:pt idx="12">
                  <c:v>6.88</c:v>
                </c:pt>
                <c:pt idx="13">
                  <c:v>7.6</c:v>
                </c:pt>
                <c:pt idx="14">
                  <c:v>6.4</c:v>
                </c:pt>
              </c:numCache>
            </c:numRef>
          </c:val>
          <c:extLst>
            <c:ext xmlns:c16="http://schemas.microsoft.com/office/drawing/2014/chart" uri="{C3380CC4-5D6E-409C-BE32-E72D297353CC}">
              <c16:uniqueId val="{00000001-E228-49B4-9C71-E7884C0432EB}"/>
            </c:ext>
          </c:extLst>
        </c:ser>
        <c:dLbls>
          <c:showLegendKey val="0"/>
          <c:showVal val="0"/>
          <c:showCatName val="0"/>
          <c:showSerName val="0"/>
          <c:showPercent val="0"/>
          <c:showBubbleSize val="0"/>
        </c:dLbls>
        <c:gapWidth val="219"/>
        <c:overlap val="-27"/>
        <c:axId val="1969160511"/>
        <c:axId val="1969161759"/>
      </c:barChart>
      <c:catAx>
        <c:axId val="19691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69161759"/>
        <c:crosses val="autoZero"/>
        <c:auto val="1"/>
        <c:lblAlgn val="ctr"/>
        <c:lblOffset val="100"/>
        <c:noMultiLvlLbl val="0"/>
      </c:catAx>
      <c:valAx>
        <c:axId val="1969161759"/>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69160511"/>
        <c:crosses val="autoZero"/>
        <c:crossBetween val="between"/>
        <c:majorUnit val="2"/>
        <c:minorUnit val="0.2"/>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i="0" baseline="0">
                <a:effectLst/>
              </a:rPr>
              <a:t>Comparison b/w actual and predicted Scores</a:t>
            </a:r>
            <a:endParaRPr lang="ar-SA" sz="1000" b="1">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manualLayout>
          <c:layoutTarget val="inner"/>
          <c:xMode val="edge"/>
          <c:yMode val="edge"/>
          <c:x val="0.17771671770195394"/>
          <c:y val="0.3656386701662292"/>
          <c:w val="0.77984501069310785"/>
          <c:h val="0.41096489096270378"/>
        </c:manualLayout>
      </c:layout>
      <c:barChart>
        <c:barDir val="col"/>
        <c:grouping val="clustered"/>
        <c:varyColors val="0"/>
        <c:ser>
          <c:idx val="0"/>
          <c:order val="0"/>
          <c:tx>
            <c:strRef>
              <c:f>'RMSE (2)'!$B$1</c:f>
              <c:strCache>
                <c:ptCount val="1"/>
                <c:pt idx="0">
                  <c:v>Actual Scores</c:v>
                </c:pt>
              </c:strCache>
            </c:strRef>
          </c:tx>
          <c:spPr>
            <a:solidFill>
              <a:schemeClr val="accent1"/>
            </a:solidFill>
            <a:ln>
              <a:noFill/>
            </a:ln>
            <a:effectLst/>
          </c:spPr>
          <c:invertIfNegative val="0"/>
          <c:cat>
            <c:numRef>
              <c:f>'RMSE (2)'!$A$17:$A$34</c:f>
              <c:numCache>
                <c:formatCode>General</c:formatCode>
                <c:ptCount val="18"/>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numCache>
            </c:numRef>
          </c:cat>
          <c:val>
            <c:numRef>
              <c:f>'RMSE (2)'!$B$17:$B$34</c:f>
              <c:numCache>
                <c:formatCode>General</c:formatCode>
                <c:ptCount val="18"/>
                <c:pt idx="0">
                  <c:v>5.4499999999999993</c:v>
                </c:pt>
                <c:pt idx="1">
                  <c:v>1.9500000000000002</c:v>
                </c:pt>
                <c:pt idx="2">
                  <c:v>7.9</c:v>
                </c:pt>
                <c:pt idx="3">
                  <c:v>5.75</c:v>
                </c:pt>
                <c:pt idx="4">
                  <c:v>3.5</c:v>
                </c:pt>
                <c:pt idx="5">
                  <c:v>1.95</c:v>
                </c:pt>
                <c:pt idx="6">
                  <c:v>3.3</c:v>
                </c:pt>
                <c:pt idx="7">
                  <c:v>5.65</c:v>
                </c:pt>
                <c:pt idx="8">
                  <c:v>5.0999999999999996</c:v>
                </c:pt>
                <c:pt idx="9">
                  <c:v>9.0500000000000007</c:v>
                </c:pt>
                <c:pt idx="10">
                  <c:v>7.55</c:v>
                </c:pt>
                <c:pt idx="11">
                  <c:v>4.05</c:v>
                </c:pt>
                <c:pt idx="12">
                  <c:v>5.65</c:v>
                </c:pt>
                <c:pt idx="13">
                  <c:v>2.2000000000000002</c:v>
                </c:pt>
                <c:pt idx="14">
                  <c:v>7.6</c:v>
                </c:pt>
                <c:pt idx="15">
                  <c:v>9.35</c:v>
                </c:pt>
                <c:pt idx="16">
                  <c:v>9.25</c:v>
                </c:pt>
                <c:pt idx="17">
                  <c:v>8.5</c:v>
                </c:pt>
              </c:numCache>
            </c:numRef>
          </c:val>
          <c:extLst>
            <c:ext xmlns:c16="http://schemas.microsoft.com/office/drawing/2014/chart" uri="{C3380CC4-5D6E-409C-BE32-E72D297353CC}">
              <c16:uniqueId val="{00000000-F33E-43E2-BE27-DA699A15D653}"/>
            </c:ext>
          </c:extLst>
        </c:ser>
        <c:ser>
          <c:idx val="1"/>
          <c:order val="1"/>
          <c:tx>
            <c:strRef>
              <c:f>'RMSE (2)'!$C$1</c:f>
              <c:strCache>
                <c:ptCount val="1"/>
                <c:pt idx="0">
                  <c:v>Predicted Scores</c:v>
                </c:pt>
              </c:strCache>
            </c:strRef>
          </c:tx>
          <c:spPr>
            <a:solidFill>
              <a:schemeClr val="accent2"/>
            </a:solidFill>
            <a:ln>
              <a:noFill/>
            </a:ln>
            <a:effectLst/>
          </c:spPr>
          <c:invertIfNegative val="0"/>
          <c:cat>
            <c:numRef>
              <c:f>'RMSE (2)'!$A$17:$A$34</c:f>
              <c:numCache>
                <c:formatCode>General</c:formatCode>
                <c:ptCount val="18"/>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numCache>
            </c:numRef>
          </c:cat>
          <c:val>
            <c:numRef>
              <c:f>'RMSE (2)'!$C$17:$C$34</c:f>
              <c:numCache>
                <c:formatCode>General</c:formatCode>
                <c:ptCount val="18"/>
                <c:pt idx="0">
                  <c:v>5.68</c:v>
                </c:pt>
                <c:pt idx="1">
                  <c:v>2.67</c:v>
                </c:pt>
                <c:pt idx="2">
                  <c:v>8.0399999999999991</c:v>
                </c:pt>
                <c:pt idx="3">
                  <c:v>5.36</c:v>
                </c:pt>
                <c:pt idx="4">
                  <c:v>4.2699999999999996</c:v>
                </c:pt>
                <c:pt idx="5">
                  <c:v>2.97</c:v>
                </c:pt>
                <c:pt idx="6">
                  <c:v>3.79</c:v>
                </c:pt>
                <c:pt idx="7">
                  <c:v>5.63</c:v>
                </c:pt>
                <c:pt idx="8">
                  <c:v>6.63</c:v>
                </c:pt>
                <c:pt idx="9">
                  <c:v>9.16</c:v>
                </c:pt>
                <c:pt idx="10">
                  <c:v>8.0299999999999994</c:v>
                </c:pt>
                <c:pt idx="11">
                  <c:v>4.5999999999999996</c:v>
                </c:pt>
                <c:pt idx="12">
                  <c:v>6.52</c:v>
                </c:pt>
                <c:pt idx="13">
                  <c:v>3.78</c:v>
                </c:pt>
                <c:pt idx="14">
                  <c:v>8.0299999999999994</c:v>
                </c:pt>
                <c:pt idx="15">
                  <c:v>7.61</c:v>
                </c:pt>
                <c:pt idx="16">
                  <c:v>9.07</c:v>
                </c:pt>
                <c:pt idx="17">
                  <c:v>6.74</c:v>
                </c:pt>
              </c:numCache>
            </c:numRef>
          </c:val>
          <c:extLst>
            <c:ext xmlns:c16="http://schemas.microsoft.com/office/drawing/2014/chart" uri="{C3380CC4-5D6E-409C-BE32-E72D297353CC}">
              <c16:uniqueId val="{00000001-F33E-43E2-BE27-DA699A15D653}"/>
            </c:ext>
          </c:extLst>
        </c:ser>
        <c:dLbls>
          <c:showLegendKey val="0"/>
          <c:showVal val="0"/>
          <c:showCatName val="0"/>
          <c:showSerName val="0"/>
          <c:showPercent val="0"/>
          <c:showBubbleSize val="0"/>
        </c:dLbls>
        <c:gapWidth val="219"/>
        <c:overlap val="-27"/>
        <c:axId val="177098895"/>
        <c:axId val="177101391"/>
      </c:barChart>
      <c:catAx>
        <c:axId val="1770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7101391"/>
        <c:crossesAt val="0"/>
        <c:auto val="1"/>
        <c:lblAlgn val="ctr"/>
        <c:lblOffset val="100"/>
        <c:noMultiLvlLbl val="0"/>
      </c:catAx>
      <c:valAx>
        <c:axId val="17710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7098895"/>
        <c:crosses val="autoZero"/>
        <c:crossBetween val="between"/>
        <c:majorUnit val="2"/>
        <c:minorUnit val="0.2"/>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Comparison b/w actual and predicted scores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manualLayout>
          <c:layoutTarget val="inner"/>
          <c:xMode val="edge"/>
          <c:yMode val="edge"/>
          <c:x val="0.17771671770195394"/>
          <c:y val="0.3269466316710411"/>
          <c:w val="0.77984501069310785"/>
          <c:h val="0.44965717600517324"/>
        </c:manualLayout>
      </c:layout>
      <c:barChart>
        <c:barDir val="col"/>
        <c:grouping val="clustered"/>
        <c:varyColors val="0"/>
        <c:ser>
          <c:idx val="0"/>
          <c:order val="0"/>
          <c:tx>
            <c:strRef>
              <c:f>'RMSE (2)'!$B$1</c:f>
              <c:strCache>
                <c:ptCount val="1"/>
                <c:pt idx="0">
                  <c:v>Actual Scores</c:v>
                </c:pt>
              </c:strCache>
            </c:strRef>
          </c:tx>
          <c:spPr>
            <a:solidFill>
              <a:schemeClr val="accent1"/>
            </a:solidFill>
            <a:ln>
              <a:noFill/>
            </a:ln>
            <a:effectLst/>
          </c:spPr>
          <c:invertIfNegative val="0"/>
          <c:cat>
            <c:numRef>
              <c:f>'RMSE (2)'!$A$2:$A$16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'RMSE (2)'!$B$2:$B$16</c:f>
              <c:numCache>
                <c:formatCode>General</c:formatCode>
                <c:ptCount val="15"/>
                <c:pt idx="0">
                  <c:v>7.05</c:v>
                </c:pt>
                <c:pt idx="1">
                  <c:v>4.1500000000000004</c:v>
                </c:pt>
                <c:pt idx="2">
                  <c:v>7.5500000000000007</c:v>
                </c:pt>
                <c:pt idx="3">
                  <c:v>6.35</c:v>
                </c:pt>
                <c:pt idx="4">
                  <c:v>6.4</c:v>
                </c:pt>
                <c:pt idx="5">
                  <c:v>7.9499999999999993</c:v>
                </c:pt>
                <c:pt idx="6">
                  <c:v>4.8000000000000007</c:v>
                </c:pt>
                <c:pt idx="7">
                  <c:v>5.15</c:v>
                </c:pt>
                <c:pt idx="8">
                  <c:v>5.4499999999999993</c:v>
                </c:pt>
                <c:pt idx="9">
                  <c:v>7.25</c:v>
                </c:pt>
                <c:pt idx="10">
                  <c:v>3.55</c:v>
                </c:pt>
                <c:pt idx="11">
                  <c:v>2.1</c:v>
                </c:pt>
                <c:pt idx="12">
                  <c:v>6.85</c:v>
                </c:pt>
                <c:pt idx="13">
                  <c:v>6.85</c:v>
                </c:pt>
                <c:pt idx="14">
                  <c:v>5.4</c:v>
                </c:pt>
              </c:numCache>
            </c:numRef>
          </c:val>
          <c:extLst>
            <c:ext xmlns:c16="http://schemas.microsoft.com/office/drawing/2014/chart" uri="{C3380CC4-5D6E-409C-BE32-E72D297353CC}">
              <c16:uniqueId val="{00000000-1CF1-4225-BCD3-796ADFBEB588}"/>
            </c:ext>
          </c:extLst>
        </c:ser>
        <c:ser>
          <c:idx val="1"/>
          <c:order val="1"/>
          <c:tx>
            <c:strRef>
              <c:f>'RMSE (2)'!$C$1</c:f>
              <c:strCache>
                <c:ptCount val="1"/>
                <c:pt idx="0">
                  <c:v>Predicted Scores</c:v>
                </c:pt>
              </c:strCache>
            </c:strRef>
          </c:tx>
          <c:spPr>
            <a:solidFill>
              <a:schemeClr val="accent2"/>
            </a:solidFill>
            <a:ln>
              <a:noFill/>
            </a:ln>
            <a:effectLst/>
          </c:spPr>
          <c:invertIfNegative val="0"/>
          <c:cat>
            <c:numRef>
              <c:f>'RMSE (2)'!$A$2:$A$16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'RMSE (2)'!$C$2:$C$16</c:f>
              <c:numCache>
                <c:formatCode>General</c:formatCode>
                <c:ptCount val="15"/>
                <c:pt idx="0">
                  <c:v>7.03</c:v>
                </c:pt>
                <c:pt idx="1">
                  <c:v>3.39</c:v>
                </c:pt>
                <c:pt idx="2">
                  <c:v>7.6</c:v>
                </c:pt>
                <c:pt idx="3">
                  <c:v>7.05</c:v>
                </c:pt>
                <c:pt idx="4">
                  <c:v>5.97</c:v>
                </c:pt>
                <c:pt idx="5">
                  <c:v>7.6</c:v>
                </c:pt>
                <c:pt idx="6">
                  <c:v>5.29</c:v>
                </c:pt>
                <c:pt idx="7">
                  <c:v>5.18</c:v>
                </c:pt>
                <c:pt idx="8">
                  <c:v>5.15</c:v>
                </c:pt>
                <c:pt idx="9">
                  <c:v>7.88</c:v>
                </c:pt>
                <c:pt idx="10">
                  <c:v>4.3899999999999997</c:v>
                </c:pt>
                <c:pt idx="11">
                  <c:v>3.52</c:v>
                </c:pt>
                <c:pt idx="12">
                  <c:v>6.88</c:v>
                </c:pt>
                <c:pt idx="13">
                  <c:v>7.6</c:v>
                </c:pt>
                <c:pt idx="14">
                  <c:v>6.4</c:v>
                </c:pt>
              </c:numCache>
            </c:numRef>
          </c:val>
          <c:extLst>
            <c:ext xmlns:c16="http://schemas.microsoft.com/office/drawing/2014/chart" uri="{C3380CC4-5D6E-409C-BE32-E72D297353CC}">
              <c16:uniqueId val="{00000001-1CF1-4225-BCD3-796ADFBEB588}"/>
            </c:ext>
          </c:extLst>
        </c:ser>
        <c:dLbls>
          <c:showLegendKey val="0"/>
          <c:showVal val="0"/>
          <c:showCatName val="0"/>
          <c:showSerName val="0"/>
          <c:showPercent val="0"/>
          <c:showBubbleSize val="0"/>
        </c:dLbls>
        <c:gapWidth val="219"/>
        <c:overlap val="-27"/>
        <c:axId val="1969160511"/>
        <c:axId val="1969161759"/>
      </c:barChart>
      <c:catAx>
        <c:axId val="19691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69161759"/>
        <c:crosses val="autoZero"/>
        <c:auto val="1"/>
        <c:lblAlgn val="ctr"/>
        <c:lblOffset val="100"/>
        <c:noMultiLvlLbl val="0"/>
      </c:catAx>
      <c:valAx>
        <c:axId val="1969161759"/>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69160511"/>
        <c:crosses val="autoZero"/>
        <c:crossBetween val="between"/>
        <c:majorUnit val="2"/>
        <c:minorUnit val="0.2"/>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7166640934589"/>
          <c:y val="0.15010316247561775"/>
          <c:w val="0.77984501069310785"/>
          <c:h val="0.6067413140908483"/>
        </c:manualLayout>
      </c:layout>
      <c:barChart>
        <c:barDir val="col"/>
        <c:grouping val="clustered"/>
        <c:varyColors val="0"/>
        <c:ser>
          <c:idx val="0"/>
          <c:order val="0"/>
          <c:tx>
            <c:strRef>
              <c:f>'RMSE (2)'!$B$1</c:f>
              <c:strCache>
                <c:ptCount val="1"/>
                <c:pt idx="0">
                  <c:v>Actual Scores</c:v>
                </c:pt>
              </c:strCache>
            </c:strRef>
          </c:tx>
          <c:spPr>
            <a:solidFill>
              <a:schemeClr val="accent1"/>
            </a:solidFill>
            <a:ln>
              <a:noFill/>
            </a:ln>
            <a:effectLst/>
          </c:spPr>
          <c:invertIfNegative val="0"/>
          <c:cat>
            <c:numRef>
              <c:f>'RMSE (2)'!$A$17:$A$34</c:f>
              <c:numCache>
                <c:formatCode>General</c:formatCode>
                <c:ptCount val="18"/>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numCache>
            </c:numRef>
          </c:cat>
          <c:val>
            <c:numRef>
              <c:f>'RMSE (2)'!$B$17:$B$34</c:f>
              <c:numCache>
                <c:formatCode>General</c:formatCode>
                <c:ptCount val="18"/>
                <c:pt idx="0">
                  <c:v>5.4499999999999993</c:v>
                </c:pt>
                <c:pt idx="1">
                  <c:v>1.9500000000000002</c:v>
                </c:pt>
                <c:pt idx="2">
                  <c:v>7.9</c:v>
                </c:pt>
                <c:pt idx="3">
                  <c:v>5.75</c:v>
                </c:pt>
                <c:pt idx="4">
                  <c:v>3.5</c:v>
                </c:pt>
                <c:pt idx="5">
                  <c:v>1.95</c:v>
                </c:pt>
                <c:pt idx="6">
                  <c:v>3.3</c:v>
                </c:pt>
                <c:pt idx="7">
                  <c:v>5.65</c:v>
                </c:pt>
                <c:pt idx="8">
                  <c:v>5.0999999999999996</c:v>
                </c:pt>
                <c:pt idx="9">
                  <c:v>9.0500000000000007</c:v>
                </c:pt>
                <c:pt idx="10">
                  <c:v>7.55</c:v>
                </c:pt>
                <c:pt idx="11">
                  <c:v>4.05</c:v>
                </c:pt>
                <c:pt idx="12">
                  <c:v>5.65</c:v>
                </c:pt>
                <c:pt idx="13">
                  <c:v>2.2000000000000002</c:v>
                </c:pt>
                <c:pt idx="14">
                  <c:v>7.6</c:v>
                </c:pt>
                <c:pt idx="15">
                  <c:v>9.35</c:v>
                </c:pt>
                <c:pt idx="16">
                  <c:v>9.25</c:v>
                </c:pt>
                <c:pt idx="17">
                  <c:v>8.5</c:v>
                </c:pt>
              </c:numCache>
            </c:numRef>
          </c:val>
          <c:extLst>
            <c:ext xmlns:c16="http://schemas.microsoft.com/office/drawing/2014/chart" uri="{C3380CC4-5D6E-409C-BE32-E72D297353CC}">
              <c16:uniqueId val="{00000000-0FB9-4A6A-963D-DE3FBD66B155}"/>
            </c:ext>
          </c:extLst>
        </c:ser>
        <c:ser>
          <c:idx val="1"/>
          <c:order val="1"/>
          <c:tx>
            <c:strRef>
              <c:f>'RMSE (2)'!$C$1</c:f>
              <c:strCache>
                <c:ptCount val="1"/>
                <c:pt idx="0">
                  <c:v>Predicted Scores</c:v>
                </c:pt>
              </c:strCache>
            </c:strRef>
          </c:tx>
          <c:spPr>
            <a:solidFill>
              <a:schemeClr val="accent2"/>
            </a:solidFill>
            <a:ln>
              <a:noFill/>
            </a:ln>
            <a:effectLst/>
          </c:spPr>
          <c:invertIfNegative val="0"/>
          <c:cat>
            <c:numRef>
              <c:f>'RMSE (2)'!$A$17:$A$34</c:f>
              <c:numCache>
                <c:formatCode>General</c:formatCode>
                <c:ptCount val="18"/>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numCache>
            </c:numRef>
          </c:cat>
          <c:val>
            <c:numRef>
              <c:f>'RMSE (2)'!$C$17:$C$34</c:f>
              <c:numCache>
                <c:formatCode>General</c:formatCode>
                <c:ptCount val="18"/>
                <c:pt idx="0">
                  <c:v>5.68</c:v>
                </c:pt>
                <c:pt idx="1">
                  <c:v>2.67</c:v>
                </c:pt>
                <c:pt idx="2">
                  <c:v>8.0399999999999991</c:v>
                </c:pt>
                <c:pt idx="3">
                  <c:v>5.36</c:v>
                </c:pt>
                <c:pt idx="4">
                  <c:v>4.2699999999999996</c:v>
                </c:pt>
                <c:pt idx="5">
                  <c:v>2.97</c:v>
                </c:pt>
                <c:pt idx="6">
                  <c:v>3.79</c:v>
                </c:pt>
                <c:pt idx="7">
                  <c:v>5.63</c:v>
                </c:pt>
                <c:pt idx="8">
                  <c:v>6.63</c:v>
                </c:pt>
                <c:pt idx="9">
                  <c:v>9.16</c:v>
                </c:pt>
                <c:pt idx="10">
                  <c:v>8.0299999999999994</c:v>
                </c:pt>
                <c:pt idx="11">
                  <c:v>4.5999999999999996</c:v>
                </c:pt>
                <c:pt idx="12">
                  <c:v>6.52</c:v>
                </c:pt>
                <c:pt idx="13">
                  <c:v>3.78</c:v>
                </c:pt>
                <c:pt idx="14">
                  <c:v>8.0299999999999994</c:v>
                </c:pt>
                <c:pt idx="15">
                  <c:v>7.61</c:v>
                </c:pt>
                <c:pt idx="16">
                  <c:v>9.07</c:v>
                </c:pt>
                <c:pt idx="17">
                  <c:v>6.74</c:v>
                </c:pt>
              </c:numCache>
            </c:numRef>
          </c:val>
          <c:extLst>
            <c:ext xmlns:c16="http://schemas.microsoft.com/office/drawing/2014/chart" uri="{C3380CC4-5D6E-409C-BE32-E72D297353CC}">
              <c16:uniqueId val="{00000001-0FB9-4A6A-963D-DE3FBD66B155}"/>
            </c:ext>
          </c:extLst>
        </c:ser>
        <c:dLbls>
          <c:showLegendKey val="0"/>
          <c:showVal val="0"/>
          <c:showCatName val="0"/>
          <c:showSerName val="0"/>
          <c:showPercent val="0"/>
          <c:showBubbleSize val="0"/>
        </c:dLbls>
        <c:gapWidth val="219"/>
        <c:overlap val="-27"/>
        <c:axId val="177098895"/>
        <c:axId val="177101391"/>
      </c:barChart>
      <c:catAx>
        <c:axId val="1770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7101391"/>
        <c:crossesAt val="0"/>
        <c:auto val="1"/>
        <c:lblAlgn val="ctr"/>
        <c:lblOffset val="100"/>
        <c:noMultiLvlLbl val="0"/>
      </c:catAx>
      <c:valAx>
        <c:axId val="17710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7098895"/>
        <c:crosses val="autoZero"/>
        <c:crossBetween val="between"/>
        <c:majorUnit val="2"/>
        <c:min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Comparison b/w actual and predicted scores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manualLayout>
          <c:layoutTarget val="inner"/>
          <c:xMode val="edge"/>
          <c:yMode val="edge"/>
          <c:x val="0.14217337416156314"/>
          <c:y val="0.18429207078728893"/>
          <c:w val="0.80980193448041216"/>
          <c:h val="0.47442938731371026"/>
        </c:manualLayout>
      </c:layout>
      <c:scatterChart>
        <c:scatterStyle val="smoothMarker"/>
        <c:varyColors val="0"/>
        <c:ser>
          <c:idx val="0"/>
          <c:order val="0"/>
          <c:tx>
            <c:strRef>
              <c:f>'RMSE (3)'!$B$1</c:f>
              <c:strCache>
                <c:ptCount val="1"/>
                <c:pt idx="0">
                  <c:v>Actual Scores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'RMSE (3)'!$A$1:$A$34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 (3)'!$B$1:$B$34</c:f>
              <c:numCache>
                <c:formatCode>General</c:formatCode>
                <c:ptCount val="34"/>
                <c:pt idx="0">
                  <c:v>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numCache>
            </c:numRef>
          </c:yVal>
          <c:smooth val="1"/>
          <c:extLst>
            <c:ext xmlns:c16="http://schemas.microsoft.com/office/drawing/2014/chart" uri="{C3380CC4-5D6E-409C-BE32-E72D297353CC}">
              <c16:uniqueId val="{00000000-2280-4679-B9A1-0639176F5591}"/>
            </c:ext>
          </c:extLst>
        </c:ser>
        <c:ser>
          <c:idx val="1"/>
          <c:order val="1"/>
          <c:tx>
            <c:strRef>
              <c:f>'RMSE (3)'!$C$1</c:f>
              <c:strCache>
                <c:ptCount val="1"/>
                <c:pt idx="0">
                  <c:v>Predicted Scores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'RMSE (3)'!$A$1:$A$34</c:f>
              <c:numCache>
                <c:formatCode>General</c:formatCode>
                <c:ptCount val="3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numCache>
            </c:numRef>
          </c:xVal>
          <c:yVal>
            <c:numRef>
              <c:f>'RMSE (3)'!$C$1:$C$34</c:f>
              <c:numCache>
                <c:formatCode>0.00</c:formatCode>
                <c:ptCount val="34"/>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yVal>
          <c:smooth val="1"/>
          <c:extLst>
            <c:ext xmlns:c16="http://schemas.microsoft.com/office/drawing/2014/chart" uri="{C3380CC4-5D6E-409C-BE32-E72D297353CC}">
              <c16:uniqueId val="{00000001-2280-4679-B9A1-0639176F5591}"/>
            </c:ext>
          </c:extLst>
        </c:ser>
        <c:dLbls>
          <c:showLegendKey val="0"/>
          <c:showVal val="0"/>
          <c:showCatName val="0"/>
          <c:showSerName val="0"/>
          <c:showPercent val="0"/>
          <c:showBubbleSize val="0"/>
        </c:dLbls>
        <c:axId val="1088392559"/>
        <c:axId val="1088400879"/>
      </c:scatterChart>
      <c:valAx>
        <c:axId val="1088392559"/>
        <c:scaling>
          <c:orientation val="minMax"/>
          <c:max val="33"/>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Student No.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400879"/>
        <c:crosses val="autoZero"/>
        <c:crossBetween val="midCat"/>
        <c:majorUnit val="3"/>
      </c:valAx>
      <c:valAx>
        <c:axId val="108840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88392559"/>
        <c:crosses val="autoZero"/>
        <c:crossBetween val="midCat"/>
      </c:valAx>
      <c:spPr>
        <a:noFill/>
        <a:ln>
          <a:noFill/>
        </a:ln>
        <a:effectLst/>
      </c:spPr>
    </c:plotArea>
    <c:legend>
      <c:legendPos val="b"/>
      <c:layout>
        <c:manualLayout>
          <c:xMode val="edge"/>
          <c:yMode val="edge"/>
          <c:x val="0.20749902789929039"/>
          <c:y val="0.88054295788133774"/>
          <c:w val="0.58500194420141927"/>
          <c:h val="9.6567199486330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114300</xdr:rowOff>
    </xdr:from>
    <xdr:to>
      <xdr:col>20</xdr:col>
      <xdr:colOff>304800</xdr:colOff>
      <xdr:row>18</xdr:row>
      <xdr:rowOff>104775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xdr:row>
      <xdr:rowOff>114300</xdr:rowOff>
    </xdr:from>
    <xdr:to>
      <xdr:col>11</xdr:col>
      <xdr:colOff>476250</xdr:colOff>
      <xdr:row>16</xdr:row>
      <xdr:rowOff>66675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24</xdr:row>
      <xdr:rowOff>76200</xdr:rowOff>
    </xdr:from>
    <xdr:to>
      <xdr:col>20</xdr:col>
      <xdr:colOff>333375</xdr:colOff>
      <xdr:row>41</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20</xdr:row>
      <xdr:rowOff>0</xdr:rowOff>
    </xdr:from>
    <xdr:to>
      <xdr:col>11</xdr:col>
      <xdr:colOff>542925</xdr:colOff>
      <xdr:row>33</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0</xdr:row>
      <xdr:rowOff>152400</xdr:rowOff>
    </xdr:from>
    <xdr:to>
      <xdr:col>11</xdr:col>
      <xdr:colOff>70485</xdr:colOff>
      <xdr:row>13</xdr:row>
      <xdr:rowOff>150495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14</xdr:row>
      <xdr:rowOff>0</xdr:rowOff>
    </xdr:from>
    <xdr:to>
      <xdr:col>11</xdr:col>
      <xdr:colOff>70485</xdr:colOff>
      <xdr:row>26</xdr:row>
      <xdr:rowOff>160020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1</xdr:row>
      <xdr:rowOff>0</xdr:rowOff>
    </xdr:from>
    <xdr:to>
      <xdr:col>17</xdr:col>
      <xdr:colOff>70485</xdr:colOff>
      <xdr:row>13</xdr:row>
      <xdr:rowOff>160020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xdr:colOff>
      <xdr:row>14</xdr:row>
      <xdr:rowOff>1</xdr:rowOff>
    </xdr:from>
    <xdr:to>
      <xdr:col>17</xdr:col>
      <xdr:colOff>70485</xdr:colOff>
      <xdr:row>23</xdr:row>
      <xdr:rowOff>104775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2</xdr:row>
      <xdr:rowOff>114300</xdr:rowOff>
    </xdr:from>
    <xdr:to>
      <xdr:col>11</xdr:col>
      <xdr:colOff>476250</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514350</xdr:colOff>
      <xdr:row>1</xdr:row>
      <xdr:rowOff>142875</xdr:rowOff>
    </xdr:from>
    <xdr:to>
      <xdr:col>21</xdr:col>
      <xdr:colOff>209550</xdr:colOff>
      <xdr:row>18</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42"/>
  <sheetViews>
    <sheetView topLeftCell="T1" workbookViewId="0">
      <pane ySplit="2" topLeftCell="A19" activePane="bottomLeft" state="frozen"/>
      <selection pane="bottomLeft" activeCell="AA3" sqref="AA3:AA35"/>
    </sheetView>
  </sheetViews>
  <sheetFormatPr defaultColWidth="14.42578125" defaultRowHeight="15.75" customHeight="1" x14ac:dyDescent="0.2"/>
  <cols>
    <col min="1" max="1" width="6.85546875" customWidth="1"/>
    <col min="2" max="2" width="2" style="17" customWidth="1"/>
    <col min="3" max="3" width="11.140625" customWidth="1"/>
    <col min="4" max="4" width="10.28515625" customWidth="1"/>
    <col min="5" max="5" width="11" customWidth="1"/>
    <col min="6" max="6" width="10.42578125" customWidth="1"/>
    <col min="7" max="7" width="11.28515625" customWidth="1"/>
    <col min="8" max="8" width="11.85546875" customWidth="1"/>
    <col min="9" max="9" width="11.7109375" customWidth="1"/>
    <col min="10" max="10" width="12.5703125" customWidth="1"/>
    <col min="11" max="11" width="12.28515625" customWidth="1"/>
    <col min="12" max="12" width="12.5703125" customWidth="1"/>
    <col min="13" max="13" width="13.140625" customWidth="1"/>
    <col min="14" max="14" width="1.85546875" style="17" customWidth="1"/>
    <col min="15" max="15" width="12.28515625" customWidth="1"/>
    <col min="16" max="19" width="21.5703125" customWidth="1"/>
    <col min="26" max="26" width="1.85546875" customWidth="1"/>
    <col min="27" max="27" width="12.140625" customWidth="1"/>
    <col min="28" max="28" width="1.85546875" style="36" customWidth="1"/>
    <col min="29" max="29" width="12.7109375" customWidth="1"/>
    <col min="30" max="30" width="1.85546875" customWidth="1"/>
    <col min="31" max="31" width="9.28515625" customWidth="1"/>
    <col min="32" max="32" width="1.85546875" customWidth="1"/>
    <col min="33" max="33" width="9.85546875" customWidth="1"/>
    <col min="34" max="34" width="1.85546875" style="36" customWidth="1"/>
    <col min="35" max="35" width="12.7109375" customWidth="1"/>
    <col min="36" max="36" width="1.85546875" customWidth="1"/>
    <col min="37" max="37" width="9.28515625" customWidth="1"/>
    <col min="38" max="38" width="1.85546875" customWidth="1"/>
    <col min="39" max="39" width="10.28515625" customWidth="1"/>
    <col min="40" max="40" width="1.85546875" customWidth="1"/>
  </cols>
  <sheetData>
    <row r="1" spans="1:40" ht="45" customHeight="1" x14ac:dyDescent="0.2">
      <c r="B1" s="13"/>
      <c r="C1" s="44" t="s">
        <v>17</v>
      </c>
      <c r="D1" s="45"/>
      <c r="E1" s="45"/>
      <c r="F1" s="45"/>
      <c r="G1" s="45"/>
      <c r="H1" s="45"/>
      <c r="I1" s="45"/>
      <c r="J1" s="45"/>
      <c r="K1" s="45"/>
      <c r="L1" s="45"/>
      <c r="M1" s="45"/>
      <c r="N1" s="13"/>
      <c r="O1" s="46" t="s">
        <v>15</v>
      </c>
      <c r="P1" s="46"/>
      <c r="Q1" s="46"/>
      <c r="R1" s="46"/>
      <c r="S1" s="46"/>
      <c r="T1" s="46"/>
      <c r="U1" s="46"/>
      <c r="V1" s="46"/>
      <c r="W1" s="46"/>
      <c r="X1" s="46"/>
      <c r="Y1" s="47"/>
      <c r="Z1" s="13"/>
      <c r="AA1" s="48" t="s">
        <v>18</v>
      </c>
      <c r="AB1" s="29"/>
      <c r="AC1" s="48" t="s">
        <v>21</v>
      </c>
      <c r="AD1" s="13"/>
      <c r="AE1" s="48" t="s">
        <v>19</v>
      </c>
      <c r="AF1" s="13"/>
      <c r="AG1" s="48" t="s">
        <v>20</v>
      </c>
      <c r="AH1" s="29"/>
      <c r="AI1" s="48" t="s">
        <v>22</v>
      </c>
      <c r="AJ1" s="13"/>
      <c r="AK1" s="48" t="s">
        <v>19</v>
      </c>
      <c r="AL1" s="13"/>
      <c r="AM1" s="48" t="s">
        <v>20</v>
      </c>
      <c r="AN1" s="13"/>
    </row>
    <row r="2" spans="1:40" ht="66.75" customHeight="1" x14ac:dyDescent="0.2">
      <c r="A2" s="22" t="s">
        <v>16</v>
      </c>
      <c r="B2" s="14"/>
      <c r="C2" s="10" t="s">
        <v>0</v>
      </c>
      <c r="D2" s="20" t="s">
        <v>12</v>
      </c>
      <c r="E2" s="20" t="s">
        <v>13</v>
      </c>
      <c r="F2" s="20" t="s">
        <v>14</v>
      </c>
      <c r="G2" s="20" t="s">
        <v>1</v>
      </c>
      <c r="H2" s="20" t="s">
        <v>2</v>
      </c>
      <c r="I2" s="20" t="s">
        <v>3</v>
      </c>
      <c r="J2" s="20" t="s">
        <v>6</v>
      </c>
      <c r="K2" s="20" t="s">
        <v>8</v>
      </c>
      <c r="L2" s="20" t="s">
        <v>10</v>
      </c>
      <c r="M2" s="20" t="s">
        <v>11</v>
      </c>
      <c r="N2" s="16"/>
      <c r="O2" s="10" t="s">
        <v>0</v>
      </c>
      <c r="P2" s="20" t="s">
        <v>12</v>
      </c>
      <c r="Q2" s="20" t="s">
        <v>13</v>
      </c>
      <c r="R2" s="20" t="s">
        <v>14</v>
      </c>
      <c r="S2" s="20" t="s">
        <v>1</v>
      </c>
      <c r="T2" s="20" t="s">
        <v>2</v>
      </c>
      <c r="U2" s="20" t="s">
        <v>3</v>
      </c>
      <c r="V2" s="20" t="s">
        <v>6</v>
      </c>
      <c r="W2" s="20" t="s">
        <v>8</v>
      </c>
      <c r="X2" s="20" t="s">
        <v>10</v>
      </c>
      <c r="Y2" s="21" t="s">
        <v>11</v>
      </c>
      <c r="Z2" s="16"/>
      <c r="AA2" s="48"/>
      <c r="AB2" s="30"/>
      <c r="AC2" s="48"/>
      <c r="AD2" s="16"/>
      <c r="AE2" s="48"/>
      <c r="AF2" s="16"/>
      <c r="AG2" s="48"/>
      <c r="AH2" s="30"/>
      <c r="AI2" s="48"/>
      <c r="AJ2" s="16"/>
      <c r="AK2" s="48"/>
      <c r="AL2" s="16"/>
      <c r="AM2" s="48"/>
      <c r="AN2" s="16"/>
    </row>
    <row r="3" spans="1:40" ht="12.75" customHeight="1" x14ac:dyDescent="0.2">
      <c r="A3" s="3">
        <v>1</v>
      </c>
      <c r="B3" s="15"/>
      <c r="C3" s="11">
        <f>SUM(D3:M3)/10</f>
        <v>7.1</v>
      </c>
      <c r="D3" s="4">
        <v>1</v>
      </c>
      <c r="E3" s="4">
        <v>7</v>
      </c>
      <c r="F3" s="4">
        <v>9</v>
      </c>
      <c r="G3" s="4">
        <v>4</v>
      </c>
      <c r="H3" s="4">
        <v>10</v>
      </c>
      <c r="I3" s="4">
        <v>8</v>
      </c>
      <c r="J3" s="4">
        <v>7</v>
      </c>
      <c r="K3" s="4">
        <v>8</v>
      </c>
      <c r="L3" s="4">
        <v>7</v>
      </c>
      <c r="M3" s="4">
        <v>10</v>
      </c>
      <c r="N3" s="16"/>
      <c r="O3" s="11">
        <f>SUM(P3:Y3)/10</f>
        <v>7</v>
      </c>
      <c r="P3" s="4">
        <v>5</v>
      </c>
      <c r="Q3" s="4">
        <v>7</v>
      </c>
      <c r="R3" s="4">
        <v>9</v>
      </c>
      <c r="S3" s="4">
        <v>5</v>
      </c>
      <c r="T3" s="4">
        <v>9</v>
      </c>
      <c r="U3" s="4">
        <v>7</v>
      </c>
      <c r="V3" s="4">
        <v>8</v>
      </c>
      <c r="W3" s="4">
        <v>8</v>
      </c>
      <c r="X3" s="4">
        <v>3</v>
      </c>
      <c r="Y3" s="5">
        <v>9</v>
      </c>
      <c r="Z3" s="16"/>
      <c r="AA3" s="1">
        <f>(C3+O3)/2</f>
        <v>7.05</v>
      </c>
      <c r="AB3" s="30"/>
      <c r="AC3" s="23">
        <v>7.0457035801550401</v>
      </c>
      <c r="AD3" s="16"/>
      <c r="AE3" s="27">
        <f>ABS(AA3-AC3)</f>
        <v>4.2964198449597646E-3</v>
      </c>
      <c r="AF3" s="16"/>
      <c r="AG3" s="33">
        <f>AE3/MAX(AA3,AC3)</f>
        <v>6.0942125460422189E-4</v>
      </c>
      <c r="AH3" s="30"/>
      <c r="AI3" s="27">
        <v>7.0457035801550401</v>
      </c>
      <c r="AJ3" s="16"/>
      <c r="AK3" s="23">
        <f>ABS(AA3-AI3)</f>
        <v>4.2964198449597646E-3</v>
      </c>
      <c r="AL3" s="16"/>
      <c r="AM3" s="32">
        <f>AK3/AA3</f>
        <v>6.0942125460422189E-4</v>
      </c>
      <c r="AN3" s="16"/>
    </row>
    <row r="4" spans="1:40" ht="12.75" x14ac:dyDescent="0.2">
      <c r="A4" s="3">
        <v>2</v>
      </c>
      <c r="B4" s="15"/>
      <c r="C4" s="11">
        <f t="shared" ref="C4:C35" si="0">SUM(D4:M4)/10</f>
        <v>3.8</v>
      </c>
      <c r="D4" s="4">
        <v>6</v>
      </c>
      <c r="E4" s="4">
        <v>6</v>
      </c>
      <c r="F4" s="4">
        <v>7</v>
      </c>
      <c r="G4" s="4">
        <v>7</v>
      </c>
      <c r="H4" s="4">
        <v>0</v>
      </c>
      <c r="I4" s="4">
        <v>7</v>
      </c>
      <c r="J4" s="4">
        <v>3</v>
      </c>
      <c r="K4" s="4">
        <v>0</v>
      </c>
      <c r="L4" s="4">
        <v>0</v>
      </c>
      <c r="M4" s="4">
        <v>2</v>
      </c>
      <c r="N4" s="16"/>
      <c r="O4" s="11">
        <f t="shared" ref="O4:O35" si="1">SUM(P4:Y4)/10</f>
        <v>4.5</v>
      </c>
      <c r="P4" s="4">
        <v>7</v>
      </c>
      <c r="Q4" s="4">
        <v>5</v>
      </c>
      <c r="R4" s="4">
        <v>5</v>
      </c>
      <c r="S4" s="4">
        <v>6</v>
      </c>
      <c r="T4" s="4">
        <v>0</v>
      </c>
      <c r="U4" s="4">
        <v>7</v>
      </c>
      <c r="V4" s="4">
        <v>8</v>
      </c>
      <c r="W4" s="4">
        <v>0</v>
      </c>
      <c r="X4" s="4">
        <v>0</v>
      </c>
      <c r="Y4" s="5">
        <v>7</v>
      </c>
      <c r="Z4" s="16"/>
      <c r="AA4" s="1">
        <f t="shared" ref="AA4:AA35" si="2">(C4+O4)/2</f>
        <v>4.1500000000000004</v>
      </c>
      <c r="AB4" s="30"/>
      <c r="AC4" s="23">
        <v>3.4018686395048698</v>
      </c>
      <c r="AD4" s="16"/>
      <c r="AE4" s="27">
        <f t="shared" ref="AE4:AE35" si="3">ABS(AA4-AC4)</f>
        <v>0.74813136049513052</v>
      </c>
      <c r="AF4" s="16"/>
      <c r="AG4" s="33">
        <f t="shared" ref="AG4:AG35" si="4">AE4/MAX(AA4,AC4)</f>
        <v>0.18027261698677843</v>
      </c>
      <c r="AH4" s="30"/>
      <c r="AI4" s="27">
        <v>3.4018686395048698</v>
      </c>
      <c r="AJ4" s="16"/>
      <c r="AK4" s="23">
        <f t="shared" ref="AK4:AK35" si="5">ABS(AA4-AI4)</f>
        <v>0.74813136049513052</v>
      </c>
      <c r="AL4" s="16"/>
      <c r="AM4" s="32">
        <f t="shared" ref="AM4:AM35" si="6">AK4/AA4</f>
        <v>0.18027261698677843</v>
      </c>
      <c r="AN4" s="16"/>
    </row>
    <row r="5" spans="1:40" ht="12.75" x14ac:dyDescent="0.2">
      <c r="A5" s="3">
        <v>3</v>
      </c>
      <c r="B5" s="15"/>
      <c r="C5" s="11">
        <f t="shared" si="0"/>
        <v>7.4</v>
      </c>
      <c r="D5" s="4">
        <v>7</v>
      </c>
      <c r="E5" s="4">
        <v>0</v>
      </c>
      <c r="F5" s="4">
        <v>10</v>
      </c>
      <c r="G5" s="4">
        <v>5</v>
      </c>
      <c r="H5" s="4">
        <v>10</v>
      </c>
      <c r="I5" s="4">
        <v>10</v>
      </c>
      <c r="J5" s="4">
        <v>8</v>
      </c>
      <c r="K5" s="4">
        <v>7</v>
      </c>
      <c r="L5" s="4">
        <v>10</v>
      </c>
      <c r="M5" s="4">
        <v>7</v>
      </c>
      <c r="N5" s="16"/>
      <c r="O5" s="11">
        <f t="shared" si="1"/>
        <v>7.7</v>
      </c>
      <c r="P5" s="4">
        <v>8</v>
      </c>
      <c r="Q5" s="4">
        <v>0</v>
      </c>
      <c r="R5" s="4">
        <v>9</v>
      </c>
      <c r="S5" s="4">
        <v>6</v>
      </c>
      <c r="T5" s="4">
        <v>9</v>
      </c>
      <c r="U5" s="4">
        <v>9</v>
      </c>
      <c r="V5" s="4">
        <v>9</v>
      </c>
      <c r="W5" s="4">
        <v>9</v>
      </c>
      <c r="X5" s="4">
        <v>10</v>
      </c>
      <c r="Y5" s="5">
        <v>8</v>
      </c>
      <c r="Z5" s="16"/>
      <c r="AA5" s="1">
        <f t="shared" si="2"/>
        <v>7.5500000000000007</v>
      </c>
      <c r="AB5" s="30"/>
      <c r="AC5" s="23">
        <v>7.5939331077730099</v>
      </c>
      <c r="AD5" s="16"/>
      <c r="AE5" s="27">
        <f t="shared" si="3"/>
        <v>4.3933107773009183E-2</v>
      </c>
      <c r="AF5" s="16"/>
      <c r="AG5" s="33">
        <f t="shared" si="4"/>
        <v>5.7852903297291444E-3</v>
      </c>
      <c r="AH5" s="30"/>
      <c r="AI5" s="27">
        <v>7.5939331077730099</v>
      </c>
      <c r="AJ5" s="16"/>
      <c r="AK5" s="23">
        <f t="shared" si="5"/>
        <v>4.3933107773009183E-2</v>
      </c>
      <c r="AL5" s="16"/>
      <c r="AM5" s="32">
        <f t="shared" si="6"/>
        <v>5.818954671921746E-3</v>
      </c>
      <c r="AN5" s="16"/>
    </row>
    <row r="6" spans="1:40" ht="12.75" x14ac:dyDescent="0.2">
      <c r="A6" s="3">
        <v>4</v>
      </c>
      <c r="B6" s="15"/>
      <c r="C6" s="11">
        <f t="shared" si="0"/>
        <v>5.8</v>
      </c>
      <c r="D6" s="4">
        <v>7</v>
      </c>
      <c r="E6" s="4">
        <v>7</v>
      </c>
      <c r="F6" s="4">
        <v>9</v>
      </c>
      <c r="G6" s="4">
        <v>3</v>
      </c>
      <c r="H6" s="4">
        <v>7</v>
      </c>
      <c r="I6" s="4">
        <v>1</v>
      </c>
      <c r="J6" s="4">
        <v>6</v>
      </c>
      <c r="K6" s="4">
        <v>7</v>
      </c>
      <c r="L6" s="4">
        <v>5</v>
      </c>
      <c r="M6" s="4">
        <v>6</v>
      </c>
      <c r="N6" s="16"/>
      <c r="O6" s="11">
        <f t="shared" si="1"/>
        <v>6.9</v>
      </c>
      <c r="P6" s="4">
        <v>7</v>
      </c>
      <c r="Q6" s="4">
        <v>7</v>
      </c>
      <c r="R6" s="4">
        <v>7</v>
      </c>
      <c r="S6" s="4">
        <v>4</v>
      </c>
      <c r="T6" s="4">
        <v>7</v>
      </c>
      <c r="U6" s="4">
        <v>7</v>
      </c>
      <c r="V6" s="4">
        <v>8</v>
      </c>
      <c r="W6" s="4">
        <v>7</v>
      </c>
      <c r="X6" s="4">
        <v>7</v>
      </c>
      <c r="Y6" s="5">
        <v>8</v>
      </c>
      <c r="Z6" s="16"/>
      <c r="AA6" s="1">
        <f t="shared" si="2"/>
        <v>6.35</v>
      </c>
      <c r="AB6" s="30"/>
      <c r="AC6" s="23">
        <v>7.0543222225623197</v>
      </c>
      <c r="AD6" s="16"/>
      <c r="AE6" s="27">
        <f t="shared" si="3"/>
        <v>0.70432222256232002</v>
      </c>
      <c r="AF6" s="16"/>
      <c r="AG6" s="33">
        <f t="shared" si="4"/>
        <v>9.9842649703417038E-2</v>
      </c>
      <c r="AH6" s="30"/>
      <c r="AI6" s="27">
        <v>7.0543222225623197</v>
      </c>
      <c r="AJ6" s="16"/>
      <c r="AK6" s="23">
        <f t="shared" si="5"/>
        <v>0.70432222256232002</v>
      </c>
      <c r="AL6" s="16"/>
      <c r="AM6" s="32">
        <f t="shared" si="6"/>
        <v>0.11091688544288505</v>
      </c>
      <c r="AN6" s="16"/>
    </row>
    <row r="7" spans="1:40" ht="12.75" x14ac:dyDescent="0.2">
      <c r="A7" s="3">
        <v>5</v>
      </c>
      <c r="B7" s="15"/>
      <c r="C7" s="11">
        <f t="shared" si="0"/>
        <v>5.9</v>
      </c>
      <c r="D7" s="4">
        <v>10</v>
      </c>
      <c r="E7" s="4">
        <v>6</v>
      </c>
      <c r="F7" s="4">
        <v>9</v>
      </c>
      <c r="G7" s="4">
        <v>2</v>
      </c>
      <c r="H7" s="4">
        <v>8</v>
      </c>
      <c r="I7" s="4">
        <v>4</v>
      </c>
      <c r="J7" s="4">
        <v>3</v>
      </c>
      <c r="K7" s="4">
        <v>2</v>
      </c>
      <c r="L7" s="4">
        <v>10</v>
      </c>
      <c r="M7" s="4">
        <v>5</v>
      </c>
      <c r="N7" s="16"/>
      <c r="O7" s="11">
        <f t="shared" si="1"/>
        <v>6.9</v>
      </c>
      <c r="P7" s="4">
        <v>9</v>
      </c>
      <c r="Q7" s="4">
        <v>8</v>
      </c>
      <c r="R7" s="4">
        <v>8</v>
      </c>
      <c r="S7" s="4">
        <v>1</v>
      </c>
      <c r="T7" s="4">
        <v>8</v>
      </c>
      <c r="U7" s="4">
        <v>8</v>
      </c>
      <c r="V7" s="4">
        <v>7</v>
      </c>
      <c r="W7" s="4">
        <v>5</v>
      </c>
      <c r="X7" s="4">
        <v>10</v>
      </c>
      <c r="Y7" s="5">
        <v>5</v>
      </c>
      <c r="Z7" s="16"/>
      <c r="AA7" s="1">
        <f t="shared" si="2"/>
        <v>6.4</v>
      </c>
      <c r="AB7" s="30"/>
      <c r="AC7" s="23">
        <v>5.9714378724898998</v>
      </c>
      <c r="AD7" s="16"/>
      <c r="AE7" s="27">
        <f t="shared" si="3"/>
        <v>0.42856212751010059</v>
      </c>
      <c r="AF7" s="16"/>
      <c r="AG7" s="33">
        <f t="shared" si="4"/>
        <v>6.6962832423453217E-2</v>
      </c>
      <c r="AH7" s="30"/>
      <c r="AI7" s="27">
        <v>5.9714378724898998</v>
      </c>
      <c r="AJ7" s="16"/>
      <c r="AK7" s="23">
        <f t="shared" si="5"/>
        <v>0.42856212751010059</v>
      </c>
      <c r="AL7" s="16"/>
      <c r="AM7" s="32">
        <f t="shared" si="6"/>
        <v>6.6962832423453217E-2</v>
      </c>
      <c r="AN7" s="16"/>
    </row>
    <row r="8" spans="1:40" ht="12.75" x14ac:dyDescent="0.2">
      <c r="A8" s="3">
        <v>6</v>
      </c>
      <c r="B8" s="15"/>
      <c r="C8" s="11">
        <f t="shared" si="0"/>
        <v>7.7</v>
      </c>
      <c r="D8" s="4">
        <v>8</v>
      </c>
      <c r="E8" s="4">
        <v>9</v>
      </c>
      <c r="F8" s="4">
        <v>10</v>
      </c>
      <c r="G8" s="4">
        <v>9</v>
      </c>
      <c r="H8" s="4">
        <v>9</v>
      </c>
      <c r="I8" s="4">
        <v>8</v>
      </c>
      <c r="J8" s="4">
        <v>6</v>
      </c>
      <c r="K8" s="4">
        <v>9</v>
      </c>
      <c r="L8" s="4">
        <v>7</v>
      </c>
      <c r="M8" s="4">
        <v>2</v>
      </c>
      <c r="N8" s="16"/>
      <c r="O8" s="11">
        <f t="shared" si="1"/>
        <v>8.1999999999999993</v>
      </c>
      <c r="P8" s="4">
        <v>8</v>
      </c>
      <c r="Q8" s="4">
        <v>9</v>
      </c>
      <c r="R8" s="4">
        <v>8</v>
      </c>
      <c r="S8" s="4">
        <v>9</v>
      </c>
      <c r="T8" s="4">
        <v>7</v>
      </c>
      <c r="U8" s="4">
        <v>9</v>
      </c>
      <c r="V8" s="4">
        <v>9</v>
      </c>
      <c r="W8" s="4">
        <v>8</v>
      </c>
      <c r="X8" s="4">
        <v>9</v>
      </c>
      <c r="Y8" s="5">
        <v>6</v>
      </c>
      <c r="Z8" s="16"/>
      <c r="AA8" s="1">
        <f t="shared" si="2"/>
        <v>7.9499999999999993</v>
      </c>
      <c r="AB8" s="30"/>
      <c r="AC8" s="23">
        <v>7.6023796033942599</v>
      </c>
      <c r="AD8" s="16"/>
      <c r="AE8" s="27">
        <f t="shared" si="3"/>
        <v>0.3476203966057394</v>
      </c>
      <c r="AF8" s="16"/>
      <c r="AG8" s="33">
        <f t="shared" si="4"/>
        <v>4.3725836051036408E-2</v>
      </c>
      <c r="AH8" s="30"/>
      <c r="AI8" s="27">
        <v>7.6023796033942599</v>
      </c>
      <c r="AJ8" s="16"/>
      <c r="AK8" s="23">
        <f t="shared" si="5"/>
        <v>0.3476203966057394</v>
      </c>
      <c r="AL8" s="16"/>
      <c r="AM8" s="32">
        <f t="shared" si="6"/>
        <v>4.3725836051036408E-2</v>
      </c>
      <c r="AN8" s="16"/>
    </row>
    <row r="9" spans="1:40" ht="12.75" x14ac:dyDescent="0.2">
      <c r="A9" s="3">
        <v>7</v>
      </c>
      <c r="B9" s="15"/>
      <c r="C9" s="11">
        <f t="shared" si="0"/>
        <v>4.4000000000000004</v>
      </c>
      <c r="D9" s="4">
        <v>5</v>
      </c>
      <c r="E9" s="4">
        <v>6</v>
      </c>
      <c r="F9" s="4">
        <v>6</v>
      </c>
      <c r="G9" s="4">
        <v>4</v>
      </c>
      <c r="H9" s="4">
        <v>0</v>
      </c>
      <c r="I9" s="4">
        <v>4</v>
      </c>
      <c r="J9" s="4">
        <v>0</v>
      </c>
      <c r="K9" s="4">
        <v>8</v>
      </c>
      <c r="L9" s="4">
        <v>8</v>
      </c>
      <c r="M9" s="4">
        <v>3</v>
      </c>
      <c r="N9" s="16"/>
      <c r="O9" s="11">
        <f t="shared" si="1"/>
        <v>5.2</v>
      </c>
      <c r="P9" s="4">
        <v>5</v>
      </c>
      <c r="Q9" s="4">
        <v>6</v>
      </c>
      <c r="R9" s="4">
        <v>5</v>
      </c>
      <c r="S9" s="4">
        <v>6</v>
      </c>
      <c r="T9" s="4">
        <v>0</v>
      </c>
      <c r="U9" s="4">
        <v>8</v>
      </c>
      <c r="V9" s="4">
        <v>0</v>
      </c>
      <c r="W9" s="4">
        <v>8</v>
      </c>
      <c r="X9" s="4">
        <v>9</v>
      </c>
      <c r="Y9" s="5">
        <v>5</v>
      </c>
      <c r="Z9" s="16"/>
      <c r="AA9" s="1">
        <f t="shared" si="2"/>
        <v>4.8000000000000007</v>
      </c>
      <c r="AB9" s="30"/>
      <c r="AC9" s="23">
        <v>5.2826501260586296</v>
      </c>
      <c r="AD9" s="16"/>
      <c r="AE9" s="27">
        <f t="shared" si="3"/>
        <v>0.48265012605862889</v>
      </c>
      <c r="AF9" s="16"/>
      <c r="AG9" s="33">
        <f t="shared" si="4"/>
        <v>9.1365150926384142E-2</v>
      </c>
      <c r="AH9" s="30"/>
      <c r="AI9" s="27">
        <v>5.2826501260586296</v>
      </c>
      <c r="AJ9" s="16"/>
      <c r="AK9" s="23">
        <f t="shared" si="5"/>
        <v>0.48265012605862889</v>
      </c>
      <c r="AL9" s="16"/>
      <c r="AM9" s="32">
        <f t="shared" si="6"/>
        <v>0.10055210959554767</v>
      </c>
      <c r="AN9" s="16"/>
    </row>
    <row r="10" spans="1:40" ht="12.75" x14ac:dyDescent="0.2">
      <c r="A10" s="3">
        <v>8</v>
      </c>
      <c r="B10" s="15"/>
      <c r="C10" s="11">
        <f t="shared" si="0"/>
        <v>4.5</v>
      </c>
      <c r="D10" s="4">
        <v>4</v>
      </c>
      <c r="E10" s="4">
        <v>4</v>
      </c>
      <c r="F10" s="4">
        <v>7</v>
      </c>
      <c r="G10" s="4">
        <v>10</v>
      </c>
      <c r="H10" s="4">
        <v>0</v>
      </c>
      <c r="I10" s="4">
        <v>4</v>
      </c>
      <c r="J10" s="4">
        <v>2</v>
      </c>
      <c r="K10" s="4">
        <v>7</v>
      </c>
      <c r="L10" s="4">
        <v>5</v>
      </c>
      <c r="M10" s="4">
        <v>2</v>
      </c>
      <c r="N10" s="16"/>
      <c r="O10" s="11">
        <f t="shared" si="1"/>
        <v>5.8</v>
      </c>
      <c r="P10" s="4">
        <v>5</v>
      </c>
      <c r="Q10" s="4">
        <v>6</v>
      </c>
      <c r="R10" s="4">
        <v>6</v>
      </c>
      <c r="S10" s="4">
        <v>9</v>
      </c>
      <c r="T10" s="4">
        <v>0</v>
      </c>
      <c r="U10" s="4">
        <v>8</v>
      </c>
      <c r="V10" s="4">
        <v>6</v>
      </c>
      <c r="W10" s="4">
        <v>8</v>
      </c>
      <c r="X10" s="4">
        <v>8</v>
      </c>
      <c r="Y10" s="5">
        <v>2</v>
      </c>
      <c r="Z10" s="16"/>
      <c r="AA10" s="1">
        <f t="shared" si="2"/>
        <v>5.15</v>
      </c>
      <c r="AB10" s="30"/>
      <c r="AC10" s="23">
        <v>5.1819616649355904</v>
      </c>
      <c r="AD10" s="16"/>
      <c r="AE10" s="27">
        <f t="shared" si="3"/>
        <v>3.1961664935590051E-2</v>
      </c>
      <c r="AF10" s="16"/>
      <c r="AG10" s="33">
        <f t="shared" si="4"/>
        <v>6.1678698149897106E-3</v>
      </c>
      <c r="AH10" s="30"/>
      <c r="AI10" s="27">
        <v>5.1819616649355904</v>
      </c>
      <c r="AJ10" s="16"/>
      <c r="AK10" s="23">
        <f t="shared" si="5"/>
        <v>3.1961664935590051E-2</v>
      </c>
      <c r="AL10" s="16"/>
      <c r="AM10" s="32">
        <f t="shared" si="6"/>
        <v>6.2061485311825336E-3</v>
      </c>
      <c r="AN10" s="16"/>
    </row>
    <row r="11" spans="1:40" ht="12.75" x14ac:dyDescent="0.2">
      <c r="A11" s="3">
        <v>9</v>
      </c>
      <c r="B11" s="15"/>
      <c r="C11" s="11">
        <f t="shared" si="0"/>
        <v>5.6</v>
      </c>
      <c r="D11" s="4">
        <v>8</v>
      </c>
      <c r="E11" s="4">
        <v>10</v>
      </c>
      <c r="F11" s="4">
        <v>9</v>
      </c>
      <c r="G11" s="4">
        <v>7</v>
      </c>
      <c r="H11" s="4">
        <v>6</v>
      </c>
      <c r="I11" s="4">
        <v>4</v>
      </c>
      <c r="J11" s="4">
        <v>6</v>
      </c>
      <c r="K11" s="4">
        <v>4</v>
      </c>
      <c r="L11" s="4">
        <v>0</v>
      </c>
      <c r="M11" s="4">
        <v>2</v>
      </c>
      <c r="N11" s="16"/>
      <c r="O11" s="11">
        <f t="shared" si="1"/>
        <v>5.3</v>
      </c>
      <c r="P11" s="4">
        <v>6</v>
      </c>
      <c r="Q11" s="4">
        <v>9</v>
      </c>
      <c r="R11" s="4">
        <v>7</v>
      </c>
      <c r="S11" s="4">
        <v>9</v>
      </c>
      <c r="T11" s="4">
        <v>6</v>
      </c>
      <c r="U11" s="4">
        <v>9</v>
      </c>
      <c r="V11" s="4">
        <v>5</v>
      </c>
      <c r="W11" s="4">
        <v>0</v>
      </c>
      <c r="X11" s="4">
        <v>0</v>
      </c>
      <c r="Y11" s="5">
        <v>2</v>
      </c>
      <c r="Z11" s="16"/>
      <c r="AA11" s="1">
        <f t="shared" si="2"/>
        <v>5.4499999999999993</v>
      </c>
      <c r="AB11" s="30"/>
      <c r="AC11" s="23">
        <v>5.1613130907052298</v>
      </c>
      <c r="AD11" s="16"/>
      <c r="AE11" s="27">
        <f t="shared" si="3"/>
        <v>0.28868690929476948</v>
      </c>
      <c r="AF11" s="16"/>
      <c r="AG11" s="33">
        <f t="shared" si="4"/>
        <v>5.2970075099957707E-2</v>
      </c>
      <c r="AH11" s="30"/>
      <c r="AI11" s="27">
        <v>5.1613130907052298</v>
      </c>
      <c r="AJ11" s="16"/>
      <c r="AK11" s="23">
        <f t="shared" si="5"/>
        <v>0.28868690929476948</v>
      </c>
      <c r="AL11" s="16"/>
      <c r="AM11" s="32">
        <f t="shared" si="6"/>
        <v>5.2970075099957707E-2</v>
      </c>
      <c r="AN11" s="16"/>
    </row>
    <row r="12" spans="1:40" ht="12.75" x14ac:dyDescent="0.2">
      <c r="A12" s="3">
        <v>10</v>
      </c>
      <c r="B12" s="15"/>
      <c r="C12" s="11">
        <f t="shared" si="0"/>
        <v>7.4</v>
      </c>
      <c r="D12" s="4">
        <v>9</v>
      </c>
      <c r="E12" s="4">
        <v>9</v>
      </c>
      <c r="F12" s="4">
        <v>6</v>
      </c>
      <c r="G12" s="4">
        <v>10</v>
      </c>
      <c r="H12" s="4">
        <v>4</v>
      </c>
      <c r="I12" s="4">
        <v>4</v>
      </c>
      <c r="J12" s="4">
        <v>7</v>
      </c>
      <c r="K12" s="4">
        <v>8</v>
      </c>
      <c r="L12" s="4">
        <v>10</v>
      </c>
      <c r="M12" s="4">
        <v>7</v>
      </c>
      <c r="N12" s="16"/>
      <c r="O12" s="11">
        <f t="shared" si="1"/>
        <v>7.1</v>
      </c>
      <c r="P12" s="4">
        <v>6</v>
      </c>
      <c r="Q12" s="4">
        <v>8</v>
      </c>
      <c r="R12" s="4">
        <v>6</v>
      </c>
      <c r="S12" s="4">
        <v>9</v>
      </c>
      <c r="T12" s="4">
        <v>1</v>
      </c>
      <c r="U12" s="4">
        <v>8</v>
      </c>
      <c r="V12" s="4">
        <v>8</v>
      </c>
      <c r="W12" s="4">
        <v>8</v>
      </c>
      <c r="X12" s="4">
        <v>10</v>
      </c>
      <c r="Y12" s="5">
        <v>7</v>
      </c>
      <c r="Z12" s="16"/>
      <c r="AA12" s="1">
        <f t="shared" si="2"/>
        <v>7.25</v>
      </c>
      <c r="AB12" s="30"/>
      <c r="AC12" s="23">
        <v>7.8869402803372797</v>
      </c>
      <c r="AD12" s="16"/>
      <c r="AE12" s="27">
        <f t="shared" si="3"/>
        <v>0.63694028033727967</v>
      </c>
      <c r="AF12" s="16"/>
      <c r="AG12" s="33">
        <f t="shared" si="4"/>
        <v>8.0758856755289307E-2</v>
      </c>
      <c r="AH12" s="30"/>
      <c r="AI12" s="27">
        <v>7.8869402803372797</v>
      </c>
      <c r="AJ12" s="16"/>
      <c r="AK12" s="23">
        <f t="shared" si="5"/>
        <v>0.63694028033727967</v>
      </c>
      <c r="AL12" s="16"/>
      <c r="AM12" s="32">
        <f t="shared" si="6"/>
        <v>8.7853831770659266E-2</v>
      </c>
      <c r="AN12" s="16"/>
    </row>
    <row r="13" spans="1:40" ht="12.75" x14ac:dyDescent="0.2">
      <c r="A13" s="3">
        <v>11</v>
      </c>
      <c r="B13" s="15"/>
      <c r="C13" s="11">
        <f t="shared" si="0"/>
        <v>2.9</v>
      </c>
      <c r="D13" s="4">
        <v>6</v>
      </c>
      <c r="E13" s="4">
        <v>7</v>
      </c>
      <c r="F13" s="4">
        <v>7</v>
      </c>
      <c r="G13" s="4">
        <v>1</v>
      </c>
      <c r="H13" s="4">
        <v>0</v>
      </c>
      <c r="I13" s="4">
        <v>3</v>
      </c>
      <c r="J13" s="4">
        <v>1</v>
      </c>
      <c r="K13" s="4">
        <v>0</v>
      </c>
      <c r="L13" s="4">
        <v>0</v>
      </c>
      <c r="M13" s="4">
        <v>4</v>
      </c>
      <c r="N13" s="16"/>
      <c r="O13" s="11">
        <f t="shared" si="1"/>
        <v>4.2</v>
      </c>
      <c r="P13" s="4">
        <v>5</v>
      </c>
      <c r="Q13" s="4">
        <v>6</v>
      </c>
      <c r="R13" s="4">
        <v>6</v>
      </c>
      <c r="S13" s="4">
        <v>5</v>
      </c>
      <c r="T13" s="4">
        <v>0</v>
      </c>
      <c r="U13" s="4">
        <v>8</v>
      </c>
      <c r="V13" s="4">
        <v>7</v>
      </c>
      <c r="W13" s="4">
        <v>0</v>
      </c>
      <c r="X13" s="4">
        <v>0</v>
      </c>
      <c r="Y13" s="5">
        <v>5</v>
      </c>
      <c r="Z13" s="16"/>
      <c r="AA13" s="1">
        <f t="shared" si="2"/>
        <v>3.55</v>
      </c>
      <c r="AB13" s="30"/>
      <c r="AC13" s="23">
        <v>4.3886978863022001</v>
      </c>
      <c r="AD13" s="16"/>
      <c r="AE13" s="27">
        <f t="shared" si="3"/>
        <v>0.83869788630220032</v>
      </c>
      <c r="AF13" s="16"/>
      <c r="AG13" s="33">
        <f t="shared" si="4"/>
        <v>0.19110403769644413</v>
      </c>
      <c r="AH13" s="30"/>
      <c r="AI13" s="27">
        <v>4.3886978863022001</v>
      </c>
      <c r="AJ13" s="16"/>
      <c r="AK13" s="23">
        <f t="shared" si="5"/>
        <v>0.83869788630220032</v>
      </c>
      <c r="AL13" s="16"/>
      <c r="AM13" s="32">
        <f t="shared" si="6"/>
        <v>0.23625292571892967</v>
      </c>
      <c r="AN13" s="16"/>
    </row>
    <row r="14" spans="1:40" ht="12.75" x14ac:dyDescent="0.2">
      <c r="A14" s="3">
        <v>12</v>
      </c>
      <c r="B14" s="15"/>
      <c r="C14" s="11">
        <f t="shared" si="0"/>
        <v>1.8</v>
      </c>
      <c r="D14" s="4">
        <v>5</v>
      </c>
      <c r="E14" s="4">
        <v>3</v>
      </c>
      <c r="F14" s="4">
        <v>5</v>
      </c>
      <c r="G14" s="4">
        <v>0</v>
      </c>
      <c r="H14" s="4">
        <v>0</v>
      </c>
      <c r="I14" s="4">
        <v>5</v>
      </c>
      <c r="J14" s="4">
        <v>0</v>
      </c>
      <c r="K14" s="4">
        <v>0</v>
      </c>
      <c r="L14" s="4">
        <v>0</v>
      </c>
      <c r="M14" s="4">
        <v>0</v>
      </c>
      <c r="N14" s="16"/>
      <c r="O14" s="11">
        <f t="shared" si="1"/>
        <v>2.4</v>
      </c>
      <c r="P14" s="4">
        <v>6</v>
      </c>
      <c r="Q14" s="4">
        <v>4</v>
      </c>
      <c r="R14" s="4">
        <v>5</v>
      </c>
      <c r="S14" s="4">
        <v>0</v>
      </c>
      <c r="T14" s="4">
        <v>0</v>
      </c>
      <c r="U14" s="4">
        <v>9</v>
      </c>
      <c r="V14" s="4">
        <v>0</v>
      </c>
      <c r="W14" s="4">
        <v>0</v>
      </c>
      <c r="X14" s="4">
        <v>0</v>
      </c>
      <c r="Y14" s="5">
        <v>0</v>
      </c>
      <c r="Z14" s="16"/>
      <c r="AA14" s="1">
        <f t="shared" si="2"/>
        <v>2.1</v>
      </c>
      <c r="AB14" s="30"/>
      <c r="AC14" s="23">
        <v>3.5184531936685302</v>
      </c>
      <c r="AD14" s="16"/>
      <c r="AE14" s="27">
        <f t="shared" si="3"/>
        <v>1.4184531936685301</v>
      </c>
      <c r="AF14" s="16"/>
      <c r="AG14" s="33">
        <f t="shared" si="4"/>
        <v>0.40314681355461596</v>
      </c>
      <c r="AH14" s="30"/>
      <c r="AI14" s="27">
        <v>3.5184531936685302</v>
      </c>
      <c r="AJ14" s="16"/>
      <c r="AK14" s="23">
        <f t="shared" si="5"/>
        <v>1.4184531936685301</v>
      </c>
      <c r="AL14" s="16"/>
      <c r="AM14" s="32">
        <f t="shared" si="6"/>
        <v>0.67545390174691911</v>
      </c>
      <c r="AN14" s="16"/>
    </row>
    <row r="15" spans="1:40" ht="12.75" x14ac:dyDescent="0.2">
      <c r="A15" s="3">
        <v>13</v>
      </c>
      <c r="B15" s="15"/>
      <c r="C15" s="11">
        <f t="shared" si="0"/>
        <v>6.9</v>
      </c>
      <c r="D15" s="4">
        <v>6</v>
      </c>
      <c r="E15" s="4">
        <v>4</v>
      </c>
      <c r="F15" s="4">
        <v>7</v>
      </c>
      <c r="G15" s="4">
        <v>5</v>
      </c>
      <c r="H15" s="4">
        <v>9</v>
      </c>
      <c r="I15" s="4">
        <v>9</v>
      </c>
      <c r="J15" s="4">
        <v>7</v>
      </c>
      <c r="K15" s="4">
        <v>7</v>
      </c>
      <c r="L15" s="4">
        <v>8</v>
      </c>
      <c r="M15" s="4">
        <v>7</v>
      </c>
      <c r="N15" s="16"/>
      <c r="O15" s="11">
        <f t="shared" si="1"/>
        <v>6.8</v>
      </c>
      <c r="P15" s="4">
        <v>5</v>
      </c>
      <c r="Q15" s="4">
        <v>6</v>
      </c>
      <c r="R15" s="4">
        <v>6</v>
      </c>
      <c r="S15" s="4">
        <v>7</v>
      </c>
      <c r="T15" s="4">
        <v>4</v>
      </c>
      <c r="U15" s="4">
        <v>9</v>
      </c>
      <c r="V15" s="4">
        <v>8</v>
      </c>
      <c r="W15" s="4">
        <v>7</v>
      </c>
      <c r="X15" s="4">
        <v>9</v>
      </c>
      <c r="Y15" s="5">
        <v>7</v>
      </c>
      <c r="Z15" s="16"/>
      <c r="AA15" s="1">
        <f t="shared" si="2"/>
        <v>6.85</v>
      </c>
      <c r="AB15" s="30"/>
      <c r="AC15" s="23">
        <v>6.87851151660377</v>
      </c>
      <c r="AD15" s="16"/>
      <c r="AE15" s="27">
        <f t="shared" si="3"/>
        <v>2.8511516603770382E-2</v>
      </c>
      <c r="AF15" s="16"/>
      <c r="AG15" s="33">
        <f t="shared" si="4"/>
        <v>4.1450125561246134E-3</v>
      </c>
      <c r="AH15" s="30"/>
      <c r="AI15" s="27">
        <v>6.87851151660377</v>
      </c>
      <c r="AJ15" s="16"/>
      <c r="AK15" s="23">
        <f t="shared" si="5"/>
        <v>2.8511516603770382E-2</v>
      </c>
      <c r="AL15" s="16"/>
      <c r="AM15" s="32">
        <f t="shared" si="6"/>
        <v>4.1622651976307131E-3</v>
      </c>
      <c r="AN15" s="16"/>
    </row>
    <row r="16" spans="1:40" ht="12.75" x14ac:dyDescent="0.2">
      <c r="A16" s="3">
        <v>14</v>
      </c>
      <c r="B16" s="15"/>
      <c r="C16" s="11">
        <f t="shared" si="0"/>
        <v>6.6</v>
      </c>
      <c r="D16" s="4">
        <v>6</v>
      </c>
      <c r="E16" s="4">
        <v>3</v>
      </c>
      <c r="F16" s="4">
        <v>5</v>
      </c>
      <c r="G16" s="4">
        <v>5</v>
      </c>
      <c r="H16" s="4">
        <v>9</v>
      </c>
      <c r="I16" s="4">
        <v>7</v>
      </c>
      <c r="J16" s="4">
        <v>7</v>
      </c>
      <c r="K16" s="4">
        <v>7</v>
      </c>
      <c r="L16" s="4">
        <v>10</v>
      </c>
      <c r="M16" s="4">
        <v>7</v>
      </c>
      <c r="N16" s="16"/>
      <c r="O16" s="11">
        <f t="shared" si="1"/>
        <v>7.1</v>
      </c>
      <c r="P16" s="4">
        <v>5</v>
      </c>
      <c r="Q16" s="4">
        <v>8</v>
      </c>
      <c r="R16" s="4">
        <v>6</v>
      </c>
      <c r="S16" s="4">
        <v>7</v>
      </c>
      <c r="T16" s="4">
        <v>5</v>
      </c>
      <c r="U16" s="4">
        <v>8</v>
      </c>
      <c r="V16" s="4">
        <v>8</v>
      </c>
      <c r="W16" s="4">
        <v>7</v>
      </c>
      <c r="X16" s="4">
        <v>10</v>
      </c>
      <c r="Y16" s="5">
        <v>7</v>
      </c>
      <c r="Z16" s="16"/>
      <c r="AA16" s="1">
        <f t="shared" si="2"/>
        <v>6.85</v>
      </c>
      <c r="AB16" s="30"/>
      <c r="AC16" s="23">
        <v>7.6200471374424197</v>
      </c>
      <c r="AD16" s="16"/>
      <c r="AE16" s="27">
        <f t="shared" si="3"/>
        <v>0.77004713744242004</v>
      </c>
      <c r="AF16" s="16"/>
      <c r="AG16" s="33">
        <f t="shared" si="4"/>
        <v>0.10105542965195848</v>
      </c>
      <c r="AH16" s="30"/>
      <c r="AI16" s="27">
        <v>7.6200471374424197</v>
      </c>
      <c r="AJ16" s="16"/>
      <c r="AK16" s="23">
        <f t="shared" si="5"/>
        <v>0.77004713744242004</v>
      </c>
      <c r="AL16" s="16"/>
      <c r="AM16" s="32">
        <f t="shared" si="6"/>
        <v>0.11241564050254307</v>
      </c>
      <c r="AN16" s="16"/>
    </row>
    <row r="17" spans="1:40" ht="12.75" x14ac:dyDescent="0.2">
      <c r="A17" s="3">
        <v>15</v>
      </c>
      <c r="B17" s="15"/>
      <c r="C17" s="11">
        <f t="shared" si="0"/>
        <v>5.6</v>
      </c>
      <c r="D17" s="4">
        <v>6</v>
      </c>
      <c r="E17" s="4">
        <v>4</v>
      </c>
      <c r="F17" s="4">
        <v>10</v>
      </c>
      <c r="G17" s="4">
        <v>5</v>
      </c>
      <c r="H17" s="4">
        <v>7</v>
      </c>
      <c r="I17" s="4">
        <v>8</v>
      </c>
      <c r="J17" s="4">
        <v>0</v>
      </c>
      <c r="K17" s="4">
        <v>0</v>
      </c>
      <c r="L17" s="4">
        <v>10</v>
      </c>
      <c r="M17" s="4">
        <v>6</v>
      </c>
      <c r="N17" s="16"/>
      <c r="O17" s="11">
        <f t="shared" si="1"/>
        <v>5.2</v>
      </c>
      <c r="P17" s="4">
        <v>5</v>
      </c>
      <c r="Q17" s="4">
        <v>6</v>
      </c>
      <c r="R17" s="4">
        <v>7</v>
      </c>
      <c r="S17" s="4">
        <v>8</v>
      </c>
      <c r="T17" s="4">
        <v>4</v>
      </c>
      <c r="U17" s="4">
        <v>9</v>
      </c>
      <c r="V17" s="4">
        <v>0</v>
      </c>
      <c r="W17" s="4">
        <v>0</v>
      </c>
      <c r="X17" s="4">
        <v>10</v>
      </c>
      <c r="Y17" s="5">
        <v>3</v>
      </c>
      <c r="Z17" s="16"/>
      <c r="AA17" s="1">
        <f t="shared" si="2"/>
        <v>5.4</v>
      </c>
      <c r="AB17" s="30"/>
      <c r="AC17" s="23">
        <v>6.3849367485911497</v>
      </c>
      <c r="AD17" s="16"/>
      <c r="AE17" s="27">
        <f t="shared" si="3"/>
        <v>0.98493674859114932</v>
      </c>
      <c r="AF17" s="16"/>
      <c r="AG17" s="33">
        <f t="shared" si="4"/>
        <v>0.15425943707405995</v>
      </c>
      <c r="AH17" s="30"/>
      <c r="AI17" s="27">
        <v>6.3849367485911497</v>
      </c>
      <c r="AJ17" s="16"/>
      <c r="AK17" s="23">
        <f t="shared" si="5"/>
        <v>0.98493674859114932</v>
      </c>
      <c r="AL17" s="16"/>
      <c r="AM17" s="32">
        <f t="shared" si="6"/>
        <v>0.18239569418354615</v>
      </c>
      <c r="AN17" s="16"/>
    </row>
    <row r="18" spans="1:40" ht="12.75" x14ac:dyDescent="0.2">
      <c r="A18" s="3">
        <v>16</v>
      </c>
      <c r="B18" s="15"/>
      <c r="C18" s="11">
        <f t="shared" si="0"/>
        <v>5.6</v>
      </c>
      <c r="D18" s="4">
        <v>9</v>
      </c>
      <c r="E18" s="4">
        <v>4</v>
      </c>
      <c r="F18" s="4">
        <v>7</v>
      </c>
      <c r="G18" s="4">
        <v>6</v>
      </c>
      <c r="H18" s="4">
        <v>7</v>
      </c>
      <c r="I18" s="4">
        <v>7</v>
      </c>
      <c r="J18" s="4">
        <v>9</v>
      </c>
      <c r="K18" s="4">
        <v>5</v>
      </c>
      <c r="L18" s="4">
        <v>0</v>
      </c>
      <c r="M18" s="4">
        <v>2</v>
      </c>
      <c r="N18" s="16"/>
      <c r="O18" s="11">
        <f t="shared" si="1"/>
        <v>5.3</v>
      </c>
      <c r="P18" s="4">
        <v>7</v>
      </c>
      <c r="Q18" s="4">
        <v>6</v>
      </c>
      <c r="R18" s="4">
        <v>7</v>
      </c>
      <c r="S18" s="4">
        <v>7</v>
      </c>
      <c r="T18" s="4">
        <v>5</v>
      </c>
      <c r="U18" s="4">
        <v>6</v>
      </c>
      <c r="V18" s="4">
        <v>9</v>
      </c>
      <c r="W18" s="4">
        <v>6</v>
      </c>
      <c r="X18" s="4">
        <v>0</v>
      </c>
      <c r="Y18" s="5">
        <v>0</v>
      </c>
      <c r="Z18" s="16"/>
      <c r="AA18" s="1">
        <f t="shared" si="2"/>
        <v>5.4499999999999993</v>
      </c>
      <c r="AB18" s="30"/>
      <c r="AC18" s="23">
        <v>5.6719305356747904</v>
      </c>
      <c r="AD18" s="16"/>
      <c r="AE18" s="27">
        <f t="shared" si="3"/>
        <v>0.22193053567479115</v>
      </c>
      <c r="AF18" s="16"/>
      <c r="AG18" s="33">
        <f t="shared" si="4"/>
        <v>3.9127865596892054E-2</v>
      </c>
      <c r="AH18" s="30"/>
      <c r="AI18" s="27">
        <v>5.6719305356747904</v>
      </c>
      <c r="AJ18" s="16"/>
      <c r="AK18" s="23">
        <f t="shared" si="5"/>
        <v>0.22193053567479115</v>
      </c>
      <c r="AL18" s="16"/>
      <c r="AM18" s="32">
        <f t="shared" si="6"/>
        <v>4.0721199206383701E-2</v>
      </c>
      <c r="AN18" s="16"/>
    </row>
    <row r="19" spans="1:40" ht="12.75" x14ac:dyDescent="0.2">
      <c r="A19" s="3">
        <v>17</v>
      </c>
      <c r="B19" s="15"/>
      <c r="C19" s="11">
        <f t="shared" si="0"/>
        <v>1.2</v>
      </c>
      <c r="D19" s="4">
        <v>2</v>
      </c>
      <c r="E19" s="4">
        <v>3</v>
      </c>
      <c r="F19" s="4">
        <v>0</v>
      </c>
      <c r="G19" s="4">
        <v>0</v>
      </c>
      <c r="H19" s="4">
        <v>0</v>
      </c>
      <c r="I19" s="4">
        <v>6</v>
      </c>
      <c r="J19" s="4">
        <v>1</v>
      </c>
      <c r="K19" s="4">
        <v>0</v>
      </c>
      <c r="L19" s="4">
        <v>0</v>
      </c>
      <c r="M19" s="4">
        <v>0</v>
      </c>
      <c r="N19" s="16"/>
      <c r="O19" s="11">
        <f t="shared" si="1"/>
        <v>2.7</v>
      </c>
      <c r="P19" s="4">
        <v>5</v>
      </c>
      <c r="Q19" s="4">
        <v>6</v>
      </c>
      <c r="R19" s="4">
        <v>0</v>
      </c>
      <c r="S19" s="4">
        <v>4</v>
      </c>
      <c r="T19" s="4">
        <v>0</v>
      </c>
      <c r="U19" s="4">
        <v>5</v>
      </c>
      <c r="V19" s="4">
        <v>7</v>
      </c>
      <c r="W19" s="4">
        <v>0</v>
      </c>
      <c r="X19" s="4">
        <v>0</v>
      </c>
      <c r="Y19" s="5">
        <v>0</v>
      </c>
      <c r="Z19" s="16"/>
      <c r="AA19" s="1">
        <f t="shared" si="2"/>
        <v>1.9500000000000002</v>
      </c>
      <c r="AB19" s="30"/>
      <c r="AC19" s="23">
        <v>2.66554624884906</v>
      </c>
      <c r="AD19" s="16"/>
      <c r="AE19" s="27">
        <f t="shared" si="3"/>
        <v>0.71554624884905982</v>
      </c>
      <c r="AF19" s="16"/>
      <c r="AG19" s="33">
        <f t="shared" si="4"/>
        <v>0.26844263128355816</v>
      </c>
      <c r="AH19" s="30"/>
      <c r="AI19" s="27">
        <v>2.66554624884906</v>
      </c>
      <c r="AJ19" s="16"/>
      <c r="AK19" s="23">
        <f t="shared" si="5"/>
        <v>0.71554624884905982</v>
      </c>
      <c r="AL19" s="16"/>
      <c r="AM19" s="32">
        <f t="shared" si="6"/>
        <v>0.36694679428156912</v>
      </c>
      <c r="AN19" s="16"/>
    </row>
    <row r="20" spans="1:40" ht="12.75" x14ac:dyDescent="0.2">
      <c r="A20" s="3">
        <v>18</v>
      </c>
      <c r="B20" s="15"/>
      <c r="C20" s="11">
        <f t="shared" si="0"/>
        <v>8.3000000000000007</v>
      </c>
      <c r="D20" s="4">
        <v>9</v>
      </c>
      <c r="E20" s="4">
        <v>8</v>
      </c>
      <c r="F20" s="4">
        <v>10</v>
      </c>
      <c r="G20" s="4">
        <v>10</v>
      </c>
      <c r="H20" s="4">
        <v>7</v>
      </c>
      <c r="I20" s="4">
        <v>10</v>
      </c>
      <c r="J20" s="4">
        <v>9</v>
      </c>
      <c r="K20" s="4">
        <v>7</v>
      </c>
      <c r="L20" s="4">
        <v>10</v>
      </c>
      <c r="M20" s="4">
        <v>3</v>
      </c>
      <c r="N20" s="16"/>
      <c r="O20" s="11">
        <f t="shared" si="1"/>
        <v>7.5</v>
      </c>
      <c r="P20" s="4">
        <v>8</v>
      </c>
      <c r="Q20" s="4">
        <v>8</v>
      </c>
      <c r="R20" s="4">
        <v>9</v>
      </c>
      <c r="S20" s="4">
        <v>8</v>
      </c>
      <c r="T20" s="4">
        <v>5</v>
      </c>
      <c r="U20" s="4">
        <v>9</v>
      </c>
      <c r="V20" s="4">
        <v>9</v>
      </c>
      <c r="W20" s="4">
        <v>7</v>
      </c>
      <c r="X20" s="4">
        <v>10</v>
      </c>
      <c r="Y20" s="5">
        <v>2</v>
      </c>
      <c r="Z20" s="16"/>
      <c r="AA20" s="1">
        <f t="shared" si="2"/>
        <v>7.9</v>
      </c>
      <c r="AB20" s="30"/>
      <c r="AC20" s="23">
        <v>8.0491322107246095</v>
      </c>
      <c r="AD20" s="16"/>
      <c r="AE20" s="27">
        <f t="shared" si="3"/>
        <v>0.14913221072460914</v>
      </c>
      <c r="AF20" s="16"/>
      <c r="AG20" s="33">
        <f t="shared" si="4"/>
        <v>1.8527737751146189E-2</v>
      </c>
      <c r="AH20" s="30"/>
      <c r="AI20" s="27">
        <v>8.0491322107246095</v>
      </c>
      <c r="AJ20" s="16"/>
      <c r="AK20" s="23">
        <f t="shared" si="5"/>
        <v>0.14913221072460914</v>
      </c>
      <c r="AL20" s="16"/>
      <c r="AM20" s="32">
        <f t="shared" si="6"/>
        <v>1.8877495028431536E-2</v>
      </c>
      <c r="AN20" s="16"/>
    </row>
    <row r="21" spans="1:40" ht="12.75" x14ac:dyDescent="0.2">
      <c r="A21" s="3">
        <v>19</v>
      </c>
      <c r="B21" s="15"/>
      <c r="C21" s="11">
        <f t="shared" si="0"/>
        <v>5.6</v>
      </c>
      <c r="D21" s="4">
        <v>5</v>
      </c>
      <c r="E21" s="4">
        <v>9</v>
      </c>
      <c r="F21" s="4">
        <v>5</v>
      </c>
      <c r="G21" s="4">
        <v>6</v>
      </c>
      <c r="H21" s="4">
        <v>8</v>
      </c>
      <c r="I21" s="4">
        <v>4</v>
      </c>
      <c r="J21" s="4">
        <v>7</v>
      </c>
      <c r="K21" s="4">
        <v>2</v>
      </c>
      <c r="L21" s="4">
        <v>8</v>
      </c>
      <c r="M21" s="4">
        <v>2</v>
      </c>
      <c r="N21" s="16"/>
      <c r="O21" s="11">
        <f t="shared" si="1"/>
        <v>5.9</v>
      </c>
      <c r="P21" s="4">
        <v>6</v>
      </c>
      <c r="Q21" s="4">
        <v>9</v>
      </c>
      <c r="R21" s="4">
        <v>6</v>
      </c>
      <c r="S21" s="4">
        <v>5</v>
      </c>
      <c r="T21" s="4">
        <v>6</v>
      </c>
      <c r="U21" s="4">
        <v>4</v>
      </c>
      <c r="V21" s="4">
        <v>7</v>
      </c>
      <c r="W21" s="4">
        <v>6</v>
      </c>
      <c r="X21" s="4">
        <v>10</v>
      </c>
      <c r="Y21" s="5">
        <v>0</v>
      </c>
      <c r="Z21" s="16"/>
      <c r="AA21" s="1">
        <f t="shared" si="2"/>
        <v>5.75</v>
      </c>
      <c r="AB21" s="30"/>
      <c r="AC21" s="23">
        <v>5.3561286436010196</v>
      </c>
      <c r="AD21" s="16"/>
      <c r="AE21" s="27">
        <f t="shared" si="3"/>
        <v>0.39387135639898041</v>
      </c>
      <c r="AF21" s="16"/>
      <c r="AG21" s="33">
        <f t="shared" si="4"/>
        <v>6.8499366330257466E-2</v>
      </c>
      <c r="AH21" s="30"/>
      <c r="AI21" s="27">
        <v>5.3561286436010196</v>
      </c>
      <c r="AJ21" s="16"/>
      <c r="AK21" s="23">
        <f t="shared" si="5"/>
        <v>0.39387135639898041</v>
      </c>
      <c r="AL21" s="16"/>
      <c r="AM21" s="32">
        <f t="shared" si="6"/>
        <v>6.8499366330257466E-2</v>
      </c>
      <c r="AN21" s="16"/>
    </row>
    <row r="22" spans="1:40" ht="12.75" x14ac:dyDescent="0.2">
      <c r="A22" s="3">
        <v>20</v>
      </c>
      <c r="B22" s="15"/>
      <c r="C22" s="11">
        <f t="shared" si="0"/>
        <v>3.6</v>
      </c>
      <c r="D22" s="4">
        <v>4</v>
      </c>
      <c r="E22" s="4">
        <v>9</v>
      </c>
      <c r="F22" s="4">
        <v>6</v>
      </c>
      <c r="G22" s="4">
        <v>5</v>
      </c>
      <c r="H22" s="4">
        <v>7</v>
      </c>
      <c r="I22" s="4">
        <v>5</v>
      </c>
      <c r="J22" s="4">
        <v>0</v>
      </c>
      <c r="K22" s="4">
        <v>0</v>
      </c>
      <c r="L22" s="4">
        <v>0</v>
      </c>
      <c r="M22" s="4">
        <v>0</v>
      </c>
      <c r="N22" s="16"/>
      <c r="O22" s="11">
        <f t="shared" si="1"/>
        <v>3.4</v>
      </c>
      <c r="P22" s="4">
        <v>5</v>
      </c>
      <c r="Q22" s="4">
        <v>9</v>
      </c>
      <c r="R22" s="4">
        <v>5</v>
      </c>
      <c r="S22" s="4">
        <v>6</v>
      </c>
      <c r="T22" s="4">
        <v>5</v>
      </c>
      <c r="U22" s="4">
        <v>4</v>
      </c>
      <c r="V22" s="4">
        <v>0</v>
      </c>
      <c r="W22" s="4">
        <v>0</v>
      </c>
      <c r="X22" s="4">
        <v>0</v>
      </c>
      <c r="Y22" s="5">
        <v>0</v>
      </c>
      <c r="Z22" s="16"/>
      <c r="AA22" s="1">
        <f t="shared" si="2"/>
        <v>3.5</v>
      </c>
      <c r="AB22" s="30"/>
      <c r="AC22" s="23">
        <v>4.2635357977287596</v>
      </c>
      <c r="AD22" s="16"/>
      <c r="AE22" s="27">
        <f t="shared" si="3"/>
        <v>0.76353579772875957</v>
      </c>
      <c r="AF22" s="16"/>
      <c r="AG22" s="33">
        <f t="shared" si="4"/>
        <v>0.17908511478559766</v>
      </c>
      <c r="AH22" s="30"/>
      <c r="AI22" s="27">
        <v>4.2635357977287596</v>
      </c>
      <c r="AJ22" s="16"/>
      <c r="AK22" s="23">
        <f t="shared" si="5"/>
        <v>0.76353579772875957</v>
      </c>
      <c r="AL22" s="16"/>
      <c r="AM22" s="32">
        <f t="shared" si="6"/>
        <v>0.21815308506535988</v>
      </c>
      <c r="AN22" s="16"/>
    </row>
    <row r="23" spans="1:40" ht="12.75" x14ac:dyDescent="0.2">
      <c r="A23" s="3">
        <v>21</v>
      </c>
      <c r="B23" s="15"/>
      <c r="C23" s="11">
        <f t="shared" si="0"/>
        <v>1.5</v>
      </c>
      <c r="D23" s="4">
        <v>3</v>
      </c>
      <c r="E23" s="4">
        <v>3</v>
      </c>
      <c r="F23" s="4">
        <v>5</v>
      </c>
      <c r="G23" s="4">
        <v>2</v>
      </c>
      <c r="H23" s="4">
        <v>0</v>
      </c>
      <c r="I23" s="4">
        <v>0</v>
      </c>
      <c r="J23" s="4">
        <v>0</v>
      </c>
      <c r="K23" s="4">
        <v>0</v>
      </c>
      <c r="L23" s="4">
        <v>0</v>
      </c>
      <c r="M23" s="4">
        <v>2</v>
      </c>
      <c r="N23" s="16"/>
      <c r="O23" s="11">
        <f t="shared" si="1"/>
        <v>2.4</v>
      </c>
      <c r="P23" s="4">
        <v>5</v>
      </c>
      <c r="Q23" s="4">
        <v>5</v>
      </c>
      <c r="R23" s="4">
        <v>4</v>
      </c>
      <c r="S23" s="4">
        <v>5</v>
      </c>
      <c r="T23" s="4">
        <v>0</v>
      </c>
      <c r="U23" s="4">
        <v>0</v>
      </c>
      <c r="V23" s="4">
        <v>0</v>
      </c>
      <c r="W23" s="4">
        <v>0</v>
      </c>
      <c r="X23" s="4">
        <v>0</v>
      </c>
      <c r="Y23" s="5">
        <v>5</v>
      </c>
      <c r="Z23" s="16"/>
      <c r="AA23" s="1">
        <f t="shared" si="2"/>
        <v>1.95</v>
      </c>
      <c r="AB23" s="30"/>
      <c r="AC23" s="23">
        <v>2.9696004254925499</v>
      </c>
      <c r="AD23" s="16"/>
      <c r="AE23" s="27">
        <f t="shared" si="3"/>
        <v>1.0196004254925499</v>
      </c>
      <c r="AF23" s="16"/>
      <c r="AG23" s="33">
        <f t="shared" si="4"/>
        <v>0.34334599925962594</v>
      </c>
      <c r="AH23" s="30"/>
      <c r="AI23" s="27">
        <v>2.9696004254925499</v>
      </c>
      <c r="AJ23" s="16"/>
      <c r="AK23" s="23">
        <f t="shared" si="5"/>
        <v>1.0196004254925499</v>
      </c>
      <c r="AL23" s="16"/>
      <c r="AM23" s="32">
        <f t="shared" si="6"/>
        <v>0.52287201307310249</v>
      </c>
      <c r="AN23" s="16"/>
    </row>
    <row r="24" spans="1:40" ht="12.75" x14ac:dyDescent="0.2">
      <c r="A24" s="3">
        <v>22</v>
      </c>
      <c r="B24" s="15"/>
      <c r="C24" s="11">
        <f t="shared" si="0"/>
        <v>3.6</v>
      </c>
      <c r="D24" s="4">
        <v>8</v>
      </c>
      <c r="E24" s="4">
        <v>6</v>
      </c>
      <c r="F24" s="4">
        <v>6</v>
      </c>
      <c r="G24" s="4">
        <v>2</v>
      </c>
      <c r="H24" s="4">
        <v>0</v>
      </c>
      <c r="I24" s="4">
        <v>7</v>
      </c>
      <c r="J24" s="4">
        <v>1</v>
      </c>
      <c r="K24" s="4">
        <v>1</v>
      </c>
      <c r="L24" s="4">
        <v>0</v>
      </c>
      <c r="M24" s="4">
        <v>5</v>
      </c>
      <c r="N24" s="16"/>
      <c r="O24" s="11">
        <f t="shared" si="1"/>
        <v>3</v>
      </c>
      <c r="P24" s="4">
        <v>6</v>
      </c>
      <c r="Q24" s="4">
        <v>5</v>
      </c>
      <c r="R24" s="4">
        <v>4</v>
      </c>
      <c r="S24" s="4">
        <v>5</v>
      </c>
      <c r="T24" s="4">
        <v>0</v>
      </c>
      <c r="U24" s="4">
        <v>5</v>
      </c>
      <c r="V24" s="4">
        <v>3</v>
      </c>
      <c r="W24" s="4">
        <v>0</v>
      </c>
      <c r="X24" s="4">
        <v>0</v>
      </c>
      <c r="Y24" s="5">
        <v>2</v>
      </c>
      <c r="Z24" s="16"/>
      <c r="AA24" s="1">
        <f t="shared" si="2"/>
        <v>3.3</v>
      </c>
      <c r="AB24" s="30"/>
      <c r="AC24" s="23">
        <v>3.7915725539868701</v>
      </c>
      <c r="AD24" s="16"/>
      <c r="AE24" s="27">
        <f t="shared" si="3"/>
        <v>0.49157255398687028</v>
      </c>
      <c r="AF24" s="16"/>
      <c r="AG24" s="33">
        <f t="shared" si="4"/>
        <v>0.12964872674531247</v>
      </c>
      <c r="AH24" s="30"/>
      <c r="AI24" s="27">
        <v>3.7915725539868701</v>
      </c>
      <c r="AJ24" s="16"/>
      <c r="AK24" s="23">
        <f t="shared" si="5"/>
        <v>0.49157255398687028</v>
      </c>
      <c r="AL24" s="16"/>
      <c r="AM24" s="32">
        <f t="shared" si="6"/>
        <v>0.1489613799960213</v>
      </c>
      <c r="AN24" s="16"/>
    </row>
    <row r="25" spans="1:40" ht="12.75" x14ac:dyDescent="0.2">
      <c r="A25" s="3">
        <v>23</v>
      </c>
      <c r="B25" s="15"/>
      <c r="C25" s="11">
        <f t="shared" si="0"/>
        <v>5.5</v>
      </c>
      <c r="D25" s="4">
        <v>8</v>
      </c>
      <c r="E25" s="4">
        <v>5</v>
      </c>
      <c r="F25" s="4">
        <v>7</v>
      </c>
      <c r="G25" s="4">
        <v>5</v>
      </c>
      <c r="H25" s="4">
        <v>0</v>
      </c>
      <c r="I25" s="4">
        <v>6</v>
      </c>
      <c r="J25" s="4">
        <v>6</v>
      </c>
      <c r="K25" s="4">
        <v>7</v>
      </c>
      <c r="L25" s="4">
        <v>10</v>
      </c>
      <c r="M25" s="4">
        <v>1</v>
      </c>
      <c r="N25" s="16"/>
      <c r="O25" s="11">
        <f t="shared" si="1"/>
        <v>5.8</v>
      </c>
      <c r="P25" s="4">
        <v>6</v>
      </c>
      <c r="Q25" s="4">
        <v>7</v>
      </c>
      <c r="R25" s="4">
        <v>6</v>
      </c>
      <c r="S25" s="4">
        <v>6</v>
      </c>
      <c r="T25" s="4">
        <v>0</v>
      </c>
      <c r="U25" s="4">
        <v>6</v>
      </c>
      <c r="V25" s="4">
        <v>8</v>
      </c>
      <c r="W25" s="4">
        <v>7</v>
      </c>
      <c r="X25" s="4">
        <v>10</v>
      </c>
      <c r="Y25" s="5">
        <v>2</v>
      </c>
      <c r="Z25" s="16"/>
      <c r="AA25" s="1">
        <f t="shared" si="2"/>
        <v>5.65</v>
      </c>
      <c r="AB25" s="30"/>
      <c r="AC25" s="23">
        <v>5.6319560347029398</v>
      </c>
      <c r="AD25" s="16"/>
      <c r="AE25" s="27">
        <f t="shared" si="3"/>
        <v>1.8043965297060538E-2</v>
      </c>
      <c r="AF25" s="16"/>
      <c r="AG25" s="33">
        <f t="shared" si="4"/>
        <v>3.1936221764708914E-3</v>
      </c>
      <c r="AH25" s="30"/>
      <c r="AI25" s="27">
        <v>5.6319560347029398</v>
      </c>
      <c r="AJ25" s="16"/>
      <c r="AK25" s="23">
        <f t="shared" si="5"/>
        <v>1.8043965297060538E-2</v>
      </c>
      <c r="AL25" s="16"/>
      <c r="AM25" s="32">
        <f t="shared" si="6"/>
        <v>3.1936221764708914E-3</v>
      </c>
      <c r="AN25" s="16"/>
    </row>
    <row r="26" spans="1:40" ht="12.75" x14ac:dyDescent="0.2">
      <c r="A26" s="3">
        <v>24</v>
      </c>
      <c r="B26" s="15"/>
      <c r="C26" s="11">
        <f t="shared" si="0"/>
        <v>5.4</v>
      </c>
      <c r="D26" s="4">
        <v>8</v>
      </c>
      <c r="E26" s="4">
        <v>10</v>
      </c>
      <c r="F26" s="4">
        <v>9</v>
      </c>
      <c r="G26" s="4">
        <v>3</v>
      </c>
      <c r="H26" s="4">
        <v>0</v>
      </c>
      <c r="I26" s="4">
        <v>8</v>
      </c>
      <c r="J26" s="4">
        <v>7</v>
      </c>
      <c r="K26" s="4">
        <v>7</v>
      </c>
      <c r="L26" s="4">
        <v>0</v>
      </c>
      <c r="M26" s="4">
        <v>2</v>
      </c>
      <c r="N26" s="16"/>
      <c r="O26" s="11">
        <f t="shared" si="1"/>
        <v>4.8</v>
      </c>
      <c r="P26" s="4">
        <v>6</v>
      </c>
      <c r="Q26" s="4">
        <v>8</v>
      </c>
      <c r="R26" s="4">
        <v>7</v>
      </c>
      <c r="S26" s="4">
        <v>4</v>
      </c>
      <c r="T26" s="4">
        <v>0</v>
      </c>
      <c r="U26" s="4">
        <v>7</v>
      </c>
      <c r="V26" s="4">
        <v>8</v>
      </c>
      <c r="W26" s="4">
        <v>7</v>
      </c>
      <c r="X26" s="4">
        <v>0</v>
      </c>
      <c r="Y26" s="5">
        <v>1</v>
      </c>
      <c r="Z26" s="16"/>
      <c r="AA26" s="1">
        <f t="shared" si="2"/>
        <v>5.0999999999999996</v>
      </c>
      <c r="AB26" s="30"/>
      <c r="AC26" s="23">
        <v>6.6295403400730502</v>
      </c>
      <c r="AD26" s="16"/>
      <c r="AE26" s="27">
        <f t="shared" si="3"/>
        <v>1.5295403400730505</v>
      </c>
      <c r="AF26" s="16"/>
      <c r="AG26" s="33">
        <f t="shared" si="4"/>
        <v>0.23071589606711657</v>
      </c>
      <c r="AH26" s="30"/>
      <c r="AI26" s="27">
        <v>6.6295403400730502</v>
      </c>
      <c r="AJ26" s="16"/>
      <c r="AK26" s="23">
        <f t="shared" si="5"/>
        <v>1.5295403400730505</v>
      </c>
      <c r="AL26" s="16"/>
      <c r="AM26" s="32">
        <f t="shared" si="6"/>
        <v>0.29990987060255897</v>
      </c>
      <c r="AN26" s="16"/>
    </row>
    <row r="27" spans="1:40" ht="12.75" x14ac:dyDescent="0.2">
      <c r="A27" s="3">
        <v>25</v>
      </c>
      <c r="B27" s="15"/>
      <c r="C27" s="11">
        <f t="shared" si="0"/>
        <v>9.6999999999999993</v>
      </c>
      <c r="D27" s="4">
        <v>10</v>
      </c>
      <c r="E27" s="4">
        <v>7</v>
      </c>
      <c r="F27" s="4">
        <v>10</v>
      </c>
      <c r="G27" s="6">
        <v>10</v>
      </c>
      <c r="H27" s="4">
        <v>10</v>
      </c>
      <c r="I27" s="4">
        <v>10</v>
      </c>
      <c r="J27" s="4">
        <v>10</v>
      </c>
      <c r="K27" s="4">
        <v>10</v>
      </c>
      <c r="L27" s="4">
        <v>10</v>
      </c>
      <c r="M27" s="4">
        <v>10</v>
      </c>
      <c r="N27" s="16"/>
      <c r="O27" s="11">
        <f t="shared" si="1"/>
        <v>8.4</v>
      </c>
      <c r="P27" s="4">
        <v>9</v>
      </c>
      <c r="Q27" s="4">
        <v>6</v>
      </c>
      <c r="R27" s="4">
        <v>9</v>
      </c>
      <c r="S27" s="4">
        <v>9</v>
      </c>
      <c r="T27" s="4">
        <v>9</v>
      </c>
      <c r="U27" s="4">
        <v>8</v>
      </c>
      <c r="V27" s="4">
        <v>8</v>
      </c>
      <c r="W27" s="4">
        <v>8</v>
      </c>
      <c r="X27" s="4">
        <v>10</v>
      </c>
      <c r="Y27" s="5">
        <v>8</v>
      </c>
      <c r="Z27" s="16"/>
      <c r="AA27" s="1">
        <f t="shared" si="2"/>
        <v>9.0500000000000007</v>
      </c>
      <c r="AB27" s="30"/>
      <c r="AC27" s="23">
        <v>9.1582910871198102</v>
      </c>
      <c r="AD27" s="16"/>
      <c r="AE27" s="27">
        <f t="shared" si="3"/>
        <v>0.1082910871198095</v>
      </c>
      <c r="AF27" s="16"/>
      <c r="AG27" s="33">
        <f t="shared" si="4"/>
        <v>1.1824377068786307E-2</v>
      </c>
      <c r="AH27" s="30"/>
      <c r="AI27" s="27">
        <v>9.1582910871198102</v>
      </c>
      <c r="AJ27" s="16"/>
      <c r="AK27" s="23">
        <f t="shared" si="5"/>
        <v>0.1082910871198095</v>
      </c>
      <c r="AL27" s="16"/>
      <c r="AM27" s="32">
        <f t="shared" si="6"/>
        <v>1.1965865980089446E-2</v>
      </c>
      <c r="AN27" s="16"/>
    </row>
    <row r="28" spans="1:40" ht="12.75" x14ac:dyDescent="0.2">
      <c r="A28" s="3">
        <v>26</v>
      </c>
      <c r="B28" s="15"/>
      <c r="C28" s="11">
        <f t="shared" si="0"/>
        <v>7.8</v>
      </c>
      <c r="D28" s="4">
        <v>7</v>
      </c>
      <c r="E28" s="4">
        <v>10</v>
      </c>
      <c r="F28" s="4">
        <v>9</v>
      </c>
      <c r="G28" s="6">
        <v>5</v>
      </c>
      <c r="H28" s="4">
        <v>8</v>
      </c>
      <c r="I28" s="4">
        <v>7</v>
      </c>
      <c r="J28" s="4">
        <v>6</v>
      </c>
      <c r="K28" s="4">
        <v>7</v>
      </c>
      <c r="L28" s="4">
        <v>10</v>
      </c>
      <c r="M28" s="4">
        <v>9</v>
      </c>
      <c r="N28" s="16"/>
      <c r="O28" s="11">
        <f t="shared" si="1"/>
        <v>7.3</v>
      </c>
      <c r="P28" s="4">
        <v>7</v>
      </c>
      <c r="Q28" s="4">
        <v>9</v>
      </c>
      <c r="R28" s="4">
        <v>7</v>
      </c>
      <c r="S28" s="4">
        <v>5</v>
      </c>
      <c r="T28" s="4">
        <v>7</v>
      </c>
      <c r="U28" s="4">
        <v>6</v>
      </c>
      <c r="V28" s="4">
        <v>7</v>
      </c>
      <c r="W28" s="4">
        <v>7</v>
      </c>
      <c r="X28" s="4">
        <v>10</v>
      </c>
      <c r="Y28" s="5">
        <v>8</v>
      </c>
      <c r="Z28" s="16"/>
      <c r="AA28" s="1">
        <f t="shared" si="2"/>
        <v>7.55</v>
      </c>
      <c r="AB28" s="30"/>
      <c r="AC28" s="23">
        <v>8.0319860645301002</v>
      </c>
      <c r="AD28" s="16"/>
      <c r="AE28" s="27">
        <f t="shared" si="3"/>
        <v>0.4819860645301004</v>
      </c>
      <c r="AF28" s="16"/>
      <c r="AG28" s="33">
        <f t="shared" si="4"/>
        <v>6.0008329279677142E-2</v>
      </c>
      <c r="AH28" s="30"/>
      <c r="AI28" s="27">
        <v>8.0319860645301002</v>
      </c>
      <c r="AJ28" s="16"/>
      <c r="AK28" s="23">
        <f t="shared" si="5"/>
        <v>0.4819860645301004</v>
      </c>
      <c r="AL28" s="16"/>
      <c r="AM28" s="32">
        <f t="shared" si="6"/>
        <v>6.3839213845046414E-2</v>
      </c>
      <c r="AN28" s="16"/>
    </row>
    <row r="29" spans="1:40" ht="12.75" x14ac:dyDescent="0.2">
      <c r="A29" s="3">
        <v>27</v>
      </c>
      <c r="B29" s="15"/>
      <c r="C29" s="11">
        <f t="shared" si="0"/>
        <v>4.0999999999999996</v>
      </c>
      <c r="D29" s="4">
        <v>6</v>
      </c>
      <c r="E29" s="4">
        <v>6</v>
      </c>
      <c r="F29" s="4">
        <v>7</v>
      </c>
      <c r="G29" s="6">
        <v>2</v>
      </c>
      <c r="H29" s="4">
        <v>7</v>
      </c>
      <c r="I29" s="4">
        <v>4</v>
      </c>
      <c r="J29" s="4">
        <v>2</v>
      </c>
      <c r="K29" s="4">
        <v>0</v>
      </c>
      <c r="L29" s="4">
        <v>5</v>
      </c>
      <c r="M29" s="4">
        <v>2</v>
      </c>
      <c r="N29" s="16"/>
      <c r="O29" s="11">
        <f t="shared" si="1"/>
        <v>4</v>
      </c>
      <c r="P29" s="4">
        <v>6</v>
      </c>
      <c r="Q29" s="4">
        <v>7</v>
      </c>
      <c r="R29" s="4">
        <v>5</v>
      </c>
      <c r="S29" s="4">
        <v>2</v>
      </c>
      <c r="T29" s="4">
        <v>7</v>
      </c>
      <c r="U29" s="4">
        <v>8</v>
      </c>
      <c r="V29" s="4">
        <v>5</v>
      </c>
      <c r="W29" s="4">
        <v>0</v>
      </c>
      <c r="X29" s="4">
        <v>0</v>
      </c>
      <c r="Y29" s="5">
        <v>0</v>
      </c>
      <c r="Z29" s="16"/>
      <c r="AA29" s="1">
        <f t="shared" si="2"/>
        <v>4.05</v>
      </c>
      <c r="AB29" s="30"/>
      <c r="AC29" s="23">
        <v>4.60193916852434</v>
      </c>
      <c r="AD29" s="16"/>
      <c r="AE29" s="27">
        <f t="shared" si="3"/>
        <v>0.55193916852434022</v>
      </c>
      <c r="AF29" s="16"/>
      <c r="AG29" s="33">
        <f t="shared" si="4"/>
        <v>0.11993621565000506</v>
      </c>
      <c r="AH29" s="30"/>
      <c r="AI29" s="27">
        <v>4.60193916852434</v>
      </c>
      <c r="AJ29" s="16"/>
      <c r="AK29" s="23">
        <f t="shared" si="5"/>
        <v>0.55193916852434022</v>
      </c>
      <c r="AL29" s="16"/>
      <c r="AM29" s="32">
        <f t="shared" si="6"/>
        <v>0.13628127617884944</v>
      </c>
      <c r="AN29" s="16"/>
    </row>
    <row r="30" spans="1:40" ht="12.75" x14ac:dyDescent="0.2">
      <c r="A30" s="3">
        <v>28</v>
      </c>
      <c r="B30" s="15"/>
      <c r="C30" s="11">
        <f t="shared" si="0"/>
        <v>5.5</v>
      </c>
      <c r="D30" s="4">
        <v>7</v>
      </c>
      <c r="E30" s="4">
        <v>6</v>
      </c>
      <c r="F30" s="4">
        <v>9</v>
      </c>
      <c r="G30" s="6">
        <v>2</v>
      </c>
      <c r="H30" s="4">
        <v>2</v>
      </c>
      <c r="I30" s="4">
        <v>7</v>
      </c>
      <c r="J30" s="4">
        <v>7</v>
      </c>
      <c r="K30" s="4">
        <v>3</v>
      </c>
      <c r="L30" s="4">
        <v>10</v>
      </c>
      <c r="M30" s="4">
        <v>2</v>
      </c>
      <c r="N30" s="16"/>
      <c r="O30" s="11">
        <f t="shared" si="1"/>
        <v>5.8</v>
      </c>
      <c r="P30" s="4">
        <v>6</v>
      </c>
      <c r="Q30" s="4">
        <v>7</v>
      </c>
      <c r="R30" s="4">
        <v>5</v>
      </c>
      <c r="S30" s="4">
        <v>4</v>
      </c>
      <c r="T30" s="4">
        <v>3</v>
      </c>
      <c r="U30" s="4">
        <v>6</v>
      </c>
      <c r="V30" s="4">
        <v>8</v>
      </c>
      <c r="W30" s="4">
        <v>5</v>
      </c>
      <c r="X30" s="4">
        <v>10</v>
      </c>
      <c r="Y30" s="5">
        <v>4</v>
      </c>
      <c r="Z30" s="16"/>
      <c r="AA30" s="1">
        <f t="shared" si="2"/>
        <v>5.65</v>
      </c>
      <c r="AB30" s="30"/>
      <c r="AC30" s="23">
        <v>6.5410507722118503</v>
      </c>
      <c r="AD30" s="16"/>
      <c r="AE30" s="27">
        <f t="shared" si="3"/>
        <v>0.89105077221184992</v>
      </c>
      <c r="AF30" s="16"/>
      <c r="AG30" s="33">
        <f t="shared" si="4"/>
        <v>0.13622440846924383</v>
      </c>
      <c r="AH30" s="30"/>
      <c r="AI30" s="27">
        <v>6.5410507722118503</v>
      </c>
      <c r="AJ30" s="16"/>
      <c r="AK30" s="23">
        <f t="shared" si="5"/>
        <v>0.89105077221184992</v>
      </c>
      <c r="AL30" s="16"/>
      <c r="AM30" s="32">
        <f t="shared" si="6"/>
        <v>0.15770810127643362</v>
      </c>
      <c r="AN30" s="16"/>
    </row>
    <row r="31" spans="1:40" ht="12.75" x14ac:dyDescent="0.2">
      <c r="A31" s="3">
        <v>29</v>
      </c>
      <c r="B31" s="15"/>
      <c r="C31" s="11">
        <f t="shared" si="0"/>
        <v>2.1</v>
      </c>
      <c r="D31" s="4">
        <v>5</v>
      </c>
      <c r="E31" s="4">
        <v>2</v>
      </c>
      <c r="F31" s="4">
        <v>6</v>
      </c>
      <c r="G31" s="6">
        <v>5</v>
      </c>
      <c r="H31" s="4">
        <v>0</v>
      </c>
      <c r="I31" s="4">
        <v>1</v>
      </c>
      <c r="J31" s="4">
        <v>0</v>
      </c>
      <c r="K31" s="4">
        <v>1</v>
      </c>
      <c r="L31" s="4">
        <v>0</v>
      </c>
      <c r="M31" s="4">
        <v>1</v>
      </c>
      <c r="N31" s="16"/>
      <c r="O31" s="11">
        <f t="shared" si="1"/>
        <v>2.2999999999999998</v>
      </c>
      <c r="P31" s="4">
        <v>6</v>
      </c>
      <c r="Q31" s="4">
        <v>6</v>
      </c>
      <c r="R31" s="4">
        <v>5</v>
      </c>
      <c r="S31" s="4">
        <v>5</v>
      </c>
      <c r="T31" s="4">
        <v>0</v>
      </c>
      <c r="U31" s="4">
        <v>0</v>
      </c>
      <c r="V31" s="4">
        <v>0</v>
      </c>
      <c r="W31" s="4">
        <v>0</v>
      </c>
      <c r="X31" s="4">
        <v>0</v>
      </c>
      <c r="Y31" s="5">
        <v>1</v>
      </c>
      <c r="Z31" s="16"/>
      <c r="AA31" s="1">
        <f t="shared" si="2"/>
        <v>2.2000000000000002</v>
      </c>
      <c r="AB31" s="30"/>
      <c r="AC31" s="23">
        <v>3.7887366101758699</v>
      </c>
      <c r="AD31" s="16"/>
      <c r="AE31" s="27">
        <f t="shared" si="3"/>
        <v>1.5887366101758698</v>
      </c>
      <c r="AF31" s="16"/>
      <c r="AG31" s="33">
        <f t="shared" si="4"/>
        <v>0.41933150114178086</v>
      </c>
      <c r="AH31" s="30"/>
      <c r="AI31" s="27">
        <v>3.7887366101758699</v>
      </c>
      <c r="AJ31" s="16"/>
      <c r="AK31" s="23">
        <f t="shared" si="5"/>
        <v>1.5887366101758698</v>
      </c>
      <c r="AL31" s="16"/>
      <c r="AM31" s="32">
        <f t="shared" si="6"/>
        <v>0.72215300462539533</v>
      </c>
      <c r="AN31" s="16"/>
    </row>
    <row r="32" spans="1:40" ht="12.75" x14ac:dyDescent="0.2">
      <c r="A32" s="3">
        <v>30</v>
      </c>
      <c r="B32" s="15"/>
      <c r="C32" s="11">
        <f t="shared" si="0"/>
        <v>8.9</v>
      </c>
      <c r="D32" s="4">
        <v>9</v>
      </c>
      <c r="E32" s="4">
        <v>10</v>
      </c>
      <c r="F32" s="4">
        <v>10</v>
      </c>
      <c r="G32" s="6">
        <v>0</v>
      </c>
      <c r="H32" s="4">
        <v>10</v>
      </c>
      <c r="I32" s="4">
        <v>10</v>
      </c>
      <c r="J32" s="4">
        <v>10</v>
      </c>
      <c r="K32" s="4">
        <v>10</v>
      </c>
      <c r="L32" s="4">
        <v>10</v>
      </c>
      <c r="M32" s="4">
        <v>10</v>
      </c>
      <c r="N32" s="16"/>
      <c r="O32" s="11">
        <f t="shared" si="1"/>
        <v>6.3</v>
      </c>
      <c r="P32" s="4">
        <v>6</v>
      </c>
      <c r="Q32" s="4">
        <v>6</v>
      </c>
      <c r="R32" s="4">
        <v>7</v>
      </c>
      <c r="S32" s="4">
        <v>0</v>
      </c>
      <c r="T32" s="4">
        <v>5</v>
      </c>
      <c r="U32" s="4">
        <v>7</v>
      </c>
      <c r="V32" s="4">
        <v>8</v>
      </c>
      <c r="W32" s="4">
        <v>7</v>
      </c>
      <c r="X32" s="4">
        <v>10</v>
      </c>
      <c r="Y32" s="5">
        <v>7</v>
      </c>
      <c r="Z32" s="16"/>
      <c r="AA32" s="1">
        <f t="shared" si="2"/>
        <v>7.6</v>
      </c>
      <c r="AB32" s="30"/>
      <c r="AC32" s="23">
        <v>8.0347842010345101</v>
      </c>
      <c r="AD32" s="16"/>
      <c r="AE32" s="27">
        <f t="shared" si="3"/>
        <v>0.43478420103451043</v>
      </c>
      <c r="AF32" s="16"/>
      <c r="AG32" s="33">
        <f t="shared" si="4"/>
        <v>5.4112741569155055E-2</v>
      </c>
      <c r="AH32" s="30"/>
      <c r="AI32" s="27">
        <v>8.0347842010345101</v>
      </c>
      <c r="AJ32" s="16"/>
      <c r="AK32" s="23">
        <f t="shared" si="5"/>
        <v>0.43478420103451043</v>
      </c>
      <c r="AL32" s="16"/>
      <c r="AM32" s="32">
        <f t="shared" si="6"/>
        <v>5.7208447504540849E-2</v>
      </c>
      <c r="AN32" s="16"/>
    </row>
    <row r="33" spans="1:40" ht="12.75" x14ac:dyDescent="0.2">
      <c r="A33" s="3">
        <v>31</v>
      </c>
      <c r="B33" s="15"/>
      <c r="C33" s="11">
        <f t="shared" si="0"/>
        <v>10</v>
      </c>
      <c r="D33" s="4">
        <v>10</v>
      </c>
      <c r="E33" s="4">
        <v>10</v>
      </c>
      <c r="F33" s="4">
        <v>10</v>
      </c>
      <c r="G33" s="6">
        <v>10</v>
      </c>
      <c r="H33" s="4">
        <v>10</v>
      </c>
      <c r="I33" s="4">
        <v>10</v>
      </c>
      <c r="J33" s="4">
        <v>10</v>
      </c>
      <c r="K33" s="4">
        <v>10</v>
      </c>
      <c r="L33" s="4">
        <v>10</v>
      </c>
      <c r="M33" s="4">
        <v>10</v>
      </c>
      <c r="N33" s="16"/>
      <c r="O33" s="11">
        <f t="shared" si="1"/>
        <v>8.6999999999999993</v>
      </c>
      <c r="P33" s="4">
        <v>9</v>
      </c>
      <c r="Q33" s="4">
        <v>9</v>
      </c>
      <c r="R33" s="4">
        <v>9</v>
      </c>
      <c r="S33" s="4">
        <v>8</v>
      </c>
      <c r="T33" s="4">
        <v>9</v>
      </c>
      <c r="U33" s="4">
        <v>9</v>
      </c>
      <c r="V33" s="4">
        <v>9</v>
      </c>
      <c r="W33" s="4">
        <v>8</v>
      </c>
      <c r="X33" s="4">
        <v>8</v>
      </c>
      <c r="Y33" s="5">
        <v>9</v>
      </c>
      <c r="Z33" s="16"/>
      <c r="AA33" s="1">
        <f t="shared" si="2"/>
        <v>9.35</v>
      </c>
      <c r="AB33" s="30"/>
      <c r="AC33" s="23">
        <v>7.6083688621491401</v>
      </c>
      <c r="AD33" s="16"/>
      <c r="AE33" s="27">
        <f t="shared" si="3"/>
        <v>1.7416311378508595</v>
      </c>
      <c r="AF33" s="16"/>
      <c r="AG33" s="33">
        <f t="shared" si="4"/>
        <v>0.18627070993057321</v>
      </c>
      <c r="AH33" s="30"/>
      <c r="AI33" s="27">
        <v>7.6083688621491401</v>
      </c>
      <c r="AJ33" s="16"/>
      <c r="AK33" s="23">
        <f t="shared" si="5"/>
        <v>1.7416311378508595</v>
      </c>
      <c r="AL33" s="16"/>
      <c r="AM33" s="32">
        <f t="shared" si="6"/>
        <v>0.18627070993057321</v>
      </c>
      <c r="AN33" s="16"/>
    </row>
    <row r="34" spans="1:40" ht="12.75" x14ac:dyDescent="0.2">
      <c r="A34" s="3">
        <v>32</v>
      </c>
      <c r="B34" s="15"/>
      <c r="C34" s="11">
        <f t="shared" si="0"/>
        <v>9.8000000000000007</v>
      </c>
      <c r="D34" s="4">
        <v>8</v>
      </c>
      <c r="E34" s="4">
        <v>10</v>
      </c>
      <c r="F34" s="4">
        <v>10</v>
      </c>
      <c r="G34" s="6">
        <v>10</v>
      </c>
      <c r="H34" s="4">
        <v>10</v>
      </c>
      <c r="I34" s="4">
        <v>10</v>
      </c>
      <c r="J34" s="4">
        <v>10</v>
      </c>
      <c r="K34" s="4">
        <v>10</v>
      </c>
      <c r="L34" s="4">
        <v>10</v>
      </c>
      <c r="M34" s="4">
        <v>10</v>
      </c>
      <c r="N34" s="16"/>
      <c r="O34" s="11">
        <f t="shared" si="1"/>
        <v>8.6999999999999993</v>
      </c>
      <c r="P34" s="4">
        <v>6</v>
      </c>
      <c r="Q34" s="4">
        <v>9</v>
      </c>
      <c r="R34" s="4">
        <v>9</v>
      </c>
      <c r="S34" s="4">
        <v>9</v>
      </c>
      <c r="T34" s="4">
        <v>9</v>
      </c>
      <c r="U34" s="4">
        <v>9</v>
      </c>
      <c r="V34" s="4">
        <v>9</v>
      </c>
      <c r="W34" s="4">
        <v>8</v>
      </c>
      <c r="X34" s="4">
        <v>10</v>
      </c>
      <c r="Y34" s="5">
        <v>9</v>
      </c>
      <c r="Z34" s="16"/>
      <c r="AA34" s="1">
        <f t="shared" si="2"/>
        <v>9.25</v>
      </c>
      <c r="AB34" s="30"/>
      <c r="AC34" s="23">
        <v>9.0620382136140503</v>
      </c>
      <c r="AD34" s="16"/>
      <c r="AE34" s="27">
        <f t="shared" si="3"/>
        <v>0.18796178638594974</v>
      </c>
      <c r="AF34" s="16"/>
      <c r="AG34" s="33">
        <f t="shared" si="4"/>
        <v>2.0320193122805377E-2</v>
      </c>
      <c r="AH34" s="30"/>
      <c r="AI34" s="27">
        <v>9.0620382136140503</v>
      </c>
      <c r="AJ34" s="16"/>
      <c r="AK34" s="23">
        <f t="shared" si="5"/>
        <v>0.18796178638594974</v>
      </c>
      <c r="AL34" s="16"/>
      <c r="AM34" s="32">
        <f t="shared" si="6"/>
        <v>2.0320193122805377E-2</v>
      </c>
      <c r="AN34" s="16"/>
    </row>
    <row r="35" spans="1:40" ht="13.5" thickBot="1" x14ac:dyDescent="0.25">
      <c r="A35" s="3">
        <v>33</v>
      </c>
      <c r="B35" s="18"/>
      <c r="C35" s="12">
        <f t="shared" si="0"/>
        <v>8.9</v>
      </c>
      <c r="D35" s="7">
        <v>10</v>
      </c>
      <c r="E35" s="7">
        <v>9</v>
      </c>
      <c r="F35" s="7">
        <v>10</v>
      </c>
      <c r="G35" s="8">
        <v>10</v>
      </c>
      <c r="H35" s="7">
        <v>10</v>
      </c>
      <c r="I35" s="7">
        <v>8</v>
      </c>
      <c r="J35" s="7">
        <v>7</v>
      </c>
      <c r="K35" s="7">
        <v>10</v>
      </c>
      <c r="L35" s="7">
        <v>6</v>
      </c>
      <c r="M35" s="7">
        <v>9</v>
      </c>
      <c r="N35" s="19"/>
      <c r="O35" s="12">
        <f t="shared" si="1"/>
        <v>8.1</v>
      </c>
      <c r="P35" s="7">
        <v>7</v>
      </c>
      <c r="Q35" s="7">
        <v>8</v>
      </c>
      <c r="R35" s="7">
        <v>9</v>
      </c>
      <c r="S35" s="7">
        <v>9</v>
      </c>
      <c r="T35" s="7">
        <v>8</v>
      </c>
      <c r="U35" s="7">
        <v>8</v>
      </c>
      <c r="V35" s="7">
        <v>8</v>
      </c>
      <c r="W35" s="7">
        <v>8</v>
      </c>
      <c r="X35" s="7">
        <v>9</v>
      </c>
      <c r="Y35" s="9">
        <v>7</v>
      </c>
      <c r="Z35" s="19"/>
      <c r="AA35" s="25">
        <f t="shared" si="2"/>
        <v>8.5</v>
      </c>
      <c r="AB35" s="31"/>
      <c r="AC35" s="26">
        <v>6.7511009017908998</v>
      </c>
      <c r="AD35" s="19"/>
      <c r="AE35" s="28">
        <f t="shared" si="3"/>
        <v>1.7488990982091002</v>
      </c>
      <c r="AF35" s="19"/>
      <c r="AG35" s="33">
        <f t="shared" si="4"/>
        <v>0.20575283508342354</v>
      </c>
      <c r="AH35" s="31"/>
      <c r="AI35" s="28">
        <v>6.7511009017908998</v>
      </c>
      <c r="AJ35" s="19"/>
      <c r="AK35" s="34">
        <f t="shared" si="5"/>
        <v>1.7488990982091002</v>
      </c>
      <c r="AL35" s="19"/>
      <c r="AM35" s="35">
        <f t="shared" si="6"/>
        <v>0.20575283508342354</v>
      </c>
      <c r="AN35" s="19"/>
    </row>
    <row r="36" spans="1:40" ht="15.75" customHeight="1" x14ac:dyDescent="0.2">
      <c r="AG36" s="24">
        <f>SUM(AG3:AG35)/33</f>
        <v>0.12050120003606879</v>
      </c>
      <c r="AM36" s="24">
        <f>SUM(AM3:AM35)/33</f>
        <v>0.15503647310560323</v>
      </c>
    </row>
    <row r="38" spans="1:40" ht="15.75" customHeight="1" thickBot="1" x14ac:dyDescent="0.25"/>
    <row r="39" spans="1:40" ht="15.75" customHeight="1" thickBot="1" x14ac:dyDescent="0.25">
      <c r="C39" s="49" t="s">
        <v>4</v>
      </c>
      <c r="D39" s="50"/>
      <c r="E39" s="50"/>
      <c r="F39" s="50"/>
      <c r="G39" s="50"/>
      <c r="H39" s="50"/>
      <c r="I39" s="50"/>
      <c r="J39" s="50"/>
      <c r="K39" s="51"/>
    </row>
    <row r="40" spans="1:40" ht="15.75" customHeight="1" thickBot="1" x14ac:dyDescent="0.25">
      <c r="C40" s="42" t="s">
        <v>7</v>
      </c>
      <c r="D40" s="52"/>
      <c r="E40" s="52"/>
      <c r="F40" s="52"/>
      <c r="G40" s="52"/>
      <c r="H40" s="52"/>
      <c r="I40" s="52"/>
      <c r="J40" s="52"/>
      <c r="K40" s="2">
        <v>1</v>
      </c>
    </row>
    <row r="41" spans="1:40" ht="15.75" customHeight="1" thickBot="1" x14ac:dyDescent="0.25">
      <c r="C41" s="42" t="s">
        <v>5</v>
      </c>
      <c r="D41" s="52"/>
      <c r="E41" s="52"/>
      <c r="F41" s="52"/>
      <c r="G41" s="52"/>
      <c r="H41" s="52"/>
      <c r="I41" s="52"/>
      <c r="J41" s="52"/>
      <c r="K41" s="2">
        <v>2</v>
      </c>
    </row>
    <row r="42" spans="1:40" ht="15.75" customHeight="1" thickBot="1" x14ac:dyDescent="0.25">
      <c r="C42" s="42" t="s">
        <v>9</v>
      </c>
      <c r="D42" s="43"/>
      <c r="E42" s="43"/>
      <c r="F42" s="43"/>
      <c r="G42" s="43"/>
      <c r="H42" s="43"/>
      <c r="I42" s="43"/>
      <c r="J42" s="43"/>
      <c r="K42" s="2">
        <v>3</v>
      </c>
    </row>
  </sheetData>
  <mergeCells count="13">
    <mergeCell ref="AK1:AK2"/>
    <mergeCell ref="AM1:AM2"/>
    <mergeCell ref="AC1:AC2"/>
    <mergeCell ref="AE1:AE2"/>
    <mergeCell ref="AG1:AG2"/>
    <mergeCell ref="AI1:AI2"/>
    <mergeCell ref="C42:J42"/>
    <mergeCell ref="C1:M1"/>
    <mergeCell ref="O1:Y1"/>
    <mergeCell ref="AA1:AA2"/>
    <mergeCell ref="C39:K39"/>
    <mergeCell ref="C40:J40"/>
    <mergeCell ref="C41:J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9" sqref="E9"/>
    </sheetView>
  </sheetViews>
  <sheetFormatPr defaultRowHeight="12.75" x14ac:dyDescent="0.2"/>
  <cols>
    <col min="2" max="2" width="15" customWidth="1"/>
    <col min="3" max="3" width="14.7109375" customWidth="1"/>
    <col min="4" max="4" width="11.42578125" customWidth="1"/>
  </cols>
  <sheetData>
    <row r="1" spans="1:8" x14ac:dyDescent="0.2">
      <c r="B1" s="37" t="s">
        <v>23</v>
      </c>
      <c r="C1" s="37" t="s">
        <v>24</v>
      </c>
      <c r="E1" s="41" t="s">
        <v>27</v>
      </c>
      <c r="G1" s="23"/>
      <c r="H1" s="23"/>
    </row>
    <row r="2" spans="1:8" x14ac:dyDescent="0.2">
      <c r="A2" s="3">
        <v>1</v>
      </c>
      <c r="B2" s="3">
        <v>7.05</v>
      </c>
      <c r="C2" s="23">
        <v>7.03</v>
      </c>
      <c r="D2" s="23">
        <f>ABS(B2-C2)</f>
        <v>1.9999999999999574E-2</v>
      </c>
      <c r="E2" s="40">
        <f>SQRT(SUMSQ(D2:D34)/COUNTA(D2:D34))</f>
        <v>0.80697151765290343</v>
      </c>
      <c r="G2" s="23"/>
      <c r="H2" s="23"/>
    </row>
    <row r="3" spans="1:8" x14ac:dyDescent="0.2">
      <c r="A3" s="3">
        <v>2</v>
      </c>
      <c r="B3" s="3">
        <v>4.1500000000000004</v>
      </c>
      <c r="C3" s="23">
        <v>3.39</v>
      </c>
      <c r="D3" s="23">
        <f t="shared" ref="D3:D34" si="0">ABS(B3-C3)</f>
        <v>0.76000000000000023</v>
      </c>
      <c r="E3">
        <f>(SUMSQ(D2:D34)/COUNTA(D2:D34))</f>
        <v>0.65120303030303017</v>
      </c>
      <c r="G3" s="23"/>
      <c r="H3" s="23"/>
    </row>
    <row r="4" spans="1:8" x14ac:dyDescent="0.2">
      <c r="A4" s="3">
        <v>3</v>
      </c>
      <c r="B4" s="3">
        <v>7.5500000000000007</v>
      </c>
      <c r="C4" s="23">
        <v>7.6</v>
      </c>
      <c r="D4" s="23">
        <f t="shared" si="0"/>
        <v>4.9999999999998934E-2</v>
      </c>
      <c r="G4" s="23"/>
      <c r="H4" s="23"/>
    </row>
    <row r="5" spans="1:8" x14ac:dyDescent="0.2">
      <c r="A5" s="3">
        <v>4</v>
      </c>
      <c r="B5" s="3">
        <v>6.35</v>
      </c>
      <c r="C5" s="23">
        <v>7.05</v>
      </c>
      <c r="D5" s="23">
        <f t="shared" si="0"/>
        <v>0.70000000000000018</v>
      </c>
      <c r="G5" s="23"/>
      <c r="H5" s="23"/>
    </row>
    <row r="6" spans="1:8" x14ac:dyDescent="0.2">
      <c r="A6" s="3">
        <v>5</v>
      </c>
      <c r="B6" s="3">
        <v>6.4</v>
      </c>
      <c r="C6" s="23">
        <v>5.97</v>
      </c>
      <c r="D6" s="23">
        <f t="shared" si="0"/>
        <v>0.4300000000000006</v>
      </c>
      <c r="G6" s="23"/>
      <c r="H6" s="23"/>
    </row>
    <row r="7" spans="1:8" x14ac:dyDescent="0.2">
      <c r="A7" s="3">
        <v>6</v>
      </c>
      <c r="B7" s="3">
        <v>7.9499999999999993</v>
      </c>
      <c r="C7" s="23">
        <v>7.6</v>
      </c>
      <c r="D7" s="23">
        <f t="shared" si="0"/>
        <v>0.34999999999999964</v>
      </c>
      <c r="G7" s="23"/>
      <c r="H7" s="23"/>
    </row>
    <row r="8" spans="1:8" x14ac:dyDescent="0.2">
      <c r="A8" s="3">
        <v>7</v>
      </c>
      <c r="B8" s="3">
        <v>4.8000000000000007</v>
      </c>
      <c r="C8" s="23">
        <v>5.29</v>
      </c>
      <c r="D8" s="23">
        <f t="shared" si="0"/>
        <v>0.48999999999999932</v>
      </c>
      <c r="G8" s="23"/>
      <c r="H8" s="23"/>
    </row>
    <row r="9" spans="1:8" x14ac:dyDescent="0.2">
      <c r="A9" s="3">
        <v>8</v>
      </c>
      <c r="B9" s="3">
        <v>5.15</v>
      </c>
      <c r="C9" s="23">
        <v>5.18</v>
      </c>
      <c r="D9" s="23">
        <f t="shared" si="0"/>
        <v>2.9999999999999361E-2</v>
      </c>
      <c r="G9" s="23"/>
      <c r="H9" s="23"/>
    </row>
    <row r="10" spans="1:8" x14ac:dyDescent="0.2">
      <c r="A10" s="3">
        <v>9</v>
      </c>
      <c r="B10" s="3">
        <v>5.4499999999999993</v>
      </c>
      <c r="C10" s="23">
        <v>5.15</v>
      </c>
      <c r="D10" s="23">
        <f t="shared" si="0"/>
        <v>0.29999999999999893</v>
      </c>
      <c r="G10" s="23"/>
      <c r="H10" s="23"/>
    </row>
    <row r="11" spans="1:8" x14ac:dyDescent="0.2">
      <c r="A11" s="3">
        <v>10</v>
      </c>
      <c r="B11" s="3">
        <v>7.25</v>
      </c>
      <c r="C11" s="23">
        <v>7.88</v>
      </c>
      <c r="D11" s="23">
        <f t="shared" si="0"/>
        <v>0.62999999999999989</v>
      </c>
      <c r="G11" s="23"/>
      <c r="H11" s="23"/>
    </row>
    <row r="12" spans="1:8" x14ac:dyDescent="0.2">
      <c r="A12" s="3">
        <v>11</v>
      </c>
      <c r="B12" s="3">
        <v>3.55</v>
      </c>
      <c r="C12" s="23">
        <v>4.3899999999999997</v>
      </c>
      <c r="D12" s="23">
        <f t="shared" si="0"/>
        <v>0.83999999999999986</v>
      </c>
      <c r="G12" s="23"/>
      <c r="H12" s="23"/>
    </row>
    <row r="13" spans="1:8" x14ac:dyDescent="0.2">
      <c r="A13" s="3">
        <v>12</v>
      </c>
      <c r="B13" s="3">
        <v>2.1</v>
      </c>
      <c r="C13" s="23">
        <v>3.52</v>
      </c>
      <c r="D13" s="23">
        <f t="shared" si="0"/>
        <v>1.42</v>
      </c>
      <c r="G13" s="23"/>
      <c r="H13" s="23"/>
    </row>
    <row r="14" spans="1:8" x14ac:dyDescent="0.2">
      <c r="A14" s="3">
        <v>13</v>
      </c>
      <c r="B14" s="3">
        <v>6.85</v>
      </c>
      <c r="C14" s="23">
        <v>6.88</v>
      </c>
      <c r="D14" s="23">
        <f t="shared" si="0"/>
        <v>3.0000000000000249E-2</v>
      </c>
      <c r="G14" s="23"/>
      <c r="H14" s="23"/>
    </row>
    <row r="15" spans="1:8" x14ac:dyDescent="0.2">
      <c r="A15" s="3">
        <v>14</v>
      </c>
      <c r="B15" s="3">
        <v>6.85</v>
      </c>
      <c r="C15" s="23">
        <v>7.6</v>
      </c>
      <c r="D15" s="23">
        <f t="shared" si="0"/>
        <v>0.75</v>
      </c>
      <c r="G15" s="23"/>
      <c r="H15" s="23"/>
    </row>
    <row r="16" spans="1:8" x14ac:dyDescent="0.2">
      <c r="A16" s="3">
        <v>15</v>
      </c>
      <c r="B16" s="3">
        <v>5.4</v>
      </c>
      <c r="C16" s="23">
        <v>6.4</v>
      </c>
      <c r="D16" s="23">
        <f t="shared" si="0"/>
        <v>1</v>
      </c>
      <c r="G16" s="23"/>
      <c r="H16" s="23"/>
    </row>
    <row r="17" spans="1:8" x14ac:dyDescent="0.2">
      <c r="A17" s="3">
        <v>16</v>
      </c>
      <c r="B17" s="3">
        <v>5.4499999999999993</v>
      </c>
      <c r="C17" s="23">
        <v>5.68</v>
      </c>
      <c r="D17" s="23">
        <f t="shared" si="0"/>
        <v>0.23000000000000043</v>
      </c>
      <c r="G17" s="23"/>
      <c r="H17" s="23"/>
    </row>
    <row r="18" spans="1:8" x14ac:dyDescent="0.2">
      <c r="A18" s="3">
        <v>17</v>
      </c>
      <c r="B18" s="3">
        <v>1.9500000000000002</v>
      </c>
      <c r="C18" s="23">
        <v>2.67</v>
      </c>
      <c r="D18" s="23">
        <f t="shared" si="0"/>
        <v>0.71999999999999975</v>
      </c>
      <c r="G18" s="23"/>
      <c r="H18" s="23"/>
    </row>
    <row r="19" spans="1:8" x14ac:dyDescent="0.2">
      <c r="A19" s="3">
        <v>18</v>
      </c>
      <c r="B19" s="3">
        <v>7.9</v>
      </c>
      <c r="C19" s="23">
        <v>8.0399999999999991</v>
      </c>
      <c r="D19" s="23">
        <f t="shared" si="0"/>
        <v>0.13999999999999879</v>
      </c>
      <c r="G19" s="23"/>
      <c r="H19" s="23"/>
    </row>
    <row r="20" spans="1:8" x14ac:dyDescent="0.2">
      <c r="A20" s="3">
        <v>19</v>
      </c>
      <c r="B20" s="3">
        <v>5.75</v>
      </c>
      <c r="C20" s="23">
        <v>5.36</v>
      </c>
      <c r="D20" s="23">
        <f t="shared" si="0"/>
        <v>0.38999999999999968</v>
      </c>
      <c r="G20" s="23"/>
      <c r="H20" s="23"/>
    </row>
    <row r="21" spans="1:8" x14ac:dyDescent="0.2">
      <c r="A21" s="3">
        <v>20</v>
      </c>
      <c r="B21" s="3">
        <v>3.5</v>
      </c>
      <c r="C21" s="23">
        <v>4.2699999999999996</v>
      </c>
      <c r="D21" s="23">
        <f t="shared" si="0"/>
        <v>0.76999999999999957</v>
      </c>
      <c r="G21" s="23"/>
      <c r="H21" s="23"/>
    </row>
    <row r="22" spans="1:8" x14ac:dyDescent="0.2">
      <c r="A22" s="3">
        <v>21</v>
      </c>
      <c r="B22" s="3">
        <v>1.95</v>
      </c>
      <c r="C22" s="23">
        <v>2.97</v>
      </c>
      <c r="D22" s="23">
        <f t="shared" si="0"/>
        <v>1.0200000000000002</v>
      </c>
      <c r="G22" s="23"/>
      <c r="H22" s="23"/>
    </row>
    <row r="23" spans="1:8" x14ac:dyDescent="0.2">
      <c r="A23" s="3">
        <v>22</v>
      </c>
      <c r="B23" s="3">
        <v>3.3</v>
      </c>
      <c r="C23" s="23">
        <v>3.79</v>
      </c>
      <c r="D23" s="23">
        <f t="shared" si="0"/>
        <v>0.49000000000000021</v>
      </c>
      <c r="G23" s="23"/>
      <c r="H23" s="23"/>
    </row>
    <row r="24" spans="1:8" x14ac:dyDescent="0.2">
      <c r="A24" s="3">
        <v>23</v>
      </c>
      <c r="B24" s="3">
        <v>5.65</v>
      </c>
      <c r="C24" s="23">
        <v>5.63</v>
      </c>
      <c r="D24" s="23">
        <f t="shared" si="0"/>
        <v>2.0000000000000462E-2</v>
      </c>
      <c r="G24" s="23"/>
      <c r="H24" s="23"/>
    </row>
    <row r="25" spans="1:8" x14ac:dyDescent="0.2">
      <c r="A25" s="3">
        <v>24</v>
      </c>
      <c r="B25" s="3">
        <v>5.0999999999999996</v>
      </c>
      <c r="C25" s="23">
        <v>6.63</v>
      </c>
      <c r="D25" s="23">
        <f t="shared" si="0"/>
        <v>1.5300000000000002</v>
      </c>
      <c r="G25" s="23"/>
      <c r="H25" s="23"/>
    </row>
    <row r="26" spans="1:8" x14ac:dyDescent="0.2">
      <c r="A26" s="3">
        <v>25</v>
      </c>
      <c r="B26" s="3">
        <v>9.0500000000000007</v>
      </c>
      <c r="C26" s="23">
        <v>9.16</v>
      </c>
      <c r="D26" s="23">
        <f t="shared" si="0"/>
        <v>0.10999999999999943</v>
      </c>
      <c r="G26" s="23"/>
      <c r="H26" s="23"/>
    </row>
    <row r="27" spans="1:8" x14ac:dyDescent="0.2">
      <c r="A27" s="3">
        <v>26</v>
      </c>
      <c r="B27" s="3">
        <v>7.55</v>
      </c>
      <c r="C27" s="23">
        <v>8.0299999999999994</v>
      </c>
      <c r="D27" s="23">
        <f t="shared" si="0"/>
        <v>0.47999999999999954</v>
      </c>
      <c r="G27" s="23"/>
      <c r="H27" s="23"/>
    </row>
    <row r="28" spans="1:8" x14ac:dyDescent="0.2">
      <c r="A28" s="3">
        <v>27</v>
      </c>
      <c r="B28" s="3">
        <v>4.05</v>
      </c>
      <c r="C28" s="23">
        <v>4.5999999999999996</v>
      </c>
      <c r="D28" s="23">
        <f t="shared" si="0"/>
        <v>0.54999999999999982</v>
      </c>
      <c r="G28" s="23"/>
      <c r="H28" s="23"/>
    </row>
    <row r="29" spans="1:8" x14ac:dyDescent="0.2">
      <c r="A29" s="3">
        <v>28</v>
      </c>
      <c r="B29" s="3">
        <v>5.65</v>
      </c>
      <c r="C29" s="23">
        <v>6.52</v>
      </c>
      <c r="D29" s="23">
        <f t="shared" si="0"/>
        <v>0.86999999999999922</v>
      </c>
      <c r="G29" s="23"/>
      <c r="H29" s="23"/>
    </row>
    <row r="30" spans="1:8" x14ac:dyDescent="0.2">
      <c r="A30" s="3">
        <v>29</v>
      </c>
      <c r="B30" s="3">
        <v>2.2000000000000002</v>
      </c>
      <c r="C30" s="23">
        <v>3.78</v>
      </c>
      <c r="D30" s="23">
        <f t="shared" si="0"/>
        <v>1.5799999999999996</v>
      </c>
      <c r="G30" s="23"/>
      <c r="H30" s="23"/>
    </row>
    <row r="31" spans="1:8" x14ac:dyDescent="0.2">
      <c r="A31" s="3">
        <v>30</v>
      </c>
      <c r="B31" s="3">
        <v>7.6</v>
      </c>
      <c r="C31" s="23">
        <v>8.0299999999999994</v>
      </c>
      <c r="D31" s="23">
        <f t="shared" si="0"/>
        <v>0.42999999999999972</v>
      </c>
      <c r="G31" s="23"/>
      <c r="H31" s="23"/>
    </row>
    <row r="32" spans="1:8" x14ac:dyDescent="0.2">
      <c r="A32" s="3">
        <v>31</v>
      </c>
      <c r="B32" s="3">
        <v>9.35</v>
      </c>
      <c r="C32" s="23">
        <v>7.61</v>
      </c>
      <c r="D32" s="23">
        <f t="shared" si="0"/>
        <v>1.7399999999999993</v>
      </c>
      <c r="G32" s="23"/>
      <c r="H32" s="23"/>
    </row>
    <row r="33" spans="1:8" x14ac:dyDescent="0.2">
      <c r="A33" s="3">
        <v>32</v>
      </c>
      <c r="B33" s="3">
        <v>9.25</v>
      </c>
      <c r="C33" s="23">
        <v>9.07</v>
      </c>
      <c r="D33" s="23">
        <f t="shared" si="0"/>
        <v>0.17999999999999972</v>
      </c>
      <c r="G33" s="23"/>
      <c r="H33" s="23"/>
    </row>
    <row r="34" spans="1:8" x14ac:dyDescent="0.2">
      <c r="A34" s="3">
        <v>33</v>
      </c>
      <c r="B34" s="3">
        <v>8.5</v>
      </c>
      <c r="C34" s="23">
        <v>6.74</v>
      </c>
      <c r="D34" s="23">
        <f t="shared" si="0"/>
        <v>1.7599999999999998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K34"/>
  <sheetViews>
    <sheetView workbookViewId="0">
      <selection activeCell="K1" sqref="K1"/>
    </sheetView>
  </sheetViews>
  <sheetFormatPr defaultRowHeight="12.75" x14ac:dyDescent="0.2"/>
  <sheetData>
    <row r="1" spans="9:11" x14ac:dyDescent="0.2">
      <c r="I1" s="3">
        <v>7.05</v>
      </c>
      <c r="J1" s="23">
        <v>7.03</v>
      </c>
      <c r="K1">
        <f>ABS(I1-J1)/I1</f>
        <v>2.836879432624053E-3</v>
      </c>
    </row>
    <row r="2" spans="9:11" x14ac:dyDescent="0.2">
      <c r="I2" s="3">
        <v>4.1500000000000004</v>
      </c>
      <c r="J2" s="23">
        <v>3.39</v>
      </c>
      <c r="K2">
        <f t="shared" ref="K2:K33" si="0">ABS(I2-J2)/I2</f>
        <v>0.18313253012048197</v>
      </c>
    </row>
    <row r="3" spans="9:11" x14ac:dyDescent="0.2">
      <c r="I3" s="3">
        <v>7.5500000000000007</v>
      </c>
      <c r="J3" s="23">
        <v>7.6</v>
      </c>
      <c r="K3">
        <f t="shared" si="0"/>
        <v>6.6225165562912493E-3</v>
      </c>
    </row>
    <row r="4" spans="9:11" x14ac:dyDescent="0.2">
      <c r="I4" s="3">
        <v>6.35</v>
      </c>
      <c r="J4" s="23">
        <v>7.05</v>
      </c>
      <c r="K4">
        <f t="shared" si="0"/>
        <v>0.11023622047244098</v>
      </c>
    </row>
    <row r="5" spans="9:11" x14ac:dyDescent="0.2">
      <c r="I5" s="3">
        <v>6.4</v>
      </c>
      <c r="J5" s="23">
        <v>5.97</v>
      </c>
      <c r="K5">
        <f t="shared" si="0"/>
        <v>6.7187500000000094E-2</v>
      </c>
    </row>
    <row r="6" spans="9:11" x14ac:dyDescent="0.2">
      <c r="I6" s="3">
        <v>7.9499999999999993</v>
      </c>
      <c r="J6" s="23">
        <v>7.6</v>
      </c>
      <c r="K6">
        <f t="shared" si="0"/>
        <v>4.4025157232704365E-2</v>
      </c>
    </row>
    <row r="7" spans="9:11" x14ac:dyDescent="0.2">
      <c r="I7" s="3">
        <v>4.8000000000000007</v>
      </c>
      <c r="J7" s="23">
        <v>5.29</v>
      </c>
      <c r="K7">
        <f t="shared" si="0"/>
        <v>0.10208333333333318</v>
      </c>
    </row>
    <row r="8" spans="9:11" x14ac:dyDescent="0.2">
      <c r="I8" s="3">
        <v>5.15</v>
      </c>
      <c r="J8" s="23">
        <v>5.18</v>
      </c>
      <c r="K8">
        <f t="shared" si="0"/>
        <v>5.8252427184464772E-3</v>
      </c>
    </row>
    <row r="9" spans="9:11" x14ac:dyDescent="0.2">
      <c r="I9" s="3">
        <v>5.4499999999999993</v>
      </c>
      <c r="J9" s="23">
        <v>5.15</v>
      </c>
      <c r="K9">
        <f t="shared" si="0"/>
        <v>5.5045871559632836E-2</v>
      </c>
    </row>
    <row r="10" spans="9:11" x14ac:dyDescent="0.2">
      <c r="I10" s="3">
        <v>7.25</v>
      </c>
      <c r="J10" s="23">
        <v>7.88</v>
      </c>
      <c r="K10">
        <f t="shared" si="0"/>
        <v>8.6896551724137919E-2</v>
      </c>
    </row>
    <row r="11" spans="9:11" x14ac:dyDescent="0.2">
      <c r="I11" s="3">
        <v>3.55</v>
      </c>
      <c r="J11" s="23">
        <v>4.3899999999999997</v>
      </c>
      <c r="K11">
        <f t="shared" si="0"/>
        <v>0.23661971830985912</v>
      </c>
    </row>
    <row r="12" spans="9:11" x14ac:dyDescent="0.2">
      <c r="I12" s="3">
        <v>2.1</v>
      </c>
      <c r="J12" s="23">
        <v>3.52</v>
      </c>
      <c r="K12">
        <f t="shared" si="0"/>
        <v>0.67619047619047612</v>
      </c>
    </row>
    <row r="13" spans="9:11" x14ac:dyDescent="0.2">
      <c r="I13" s="3">
        <v>6.85</v>
      </c>
      <c r="J13" s="23">
        <v>6.88</v>
      </c>
      <c r="K13">
        <f t="shared" si="0"/>
        <v>4.3795620437956572E-3</v>
      </c>
    </row>
    <row r="14" spans="9:11" x14ac:dyDescent="0.2">
      <c r="I14" s="3">
        <v>6.85</v>
      </c>
      <c r="J14" s="23">
        <v>7.6</v>
      </c>
      <c r="K14">
        <f t="shared" si="0"/>
        <v>0.10948905109489052</v>
      </c>
    </row>
    <row r="15" spans="9:11" x14ac:dyDescent="0.2">
      <c r="I15" s="3">
        <v>5.4</v>
      </c>
      <c r="J15" s="23">
        <v>6.4</v>
      </c>
      <c r="K15">
        <f t="shared" si="0"/>
        <v>0.18518518518518517</v>
      </c>
    </row>
    <row r="16" spans="9:11" x14ac:dyDescent="0.2">
      <c r="I16" s="3">
        <v>5.4499999999999993</v>
      </c>
      <c r="J16" s="23">
        <v>5.68</v>
      </c>
      <c r="K16">
        <f t="shared" si="0"/>
        <v>4.2201834862385407E-2</v>
      </c>
    </row>
    <row r="17" spans="9:11" x14ac:dyDescent="0.2">
      <c r="I17" s="3">
        <v>1.9500000000000002</v>
      </c>
      <c r="J17" s="23">
        <v>2.67</v>
      </c>
      <c r="K17">
        <f t="shared" si="0"/>
        <v>0.36923076923076908</v>
      </c>
    </row>
    <row r="18" spans="9:11" x14ac:dyDescent="0.2">
      <c r="I18" s="3">
        <v>7.9</v>
      </c>
      <c r="J18" s="23">
        <v>8.0399999999999991</v>
      </c>
      <c r="K18">
        <f t="shared" si="0"/>
        <v>1.7721518987341617E-2</v>
      </c>
    </row>
    <row r="19" spans="9:11" x14ac:dyDescent="0.2">
      <c r="I19" s="3">
        <v>5.75</v>
      </c>
      <c r="J19" s="23">
        <v>5.36</v>
      </c>
      <c r="K19">
        <f t="shared" si="0"/>
        <v>6.7826086956521689E-2</v>
      </c>
    </row>
    <row r="20" spans="9:11" x14ac:dyDescent="0.2">
      <c r="I20" s="3">
        <v>3.5</v>
      </c>
      <c r="J20" s="23">
        <v>4.2699999999999996</v>
      </c>
      <c r="K20">
        <f t="shared" si="0"/>
        <v>0.21999999999999989</v>
      </c>
    </row>
    <row r="21" spans="9:11" x14ac:dyDescent="0.2">
      <c r="I21" s="3">
        <v>1.95</v>
      </c>
      <c r="J21" s="23">
        <v>2.97</v>
      </c>
      <c r="K21">
        <f t="shared" si="0"/>
        <v>0.52307692307692322</v>
      </c>
    </row>
    <row r="22" spans="9:11" x14ac:dyDescent="0.2">
      <c r="I22" s="3">
        <v>3.3</v>
      </c>
      <c r="J22" s="23">
        <v>3.79</v>
      </c>
      <c r="K22">
        <f t="shared" si="0"/>
        <v>0.14848484848484855</v>
      </c>
    </row>
    <row r="23" spans="9:11" x14ac:dyDescent="0.2">
      <c r="I23" s="3">
        <v>5.65</v>
      </c>
      <c r="J23" s="23">
        <v>5.63</v>
      </c>
      <c r="K23">
        <f t="shared" si="0"/>
        <v>3.539823008849639E-3</v>
      </c>
    </row>
    <row r="24" spans="9:11" x14ac:dyDescent="0.2">
      <c r="I24" s="3">
        <v>5.0999999999999996</v>
      </c>
      <c r="J24" s="23">
        <v>6.63</v>
      </c>
      <c r="K24">
        <f t="shared" si="0"/>
        <v>0.30000000000000004</v>
      </c>
    </row>
    <row r="25" spans="9:11" x14ac:dyDescent="0.2">
      <c r="I25" s="3">
        <v>9.0500000000000007</v>
      </c>
      <c r="J25" s="23">
        <v>9.16</v>
      </c>
      <c r="K25">
        <f t="shared" si="0"/>
        <v>1.2154696132596621E-2</v>
      </c>
    </row>
    <row r="26" spans="9:11" x14ac:dyDescent="0.2">
      <c r="I26" s="3">
        <v>7.55</v>
      </c>
      <c r="J26" s="23">
        <v>8.0299999999999994</v>
      </c>
      <c r="K26">
        <f t="shared" si="0"/>
        <v>6.3576158940397295E-2</v>
      </c>
    </row>
    <row r="27" spans="9:11" x14ac:dyDescent="0.2">
      <c r="I27" s="3">
        <v>4.05</v>
      </c>
      <c r="J27" s="23">
        <v>4.5999999999999996</v>
      </c>
      <c r="K27">
        <f t="shared" si="0"/>
        <v>0.13580246913580243</v>
      </c>
    </row>
    <row r="28" spans="9:11" x14ac:dyDescent="0.2">
      <c r="I28" s="3">
        <v>5.65</v>
      </c>
      <c r="J28" s="23">
        <v>6.52</v>
      </c>
      <c r="K28">
        <f t="shared" si="0"/>
        <v>0.1539823008849556</v>
      </c>
    </row>
    <row r="29" spans="9:11" x14ac:dyDescent="0.2">
      <c r="I29" s="3">
        <v>2.2000000000000002</v>
      </c>
      <c r="J29" s="23">
        <v>3.78</v>
      </c>
      <c r="K29">
        <f t="shared" si="0"/>
        <v>0.71818181818181792</v>
      </c>
    </row>
    <row r="30" spans="9:11" x14ac:dyDescent="0.2">
      <c r="I30" s="3">
        <v>7.6</v>
      </c>
      <c r="J30" s="23">
        <v>8.0299999999999994</v>
      </c>
      <c r="K30">
        <f t="shared" si="0"/>
        <v>5.657894736842102E-2</v>
      </c>
    </row>
    <row r="31" spans="9:11" x14ac:dyDescent="0.2">
      <c r="I31" s="3">
        <v>9.35</v>
      </c>
      <c r="J31" s="23">
        <v>7.61</v>
      </c>
      <c r="K31">
        <f t="shared" si="0"/>
        <v>0.18609625668449192</v>
      </c>
    </row>
    <row r="32" spans="9:11" x14ac:dyDescent="0.2">
      <c r="I32" s="3">
        <v>9.25</v>
      </c>
      <c r="J32" s="23">
        <v>9.07</v>
      </c>
      <c r="K32">
        <f t="shared" si="0"/>
        <v>1.9459459459459427E-2</v>
      </c>
    </row>
    <row r="33" spans="9:11" x14ac:dyDescent="0.2">
      <c r="I33" s="3">
        <v>8.5</v>
      </c>
      <c r="J33" s="23">
        <v>6.74</v>
      </c>
      <c r="K33">
        <f t="shared" si="0"/>
        <v>0.20705882352941174</v>
      </c>
    </row>
    <row r="34" spans="9:11" x14ac:dyDescent="0.2">
      <c r="K34">
        <f>SUM(K1:K33)/33</f>
        <v>0.15517359184543308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topLeftCell="E1" workbookViewId="0">
      <selection activeCell="T11" sqref="T11"/>
    </sheetView>
  </sheetViews>
  <sheetFormatPr defaultRowHeight="12.75" x14ac:dyDescent="0.2"/>
  <cols>
    <col min="2" max="2" width="15" customWidth="1"/>
    <col min="3" max="3" width="14.7109375" customWidth="1"/>
    <col min="4" max="6" width="11.42578125" customWidth="1"/>
  </cols>
  <sheetData>
    <row r="1" spans="1:10" x14ac:dyDescent="0.2">
      <c r="B1" s="37" t="s">
        <v>23</v>
      </c>
      <c r="C1" s="37" t="s">
        <v>24</v>
      </c>
      <c r="D1" s="38" t="s">
        <v>25</v>
      </c>
      <c r="E1" s="38" t="s">
        <v>26</v>
      </c>
      <c r="F1" s="38" t="s">
        <v>27</v>
      </c>
      <c r="I1" s="23"/>
      <c r="J1" s="23"/>
    </row>
    <row r="2" spans="1:10" x14ac:dyDescent="0.2">
      <c r="A2">
        <v>1</v>
      </c>
      <c r="B2" s="3">
        <v>7.05</v>
      </c>
      <c r="C2" s="3">
        <v>7.03</v>
      </c>
      <c r="D2" s="3">
        <f t="shared" ref="D2:D34" si="0">ABS(B2-C2)</f>
        <v>1.9999999999999574E-2</v>
      </c>
      <c r="E2" s="23">
        <f>D2^2</f>
        <v>3.9999999999998294E-4</v>
      </c>
      <c r="F2" s="39">
        <f>SQRT(SUMSQ(D2:D34)/COUNTA(D2:D34))</f>
        <v>0.80697151765290343</v>
      </c>
      <c r="I2" s="23"/>
      <c r="J2" s="23"/>
    </row>
    <row r="3" spans="1:10" x14ac:dyDescent="0.2">
      <c r="A3">
        <v>2</v>
      </c>
      <c r="B3" s="3">
        <v>4.1500000000000004</v>
      </c>
      <c r="C3" s="3">
        <v>3.39</v>
      </c>
      <c r="D3" s="3">
        <f t="shared" si="0"/>
        <v>0.76000000000000023</v>
      </c>
      <c r="E3" s="23">
        <f t="shared" ref="E3:E34" si="1">D3^2</f>
        <v>0.57760000000000034</v>
      </c>
      <c r="F3" s="23"/>
      <c r="I3" s="23"/>
      <c r="J3" s="23"/>
    </row>
    <row r="4" spans="1:10" x14ac:dyDescent="0.2">
      <c r="A4">
        <v>3</v>
      </c>
      <c r="B4" s="3">
        <v>7.5500000000000007</v>
      </c>
      <c r="C4" s="3">
        <v>7.6</v>
      </c>
      <c r="D4" s="3">
        <f t="shared" si="0"/>
        <v>4.9999999999998934E-2</v>
      </c>
      <c r="E4" s="23">
        <f t="shared" si="1"/>
        <v>2.4999999999998934E-3</v>
      </c>
      <c r="F4" s="39">
        <f>SQRT(SUM(E2:E34)/33)</f>
        <v>0.80697151765290343</v>
      </c>
      <c r="I4" s="23"/>
      <c r="J4" s="23"/>
    </row>
    <row r="5" spans="1:10" x14ac:dyDescent="0.2">
      <c r="A5">
        <v>4</v>
      </c>
      <c r="B5" s="3">
        <v>6.35</v>
      </c>
      <c r="C5" s="3">
        <v>7.05</v>
      </c>
      <c r="D5" s="3">
        <f t="shared" si="0"/>
        <v>0.70000000000000018</v>
      </c>
      <c r="E5" s="23">
        <f t="shared" si="1"/>
        <v>0.49000000000000027</v>
      </c>
      <c r="F5" s="23"/>
      <c r="I5" s="23"/>
      <c r="J5" s="23"/>
    </row>
    <row r="6" spans="1:10" x14ac:dyDescent="0.2">
      <c r="A6">
        <v>5</v>
      </c>
      <c r="B6" s="3">
        <v>6.4</v>
      </c>
      <c r="C6" s="3">
        <v>5.97</v>
      </c>
      <c r="D6" s="3">
        <f t="shared" si="0"/>
        <v>0.4300000000000006</v>
      </c>
      <c r="E6" s="23">
        <f t="shared" si="1"/>
        <v>0.18490000000000051</v>
      </c>
      <c r="F6" s="23"/>
      <c r="I6" s="23"/>
      <c r="J6" s="23"/>
    </row>
    <row r="7" spans="1:10" x14ac:dyDescent="0.2">
      <c r="A7">
        <v>6</v>
      </c>
      <c r="B7" s="3">
        <v>7.9499999999999993</v>
      </c>
      <c r="C7" s="3">
        <v>7.6</v>
      </c>
      <c r="D7" s="3">
        <f t="shared" si="0"/>
        <v>0.34999999999999964</v>
      </c>
      <c r="E7" s="23">
        <f t="shared" si="1"/>
        <v>0.12249999999999975</v>
      </c>
      <c r="F7" s="23"/>
      <c r="I7" s="23"/>
      <c r="J7" s="23"/>
    </row>
    <row r="8" spans="1:10" x14ac:dyDescent="0.2">
      <c r="A8">
        <v>7</v>
      </c>
      <c r="B8" s="3">
        <v>4.8000000000000007</v>
      </c>
      <c r="C8" s="3">
        <v>5.29</v>
      </c>
      <c r="D8" s="3">
        <f t="shared" si="0"/>
        <v>0.48999999999999932</v>
      </c>
      <c r="E8" s="23">
        <f t="shared" si="1"/>
        <v>0.24009999999999934</v>
      </c>
      <c r="F8" s="23"/>
      <c r="I8" s="23"/>
      <c r="J8" s="23"/>
    </row>
    <row r="9" spans="1:10" x14ac:dyDescent="0.2">
      <c r="A9">
        <v>8</v>
      </c>
      <c r="B9" s="3">
        <v>5.15</v>
      </c>
      <c r="C9" s="3">
        <v>5.18</v>
      </c>
      <c r="D9" s="3">
        <f t="shared" si="0"/>
        <v>2.9999999999999361E-2</v>
      </c>
      <c r="E9" s="23">
        <f t="shared" si="1"/>
        <v>8.9999999999996159E-4</v>
      </c>
      <c r="F9" s="23"/>
      <c r="I9" s="23"/>
      <c r="J9" s="23"/>
    </row>
    <row r="10" spans="1:10" x14ac:dyDescent="0.2">
      <c r="A10">
        <v>9</v>
      </c>
      <c r="B10" s="3">
        <v>5.4499999999999993</v>
      </c>
      <c r="C10" s="3">
        <v>5.15</v>
      </c>
      <c r="D10" s="3">
        <f t="shared" si="0"/>
        <v>0.29999999999999893</v>
      </c>
      <c r="E10" s="23">
        <f t="shared" si="1"/>
        <v>8.9999999999999358E-2</v>
      </c>
      <c r="F10" s="23"/>
      <c r="I10" s="23"/>
      <c r="J10" s="23"/>
    </row>
    <row r="11" spans="1:10" x14ac:dyDescent="0.2">
      <c r="A11">
        <v>10</v>
      </c>
      <c r="B11" s="3">
        <v>7.25</v>
      </c>
      <c r="C11" s="3">
        <v>7.88</v>
      </c>
      <c r="D11" s="3">
        <f t="shared" si="0"/>
        <v>0.62999999999999989</v>
      </c>
      <c r="E11" s="23">
        <f t="shared" si="1"/>
        <v>0.39689999999999986</v>
      </c>
      <c r="F11" s="23"/>
      <c r="I11" s="23"/>
      <c r="J11" s="23"/>
    </row>
    <row r="12" spans="1:10" x14ac:dyDescent="0.2">
      <c r="A12">
        <v>11</v>
      </c>
      <c r="B12" s="3">
        <v>3.55</v>
      </c>
      <c r="C12" s="3">
        <v>4.3899999999999997</v>
      </c>
      <c r="D12" s="3">
        <f t="shared" si="0"/>
        <v>0.83999999999999986</v>
      </c>
      <c r="E12" s="23">
        <f t="shared" si="1"/>
        <v>0.70559999999999978</v>
      </c>
      <c r="F12" s="23"/>
      <c r="I12" s="23"/>
      <c r="J12" s="23"/>
    </row>
    <row r="13" spans="1:10" x14ac:dyDescent="0.2">
      <c r="A13">
        <v>12</v>
      </c>
      <c r="B13" s="3">
        <v>2.1</v>
      </c>
      <c r="C13" s="3">
        <v>3.52</v>
      </c>
      <c r="D13" s="3">
        <f t="shared" si="0"/>
        <v>1.42</v>
      </c>
      <c r="E13" s="23">
        <f t="shared" si="1"/>
        <v>2.0164</v>
      </c>
      <c r="F13" s="23"/>
      <c r="I13" s="23"/>
      <c r="J13" s="23"/>
    </row>
    <row r="14" spans="1:10" x14ac:dyDescent="0.2">
      <c r="A14">
        <v>13</v>
      </c>
      <c r="B14" s="3">
        <v>6.85</v>
      </c>
      <c r="C14" s="3">
        <v>6.88</v>
      </c>
      <c r="D14" s="3">
        <f t="shared" si="0"/>
        <v>3.0000000000000249E-2</v>
      </c>
      <c r="E14" s="23">
        <f t="shared" si="1"/>
        <v>9.0000000000001494E-4</v>
      </c>
      <c r="F14" s="23"/>
      <c r="I14" s="23"/>
      <c r="J14" s="23"/>
    </row>
    <row r="15" spans="1:10" x14ac:dyDescent="0.2">
      <c r="A15">
        <v>14</v>
      </c>
      <c r="B15" s="3">
        <v>6.85</v>
      </c>
      <c r="C15" s="3">
        <v>7.6</v>
      </c>
      <c r="D15" s="3">
        <f t="shared" si="0"/>
        <v>0.75</v>
      </c>
      <c r="E15" s="23">
        <f t="shared" si="1"/>
        <v>0.5625</v>
      </c>
      <c r="F15" s="23"/>
      <c r="I15" s="23"/>
      <c r="J15" s="23"/>
    </row>
    <row r="16" spans="1:10" x14ac:dyDescent="0.2">
      <c r="A16">
        <v>15</v>
      </c>
      <c r="B16" s="3">
        <v>5.4</v>
      </c>
      <c r="C16" s="3">
        <v>6.4</v>
      </c>
      <c r="D16" s="3">
        <f t="shared" si="0"/>
        <v>1</v>
      </c>
      <c r="E16" s="23">
        <f t="shared" si="1"/>
        <v>1</v>
      </c>
      <c r="F16" s="23"/>
      <c r="I16" s="23"/>
      <c r="J16" s="23"/>
    </row>
    <row r="17" spans="1:10" x14ac:dyDescent="0.2">
      <c r="A17">
        <v>16</v>
      </c>
      <c r="B17" s="3">
        <v>5.4499999999999993</v>
      </c>
      <c r="C17" s="3">
        <v>5.68</v>
      </c>
      <c r="D17" s="3">
        <f t="shared" si="0"/>
        <v>0.23000000000000043</v>
      </c>
      <c r="E17" s="23">
        <f t="shared" si="1"/>
        <v>5.2900000000000197E-2</v>
      </c>
      <c r="F17" s="23"/>
      <c r="I17" s="23"/>
      <c r="J17" s="23"/>
    </row>
    <row r="18" spans="1:10" x14ac:dyDescent="0.2">
      <c r="A18">
        <v>17</v>
      </c>
      <c r="B18" s="3">
        <v>1.9500000000000002</v>
      </c>
      <c r="C18" s="3">
        <v>2.67</v>
      </c>
      <c r="D18" s="3">
        <f t="shared" si="0"/>
        <v>0.71999999999999975</v>
      </c>
      <c r="E18" s="23">
        <f t="shared" si="1"/>
        <v>0.51839999999999964</v>
      </c>
      <c r="F18" s="23"/>
      <c r="I18" s="23"/>
      <c r="J18" s="23"/>
    </row>
    <row r="19" spans="1:10" x14ac:dyDescent="0.2">
      <c r="A19">
        <v>18</v>
      </c>
      <c r="B19" s="3">
        <v>7.9</v>
      </c>
      <c r="C19" s="3">
        <v>8.0399999999999991</v>
      </c>
      <c r="D19" s="3">
        <f t="shared" si="0"/>
        <v>0.13999999999999879</v>
      </c>
      <c r="E19" s="23">
        <f t="shared" si="1"/>
        <v>1.9599999999999663E-2</v>
      </c>
      <c r="F19" s="23"/>
      <c r="I19" s="23"/>
      <c r="J19" s="23"/>
    </row>
    <row r="20" spans="1:10" x14ac:dyDescent="0.2">
      <c r="A20">
        <v>19</v>
      </c>
      <c r="B20" s="3">
        <v>5.75</v>
      </c>
      <c r="C20" s="3">
        <v>5.36</v>
      </c>
      <c r="D20" s="3">
        <f t="shared" si="0"/>
        <v>0.38999999999999968</v>
      </c>
      <c r="E20" s="23">
        <f t="shared" si="1"/>
        <v>0.15209999999999976</v>
      </c>
      <c r="F20" s="23"/>
      <c r="I20" s="23"/>
      <c r="J20" s="23"/>
    </row>
    <row r="21" spans="1:10" x14ac:dyDescent="0.2">
      <c r="A21">
        <v>20</v>
      </c>
      <c r="B21" s="3">
        <v>3.5</v>
      </c>
      <c r="C21" s="3">
        <v>4.2699999999999996</v>
      </c>
      <c r="D21" s="3">
        <f t="shared" si="0"/>
        <v>0.76999999999999957</v>
      </c>
      <c r="E21" s="23">
        <f t="shared" si="1"/>
        <v>0.59289999999999932</v>
      </c>
      <c r="F21" s="23"/>
      <c r="I21" s="23"/>
      <c r="J21" s="23"/>
    </row>
    <row r="22" spans="1:10" x14ac:dyDescent="0.2">
      <c r="A22">
        <v>21</v>
      </c>
      <c r="B22" s="3">
        <v>1.95</v>
      </c>
      <c r="C22" s="3">
        <v>2.97</v>
      </c>
      <c r="D22" s="3">
        <f t="shared" si="0"/>
        <v>1.0200000000000002</v>
      </c>
      <c r="E22" s="23">
        <f t="shared" si="1"/>
        <v>1.0404000000000004</v>
      </c>
      <c r="F22" s="23"/>
      <c r="I22" s="23"/>
      <c r="J22" s="23"/>
    </row>
    <row r="23" spans="1:10" x14ac:dyDescent="0.2">
      <c r="A23">
        <v>22</v>
      </c>
      <c r="B23" s="3">
        <v>3.3</v>
      </c>
      <c r="C23" s="3">
        <v>3.79</v>
      </c>
      <c r="D23" s="3">
        <f t="shared" si="0"/>
        <v>0.49000000000000021</v>
      </c>
      <c r="E23" s="23">
        <f t="shared" si="1"/>
        <v>0.2401000000000002</v>
      </c>
      <c r="F23" s="23"/>
      <c r="I23" s="23"/>
      <c r="J23" s="23"/>
    </row>
    <row r="24" spans="1:10" x14ac:dyDescent="0.2">
      <c r="A24">
        <v>23</v>
      </c>
      <c r="B24" s="3">
        <v>5.65</v>
      </c>
      <c r="C24" s="3">
        <v>5.63</v>
      </c>
      <c r="D24" s="3">
        <f t="shared" si="0"/>
        <v>2.0000000000000462E-2</v>
      </c>
      <c r="E24" s="23">
        <f t="shared" si="1"/>
        <v>4.0000000000001845E-4</v>
      </c>
      <c r="F24" s="23"/>
      <c r="I24" s="23"/>
      <c r="J24" s="23"/>
    </row>
    <row r="25" spans="1:10" x14ac:dyDescent="0.2">
      <c r="A25">
        <v>24</v>
      </c>
      <c r="B25" s="3">
        <v>5.0999999999999996</v>
      </c>
      <c r="C25" s="3">
        <v>6.63</v>
      </c>
      <c r="D25" s="3">
        <f t="shared" si="0"/>
        <v>1.5300000000000002</v>
      </c>
      <c r="E25" s="23">
        <f t="shared" si="1"/>
        <v>2.3409000000000009</v>
      </c>
      <c r="F25" s="23"/>
      <c r="I25" s="23"/>
      <c r="J25" s="23"/>
    </row>
    <row r="26" spans="1:10" x14ac:dyDescent="0.2">
      <c r="A26">
        <v>25</v>
      </c>
      <c r="B26" s="3">
        <v>9.0500000000000007</v>
      </c>
      <c r="C26" s="3">
        <v>9.16</v>
      </c>
      <c r="D26" s="3">
        <f t="shared" si="0"/>
        <v>0.10999999999999943</v>
      </c>
      <c r="E26" s="23">
        <f t="shared" si="1"/>
        <v>1.2099999999999875E-2</v>
      </c>
      <c r="F26" s="23"/>
      <c r="I26" s="23"/>
      <c r="J26" s="23"/>
    </row>
    <row r="27" spans="1:10" x14ac:dyDescent="0.2">
      <c r="A27">
        <v>26</v>
      </c>
      <c r="B27" s="3">
        <v>7.55</v>
      </c>
      <c r="C27" s="3">
        <v>8.0299999999999994</v>
      </c>
      <c r="D27" s="3">
        <f t="shared" si="0"/>
        <v>0.47999999999999954</v>
      </c>
      <c r="E27" s="23">
        <f t="shared" si="1"/>
        <v>0.23039999999999955</v>
      </c>
      <c r="F27" s="23"/>
      <c r="I27" s="23"/>
      <c r="J27" s="23"/>
    </row>
    <row r="28" spans="1:10" x14ac:dyDescent="0.2">
      <c r="A28">
        <v>27</v>
      </c>
      <c r="B28" s="3">
        <v>4.05</v>
      </c>
      <c r="C28" s="3">
        <v>4.5999999999999996</v>
      </c>
      <c r="D28" s="3">
        <f t="shared" si="0"/>
        <v>0.54999999999999982</v>
      </c>
      <c r="E28" s="23">
        <f t="shared" si="1"/>
        <v>0.30249999999999982</v>
      </c>
      <c r="F28" s="23"/>
      <c r="I28" s="23"/>
      <c r="J28" s="23"/>
    </row>
    <row r="29" spans="1:10" x14ac:dyDescent="0.2">
      <c r="A29">
        <v>28</v>
      </c>
      <c r="B29" s="3">
        <v>5.65</v>
      </c>
      <c r="C29" s="3">
        <v>6.52</v>
      </c>
      <c r="D29" s="3">
        <f t="shared" si="0"/>
        <v>0.86999999999999922</v>
      </c>
      <c r="E29" s="23">
        <f t="shared" si="1"/>
        <v>0.75689999999999868</v>
      </c>
      <c r="F29" s="23"/>
      <c r="I29" s="23"/>
      <c r="J29" s="23"/>
    </row>
    <row r="30" spans="1:10" x14ac:dyDescent="0.2">
      <c r="A30">
        <v>29</v>
      </c>
      <c r="B30" s="3">
        <v>2.2000000000000002</v>
      </c>
      <c r="C30" s="3">
        <v>3.78</v>
      </c>
      <c r="D30" s="3">
        <f t="shared" si="0"/>
        <v>1.5799999999999996</v>
      </c>
      <c r="E30" s="23">
        <f t="shared" si="1"/>
        <v>2.4963999999999986</v>
      </c>
      <c r="F30" s="23"/>
      <c r="I30" s="23"/>
      <c r="J30" s="23"/>
    </row>
    <row r="31" spans="1:10" x14ac:dyDescent="0.2">
      <c r="A31">
        <v>30</v>
      </c>
      <c r="B31" s="3">
        <v>7.6</v>
      </c>
      <c r="C31" s="3">
        <v>8.0299999999999994</v>
      </c>
      <c r="D31" s="3">
        <f t="shared" si="0"/>
        <v>0.42999999999999972</v>
      </c>
      <c r="E31" s="23">
        <f t="shared" si="1"/>
        <v>0.18489999999999976</v>
      </c>
      <c r="F31" s="23"/>
      <c r="I31" s="23"/>
      <c r="J31" s="23"/>
    </row>
    <row r="32" spans="1:10" x14ac:dyDescent="0.2">
      <c r="A32">
        <v>31</v>
      </c>
      <c r="B32" s="3">
        <v>9.35</v>
      </c>
      <c r="C32" s="3">
        <v>7.61</v>
      </c>
      <c r="D32" s="3">
        <f t="shared" si="0"/>
        <v>1.7399999999999993</v>
      </c>
      <c r="E32" s="23">
        <f t="shared" si="1"/>
        <v>3.0275999999999978</v>
      </c>
      <c r="F32" s="23"/>
      <c r="I32" s="23"/>
      <c r="J32" s="23"/>
    </row>
    <row r="33" spans="1:10" x14ac:dyDescent="0.2">
      <c r="A33">
        <v>32</v>
      </c>
      <c r="B33" s="3">
        <v>9.25</v>
      </c>
      <c r="C33" s="3">
        <v>9.07</v>
      </c>
      <c r="D33" s="3">
        <f t="shared" si="0"/>
        <v>0.17999999999999972</v>
      </c>
      <c r="E33" s="23">
        <f t="shared" si="1"/>
        <v>3.2399999999999901E-2</v>
      </c>
      <c r="F33" s="23"/>
      <c r="I33" s="23"/>
      <c r="J33" s="23"/>
    </row>
    <row r="34" spans="1:10" x14ac:dyDescent="0.2">
      <c r="A34">
        <v>33</v>
      </c>
      <c r="B34" s="3">
        <v>8.5</v>
      </c>
      <c r="C34" s="3">
        <v>6.74</v>
      </c>
      <c r="D34" s="3">
        <f t="shared" si="0"/>
        <v>1.7599999999999998</v>
      </c>
      <c r="E34" s="23">
        <f t="shared" si="1"/>
        <v>3.0975999999999995</v>
      </c>
      <c r="F34" s="23"/>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J21" sqref="J21"/>
    </sheetView>
  </sheetViews>
  <sheetFormatPr defaultRowHeight="12.75" x14ac:dyDescent="0.2"/>
  <cols>
    <col min="2" max="2" width="15" customWidth="1"/>
    <col min="3" max="3" width="14.7109375" customWidth="1"/>
    <col min="4" max="4" width="11.42578125" customWidth="1"/>
  </cols>
  <sheetData>
    <row r="1" spans="1:8" x14ac:dyDescent="0.2">
      <c r="B1" s="37" t="s">
        <v>23</v>
      </c>
      <c r="C1" s="37" t="s">
        <v>24</v>
      </c>
      <c r="E1" s="41" t="s">
        <v>27</v>
      </c>
      <c r="G1" s="23"/>
      <c r="H1" s="23"/>
    </row>
    <row r="2" spans="1:8" x14ac:dyDescent="0.2">
      <c r="A2" s="3">
        <v>1</v>
      </c>
      <c r="B2" s="3">
        <v>10</v>
      </c>
      <c r="C2" s="23">
        <v>0</v>
      </c>
      <c r="D2" s="23">
        <f>ABS(B2-C2)</f>
        <v>10</v>
      </c>
      <c r="E2" s="40">
        <f>SQRT(SUMSQ(D2:D34)/COUNTA(D2:D34))</f>
        <v>10</v>
      </c>
      <c r="G2" s="23"/>
      <c r="H2" s="23"/>
    </row>
    <row r="3" spans="1:8" x14ac:dyDescent="0.2">
      <c r="A3" s="3">
        <v>2</v>
      </c>
      <c r="B3" s="3">
        <v>10</v>
      </c>
      <c r="C3" s="23">
        <v>0</v>
      </c>
      <c r="D3" s="23">
        <f t="shared" ref="D3:D34" si="0">ABS(B3-C3)</f>
        <v>10</v>
      </c>
      <c r="G3" s="23"/>
      <c r="H3" s="23"/>
    </row>
    <row r="4" spans="1:8" x14ac:dyDescent="0.2">
      <c r="A4" s="3">
        <v>3</v>
      </c>
      <c r="B4" s="3">
        <v>10</v>
      </c>
      <c r="C4" s="23">
        <v>0</v>
      </c>
      <c r="D4" s="23">
        <f t="shared" si="0"/>
        <v>10</v>
      </c>
      <c r="G4" s="23"/>
      <c r="H4" s="23"/>
    </row>
    <row r="5" spans="1:8" x14ac:dyDescent="0.2">
      <c r="A5" s="3">
        <v>4</v>
      </c>
      <c r="B5" s="3">
        <v>10</v>
      </c>
      <c r="C5" s="23">
        <v>0</v>
      </c>
      <c r="D5" s="23">
        <f t="shared" si="0"/>
        <v>10</v>
      </c>
      <c r="G5" s="23"/>
      <c r="H5" s="23"/>
    </row>
    <row r="6" spans="1:8" x14ac:dyDescent="0.2">
      <c r="A6" s="3">
        <v>5</v>
      </c>
      <c r="B6" s="3">
        <v>10</v>
      </c>
      <c r="C6" s="23">
        <v>0</v>
      </c>
      <c r="D6" s="23">
        <f t="shared" si="0"/>
        <v>10</v>
      </c>
      <c r="G6" s="23"/>
      <c r="H6" s="23"/>
    </row>
    <row r="7" spans="1:8" x14ac:dyDescent="0.2">
      <c r="A7" s="3">
        <v>6</v>
      </c>
      <c r="B7" s="3">
        <v>10</v>
      </c>
      <c r="C7" s="23">
        <v>0</v>
      </c>
      <c r="D7" s="23">
        <f t="shared" si="0"/>
        <v>10</v>
      </c>
      <c r="G7" s="23"/>
      <c r="H7" s="23"/>
    </row>
    <row r="8" spans="1:8" x14ac:dyDescent="0.2">
      <c r="A8" s="3">
        <v>7</v>
      </c>
      <c r="B8" s="3">
        <v>10</v>
      </c>
      <c r="C8" s="23">
        <v>0</v>
      </c>
      <c r="D8" s="23">
        <f t="shared" si="0"/>
        <v>10</v>
      </c>
      <c r="G8" s="23"/>
      <c r="H8" s="23"/>
    </row>
    <row r="9" spans="1:8" x14ac:dyDescent="0.2">
      <c r="A9" s="3">
        <v>8</v>
      </c>
      <c r="B9" s="3">
        <v>10</v>
      </c>
      <c r="C9" s="23">
        <v>0</v>
      </c>
      <c r="D9" s="23">
        <f t="shared" si="0"/>
        <v>10</v>
      </c>
      <c r="G9" s="23"/>
      <c r="H9" s="23"/>
    </row>
    <row r="10" spans="1:8" x14ac:dyDescent="0.2">
      <c r="A10" s="3">
        <v>9</v>
      </c>
      <c r="B10" s="3">
        <v>10</v>
      </c>
      <c r="C10" s="23">
        <v>0</v>
      </c>
      <c r="D10" s="23">
        <f t="shared" si="0"/>
        <v>10</v>
      </c>
      <c r="G10" s="23"/>
      <c r="H10" s="23"/>
    </row>
    <row r="11" spans="1:8" x14ac:dyDescent="0.2">
      <c r="A11" s="3">
        <v>10</v>
      </c>
      <c r="B11" s="3">
        <v>10</v>
      </c>
      <c r="C11" s="23">
        <v>0</v>
      </c>
      <c r="D11" s="23">
        <f t="shared" si="0"/>
        <v>10</v>
      </c>
      <c r="G11" s="23"/>
      <c r="H11" s="23"/>
    </row>
    <row r="12" spans="1:8" x14ac:dyDescent="0.2">
      <c r="A12" s="3">
        <v>11</v>
      </c>
      <c r="B12" s="3">
        <v>10</v>
      </c>
      <c r="C12" s="23">
        <v>0</v>
      </c>
      <c r="D12" s="23">
        <f t="shared" si="0"/>
        <v>10</v>
      </c>
      <c r="G12" s="23"/>
      <c r="H12" s="23"/>
    </row>
    <row r="13" spans="1:8" x14ac:dyDescent="0.2">
      <c r="A13" s="3">
        <v>12</v>
      </c>
      <c r="B13" s="3">
        <v>10</v>
      </c>
      <c r="C13" s="23">
        <v>0</v>
      </c>
      <c r="D13" s="23">
        <f t="shared" si="0"/>
        <v>10</v>
      </c>
      <c r="G13" s="23"/>
      <c r="H13" s="23"/>
    </row>
    <row r="14" spans="1:8" x14ac:dyDescent="0.2">
      <c r="A14" s="3">
        <v>13</v>
      </c>
      <c r="B14" s="3">
        <v>10</v>
      </c>
      <c r="C14" s="23">
        <v>0</v>
      </c>
      <c r="D14" s="23">
        <f t="shared" si="0"/>
        <v>10</v>
      </c>
      <c r="G14" s="23"/>
      <c r="H14" s="23"/>
    </row>
    <row r="15" spans="1:8" x14ac:dyDescent="0.2">
      <c r="A15" s="3">
        <v>14</v>
      </c>
      <c r="B15" s="3">
        <v>10</v>
      </c>
      <c r="C15" s="23">
        <v>0</v>
      </c>
      <c r="D15" s="23">
        <f t="shared" si="0"/>
        <v>10</v>
      </c>
      <c r="G15" s="23"/>
      <c r="H15" s="23"/>
    </row>
    <row r="16" spans="1:8" x14ac:dyDescent="0.2">
      <c r="A16" s="3">
        <v>15</v>
      </c>
      <c r="B16" s="3">
        <v>10</v>
      </c>
      <c r="C16" s="23">
        <v>0</v>
      </c>
      <c r="D16" s="23">
        <f t="shared" si="0"/>
        <v>10</v>
      </c>
      <c r="G16" s="23"/>
      <c r="H16" s="23"/>
    </row>
    <row r="17" spans="1:8" x14ac:dyDescent="0.2">
      <c r="A17" s="3">
        <v>16</v>
      </c>
      <c r="B17" s="3">
        <v>10</v>
      </c>
      <c r="C17" s="23">
        <v>0</v>
      </c>
      <c r="D17" s="23">
        <f t="shared" si="0"/>
        <v>10</v>
      </c>
      <c r="G17" s="23"/>
      <c r="H17" s="23"/>
    </row>
    <row r="18" spans="1:8" x14ac:dyDescent="0.2">
      <c r="A18" s="3">
        <v>17</v>
      </c>
      <c r="B18" s="3">
        <v>10</v>
      </c>
      <c r="C18" s="23">
        <v>0</v>
      </c>
      <c r="D18" s="23">
        <f t="shared" si="0"/>
        <v>10</v>
      </c>
      <c r="G18" s="23"/>
      <c r="H18" s="23"/>
    </row>
    <row r="19" spans="1:8" x14ac:dyDescent="0.2">
      <c r="A19" s="3">
        <v>18</v>
      </c>
      <c r="B19" s="3">
        <v>10</v>
      </c>
      <c r="C19" s="23">
        <v>0</v>
      </c>
      <c r="D19" s="23">
        <f t="shared" si="0"/>
        <v>10</v>
      </c>
      <c r="G19" s="23"/>
      <c r="H19" s="23"/>
    </row>
    <row r="20" spans="1:8" x14ac:dyDescent="0.2">
      <c r="A20" s="3">
        <v>19</v>
      </c>
      <c r="B20" s="3">
        <v>10</v>
      </c>
      <c r="C20" s="23">
        <v>0</v>
      </c>
      <c r="D20" s="23">
        <f t="shared" si="0"/>
        <v>10</v>
      </c>
      <c r="G20" s="23"/>
      <c r="H20" s="23"/>
    </row>
    <row r="21" spans="1:8" x14ac:dyDescent="0.2">
      <c r="A21" s="3">
        <v>20</v>
      </c>
      <c r="B21" s="3">
        <v>10</v>
      </c>
      <c r="C21" s="23">
        <v>0</v>
      </c>
      <c r="D21" s="23">
        <f t="shared" si="0"/>
        <v>10</v>
      </c>
      <c r="G21" s="23"/>
      <c r="H21" s="23"/>
    </row>
    <row r="22" spans="1:8" x14ac:dyDescent="0.2">
      <c r="A22" s="3">
        <v>21</v>
      </c>
      <c r="B22" s="3">
        <v>10</v>
      </c>
      <c r="C22" s="23">
        <v>0</v>
      </c>
      <c r="D22" s="23">
        <f t="shared" si="0"/>
        <v>10</v>
      </c>
      <c r="G22" s="23"/>
      <c r="H22" s="23"/>
    </row>
    <row r="23" spans="1:8" x14ac:dyDescent="0.2">
      <c r="A23" s="3">
        <v>22</v>
      </c>
      <c r="B23" s="3">
        <v>10</v>
      </c>
      <c r="C23" s="23">
        <v>0</v>
      </c>
      <c r="D23" s="23">
        <f t="shared" si="0"/>
        <v>10</v>
      </c>
      <c r="G23" s="23"/>
      <c r="H23" s="23"/>
    </row>
    <row r="24" spans="1:8" x14ac:dyDescent="0.2">
      <c r="A24" s="3">
        <v>23</v>
      </c>
      <c r="B24" s="3">
        <v>10</v>
      </c>
      <c r="C24" s="23">
        <v>0</v>
      </c>
      <c r="D24" s="23">
        <f t="shared" si="0"/>
        <v>10</v>
      </c>
      <c r="G24" s="23"/>
      <c r="H24" s="23"/>
    </row>
    <row r="25" spans="1:8" x14ac:dyDescent="0.2">
      <c r="A25" s="3">
        <v>24</v>
      </c>
      <c r="B25" s="3">
        <v>10</v>
      </c>
      <c r="C25" s="23">
        <v>0</v>
      </c>
      <c r="D25" s="23">
        <f t="shared" si="0"/>
        <v>10</v>
      </c>
      <c r="G25" s="23"/>
      <c r="H25" s="23"/>
    </row>
    <row r="26" spans="1:8" x14ac:dyDescent="0.2">
      <c r="A26" s="3">
        <v>25</v>
      </c>
      <c r="B26" s="3">
        <v>10</v>
      </c>
      <c r="C26" s="23">
        <v>0</v>
      </c>
      <c r="D26" s="23">
        <f t="shared" si="0"/>
        <v>10</v>
      </c>
      <c r="G26" s="23"/>
      <c r="H26" s="23"/>
    </row>
    <row r="27" spans="1:8" x14ac:dyDescent="0.2">
      <c r="A27" s="3">
        <v>26</v>
      </c>
      <c r="B27" s="3">
        <v>10</v>
      </c>
      <c r="C27" s="23">
        <v>0</v>
      </c>
      <c r="D27" s="23">
        <f t="shared" si="0"/>
        <v>10</v>
      </c>
      <c r="G27" s="23"/>
      <c r="H27" s="23"/>
    </row>
    <row r="28" spans="1:8" x14ac:dyDescent="0.2">
      <c r="A28" s="3">
        <v>27</v>
      </c>
      <c r="B28" s="3">
        <v>10</v>
      </c>
      <c r="C28" s="23">
        <v>0</v>
      </c>
      <c r="D28" s="23">
        <f t="shared" si="0"/>
        <v>10</v>
      </c>
      <c r="G28" s="23"/>
      <c r="H28" s="23"/>
    </row>
    <row r="29" spans="1:8" x14ac:dyDescent="0.2">
      <c r="A29" s="3">
        <v>28</v>
      </c>
      <c r="B29" s="3">
        <v>10</v>
      </c>
      <c r="C29" s="23">
        <v>0</v>
      </c>
      <c r="D29" s="23">
        <f t="shared" si="0"/>
        <v>10</v>
      </c>
      <c r="G29" s="23"/>
      <c r="H29" s="23"/>
    </row>
    <row r="30" spans="1:8" x14ac:dyDescent="0.2">
      <c r="A30" s="3">
        <v>29</v>
      </c>
      <c r="B30" s="3">
        <v>10</v>
      </c>
      <c r="C30" s="23">
        <v>0</v>
      </c>
      <c r="D30" s="23">
        <f t="shared" si="0"/>
        <v>10</v>
      </c>
      <c r="G30" s="23"/>
      <c r="H30" s="23"/>
    </row>
    <row r="31" spans="1:8" x14ac:dyDescent="0.2">
      <c r="A31" s="3">
        <v>30</v>
      </c>
      <c r="B31" s="3">
        <v>10</v>
      </c>
      <c r="C31" s="23">
        <v>0</v>
      </c>
      <c r="D31" s="23">
        <f t="shared" si="0"/>
        <v>10</v>
      </c>
      <c r="G31" s="23"/>
      <c r="H31" s="23"/>
    </row>
    <row r="32" spans="1:8" x14ac:dyDescent="0.2">
      <c r="A32" s="3">
        <v>31</v>
      </c>
      <c r="B32" s="3">
        <v>10</v>
      </c>
      <c r="C32" s="23">
        <v>0</v>
      </c>
      <c r="D32" s="23">
        <f t="shared" si="0"/>
        <v>10</v>
      </c>
      <c r="G32" s="23"/>
      <c r="H32" s="23"/>
    </row>
    <row r="33" spans="1:8" x14ac:dyDescent="0.2">
      <c r="A33" s="3">
        <v>32</v>
      </c>
      <c r="B33" s="3">
        <v>10</v>
      </c>
      <c r="C33" s="23">
        <v>0</v>
      </c>
      <c r="D33" s="23">
        <f t="shared" si="0"/>
        <v>10</v>
      </c>
      <c r="G33" s="23"/>
      <c r="H33" s="23"/>
    </row>
    <row r="34" spans="1:8" x14ac:dyDescent="0.2">
      <c r="A34" s="3">
        <v>33</v>
      </c>
      <c r="B34" s="3">
        <v>10</v>
      </c>
      <c r="C34" s="23">
        <v>0</v>
      </c>
      <c r="D34" s="23">
        <f t="shared" si="0"/>
        <v>10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ردود النموذج 1</vt:lpstr>
      <vt:lpstr>RMSE</vt:lpstr>
      <vt:lpstr>Sheet1</vt:lpstr>
      <vt:lpstr>RMSE (2)</vt:lpstr>
      <vt:lpstr>RMSE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2020-06-14T21:22:15Z</dcterms:created>
  <dcterms:modified xsi:type="dcterms:W3CDTF">2020-06-14T21:22:15Z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78f23ffa-729e-482b-93ff-473f8e7f351f</vt:lpwstr>
  </property>
</Properties>
</file>