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defaultThemeVersion="124226"/>
  <xr:revisionPtr revIDLastSave="0" documentId="13_ncr:1_{15446017-9E17-4A7E-88FC-A6456C177750}" xr6:coauthVersionLast="47" xr6:coauthVersionMax="47" xr10:uidLastSave="{00000000-0000-0000-0000-000000000000}"/>
  <bookViews>
    <workbookView xWindow="-103" yWindow="-103" windowWidth="22149" windowHeight="11829" firstSheet="4" activeTab="5" xr2:uid="{00000000-000D-0000-FFFF-FFFF00000000}"/>
  </bookViews>
  <sheets>
    <sheet name="Discount" sheetId="1" state="veryHidden" r:id="rId1"/>
    <sheet name="Cover" sheetId="2" r:id="rId2"/>
    <sheet name="Disclaimer" sheetId="3" r:id="rId3"/>
    <sheet name="Solution Introduction" sheetId="10" r:id="rId4"/>
    <sheet name="Price Calculator Summary" sheetId="26" r:id="rId5"/>
    <sheet name="Compute - PROD" sheetId="25" r:id="rId6"/>
    <sheet name="Compute - DEV" sheetId="32" r:id="rId7"/>
    <sheet name="Storage" sheetId="30" r:id="rId8"/>
    <sheet name="Connectivity" sheetId="28" r:id="rId9"/>
    <sheet name="Security" sheetId="29" r:id="rId10"/>
    <sheet name="Support" sheetId="31" r:id="rId11"/>
    <sheet name="tmp_v" sheetId="5" state="hidden" r:id="rId12"/>
  </sheets>
  <externalReferences>
    <externalReference r:id="rId13"/>
  </externalReferences>
  <definedNames>
    <definedName name="BOQ_FLAG" localSheetId="1">Cover!$A$1</definedName>
    <definedName name="CFG_HEADER_LINE" localSheetId="2">Disclaimer!$C$5</definedName>
    <definedName name="CFG_HEADER_LINE" localSheetId="3">'Solution Introduction'!$C$5</definedName>
    <definedName name="CFGTEMPLATEROW" localSheetId="2">Disclaimer!$C$15</definedName>
    <definedName name="CFGTEMPLATEROW" localSheetId="3">'Solution Introduction'!#REF!</definedName>
    <definedName name="CFGTITLE" localSheetId="0">Discount!$C$10:$G$10</definedName>
    <definedName name="CREATE_DATE" localSheetId="1">Cover!$C$21</definedName>
    <definedName name="DISCLAIMER_TOTALROW" localSheetId="2">Disclaimer!$A$3</definedName>
    <definedName name="DISCLAIMER_TOTALROW" localSheetId="3">'Solution Introduction'!$A$3</definedName>
    <definedName name="DYNAMIC_DISCLAIMER" localSheetId="2">Disclaimer!$C$14</definedName>
    <definedName name="DYNAMIC_DISCLAIMER" localSheetId="3">'Solution Introduction'!#REF!</definedName>
    <definedName name="_xlnm.Print_Area" localSheetId="1">Cover!$B$2:$E$21</definedName>
    <definedName name="_xlnm.Print_Area" localSheetId="2">Disclaimer!$C$2:$C$24</definedName>
    <definedName name="_xlnm.Print_Area" localSheetId="3">'Solution Introduction'!$C$2:$C$9</definedName>
    <definedName name="_xlnm.Print_Titles" localSheetId="2">Disclaimer!$2:$8</definedName>
    <definedName name="_xlnm.Print_Titles" localSheetId="3">'Solution Introduction'!$2:$6</definedName>
    <definedName name="PRODUCT_DISCLAIMER" localSheetId="2">Disclaimer!$C$15</definedName>
    <definedName name="PRODUCT_DISCLAIMER" localSheetId="3">'Solution Introduction'!#REF!</definedName>
    <definedName name="ProductCode" localSheetId="1">"null"</definedName>
    <definedName name="ProductCode" localSheetId="2">"null"</definedName>
    <definedName name="ProductCode" localSheetId="3">"null"</definedName>
    <definedName name="PROJECTCODE" localSheetId="1">Cover!$J$2</definedName>
    <definedName name="projinfo" localSheetId="0">Discount!$C$10:$G$28</definedName>
    <definedName name="QF_SYS_BRANCHOFFICE">Discount!$E$14</definedName>
    <definedName name="QF_SYS_CALC_DECIMAL">Discount!$E$28</definedName>
    <definedName name="QF_SYS_CONTRACT_NUMBER">Discount!$E$17</definedName>
    <definedName name="QF_SYS_DECIMAL_FORMAT">Discount!$E$26</definedName>
    <definedName name="QF_SYS_DISPLAY_DECIMAL">Discount!$E$27</definedName>
    <definedName name="QF_SYS_LISTPRICECURRENCY_CURRENCY">Discount!$E$24</definedName>
    <definedName name="QF_SYS_LISTPRICECURRENCY_CUSTOM">Discount!$E$23</definedName>
    <definedName name="QF_SYS_OPERATOR">Discount!$E$11</definedName>
    <definedName name="QF_SYS_PRODUCT_LINE">Discount!$E$25</definedName>
    <definedName name="QF_SYS_PROJNAME">Discount!$E$12</definedName>
    <definedName name="QF_SYS_QUOTATION_NAME">Discount!$E$19</definedName>
    <definedName name="QF_SYS_QUOTATION_NO">Discount!$E$16</definedName>
    <definedName name="QF_SYS_QUOTATION_PONUMBER">Discount!$E$18</definedName>
    <definedName name="QF_SYS_RFP_NO">Discount!$E$15</definedName>
    <definedName name="QF_SYS_SECURITY_FLAG">Discount!$E$22</definedName>
    <definedName name="QF_SYS_SERVICE_ONLY">Discount!$E$21</definedName>
    <definedName name="QF_SYS_SIGNER" localSheetId="4">[1]Discount!$E$13</definedName>
    <definedName name="QF_SYS_SIGNER">Discount!$E$13</definedName>
    <definedName name="QF_SYS_VALIDITY_DATE">Discount!$E$20</definedName>
    <definedName name="QUOTATIONBY" localSheetId="1">Cover!$B$7</definedName>
    <definedName name="QUOTATIONNO" localSheetId="1">Cover!$J$3</definedName>
    <definedName name="SheetByID" localSheetId="1">"None"</definedName>
    <definedName name="SheetByID" localSheetId="2">"None"</definedName>
    <definedName name="SheetByID" localSheetId="0">"None"</definedName>
    <definedName name="SheetByID" localSheetId="3">"None"</definedName>
    <definedName name="SheetByName" localSheetId="1">"None"</definedName>
    <definedName name="SheetByName" localSheetId="2">"None"</definedName>
    <definedName name="SheetByName" localSheetId="0">"None"</definedName>
    <definedName name="SheetByName" localSheetId="3">"None"</definedName>
    <definedName name="SheetName" localSheetId="1">"Cover"</definedName>
    <definedName name="SheetName" localSheetId="2">"Disclaimer"</definedName>
    <definedName name="SheetName" localSheetId="0">"Discount"</definedName>
    <definedName name="SheetName" localSheetId="3">"Disclaimer"</definedName>
    <definedName name="SheetType" localSheetId="1">"100001"</definedName>
    <definedName name="SheetType" localSheetId="2">"100002"</definedName>
    <definedName name="SheetType" localSheetId="0">"1000014"</definedName>
    <definedName name="SheetType" localSheetId="3">"100002"</definedName>
    <definedName name="SOLUTIONNAME" localSheetId="1">Cover!$B$6</definedName>
    <definedName name="VALID_AREA" localSheetId="1">Cover!$A$1:$F$22</definedName>
    <definedName name="VALID_AREA" localSheetId="2">Disclaimer!$A$1:$C$20</definedName>
    <definedName name="VALID_AREA" localSheetId="3">'Solution Introduction'!$A$1:$C$6</definedName>
    <definedName name="VALIDDATE" localSheetId="2">Disclaimer!$A$2</definedName>
    <definedName name="VALIDDATE" localSheetId="3">'Solution Introduction'!$A$2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1" i="25" l="1"/>
  <c r="K10" i="25"/>
  <c r="A7" i="32" l="1"/>
  <c r="A7" i="31"/>
  <c r="A7" i="29"/>
  <c r="A7" i="28"/>
  <c r="A7" i="30"/>
  <c r="K15" i="32"/>
  <c r="K12" i="28"/>
  <c r="K10" i="29"/>
  <c r="K10" i="31"/>
  <c r="K13" i="30"/>
  <c r="L13" i="30"/>
  <c r="B17" i="30" l="1"/>
  <c r="C10" i="26" s="1"/>
  <c r="L12" i="28"/>
  <c r="L10" i="31"/>
  <c r="L10" i="29"/>
  <c r="L15" i="32"/>
  <c r="B19" i="32" l="1"/>
  <c r="C9" i="26" s="1"/>
  <c r="B14" i="31"/>
  <c r="C13" i="26" s="1"/>
  <c r="B14" i="29"/>
  <c r="C12" i="26" s="1"/>
  <c r="B16" i="28"/>
  <c r="C11" i="26" s="1"/>
  <c r="C21" i="2" l="1"/>
  <c r="A7" i="25"/>
  <c r="K13" i="25"/>
  <c r="L13" i="25"/>
  <c r="B17" i="25" l="1"/>
  <c r="C24" i="3"/>
  <c r="C8" i="26" l="1"/>
  <c r="C15" i="26" s="1"/>
</calcChain>
</file>

<file path=xl/sharedStrings.xml><?xml version="1.0" encoding="utf-8"?>
<sst xmlns="http://schemas.openxmlformats.org/spreadsheetml/2006/main" count="360" uniqueCount="170">
  <si>
    <t>Parameter Name</t>
  </si>
  <si>
    <t>Value</t>
  </si>
  <si>
    <t>Operator</t>
  </si>
  <si>
    <t>Project Name</t>
  </si>
  <si>
    <t>Signer</t>
  </si>
  <si>
    <t>Branch Office</t>
  </si>
  <si>
    <t>RFP NO./Name</t>
  </si>
  <si>
    <t>Quotation Number</t>
  </si>
  <si>
    <t>Contract Number</t>
  </si>
  <si>
    <t>PO Number</t>
  </si>
  <si>
    <t>Solution Name</t>
  </si>
  <si>
    <t>Validity Date</t>
  </si>
  <si>
    <t>SERVICE ONLY</t>
  </si>
  <si>
    <t>Security Description</t>
  </si>
  <si>
    <t>IsCustom</t>
  </si>
  <si>
    <t>Currency</t>
  </si>
  <si>
    <t>Product Line Flag</t>
  </si>
  <si>
    <t>Decimal Digits Format</t>
  </si>
  <si>
    <t>Displaying Decimal Places</t>
  </si>
  <si>
    <t>Calculating Decimal Places</t>
  </si>
  <si>
    <t>China Mobile Hong Kong Company Limited</t>
  </si>
  <si>
    <t>TLF ESB EOS relacement-V3.0 1004</t>
  </si>
  <si>
    <t/>
  </si>
  <si>
    <t>Hong Kong Rep Office</t>
  </si>
  <si>
    <t>000000522472202110040001</t>
  </si>
  <si>
    <t>P0002109290022</t>
  </si>
  <si>
    <t>Solution</t>
  </si>
  <si>
    <t>2022-01-05</t>
  </si>
  <si>
    <t>0</t>
  </si>
  <si>
    <t>USD</t>
  </si>
  <si>
    <t>REQUIRED PART</t>
  </si>
  <si>
    <t>Site</t>
  </si>
  <si>
    <t>COL_KEY.0</t>
  </si>
  <si>
    <t>COL_VALUE.0</t>
  </si>
  <si>
    <t>ProjInfo</t>
  </si>
  <si>
    <t>Operator.0,null</t>
  </si>
  <si>
    <t>Project Name.0,null</t>
  </si>
  <si>
    <t>Signer.0,null</t>
  </si>
  <si>
    <t>Branch Office.0,null</t>
  </si>
  <si>
    <t>RFP NO./Name.0,null</t>
  </si>
  <si>
    <t>Quotation Number.0,null</t>
  </si>
  <si>
    <t>Contract Number.0,null</t>
  </si>
  <si>
    <t>PO Number.0,null</t>
  </si>
  <si>
    <t>Solution Name.0,null</t>
  </si>
  <si>
    <t>Validity Date.0,null</t>
  </si>
  <si>
    <t>SERVICE ONLY.0,null</t>
  </si>
  <si>
    <t>Security Description.0,null</t>
  </si>
  <si>
    <t>IsCustom.0,null</t>
  </si>
  <si>
    <t>Currency.0,null</t>
  </si>
  <si>
    <t>Product Line Flag.0,null</t>
  </si>
  <si>
    <t>Decimal Digits Format.0,null</t>
  </si>
  <si>
    <t>Displaying Decimal Places.0,null</t>
  </si>
  <si>
    <t>Calculating Decimal Places.0,null</t>
  </si>
  <si>
    <t>1</t>
  </si>
  <si>
    <t>PHASE:</t>
  </si>
  <si>
    <t>QUOTATION DISCLAIMER</t>
  </si>
  <si>
    <t>PRICE SCHEDULE</t>
    <phoneticPr fontId="20" type="noConversion"/>
  </si>
  <si>
    <t xml:space="preserve">1. By receiving this offer the Partner/Customer expressly accepts and agrees on the following:
</t>
    <phoneticPr fontId="20" type="noConversion"/>
  </si>
  <si>
    <t xml:space="preserve">2. The preceding price is for reference only and may vary from the final price in your bill. Pay as you use.
</t>
    <phoneticPr fontId="20" type="noConversion"/>
  </si>
  <si>
    <t xml:space="preserve">3. The price in this offer only covers the specific items in the BOQ list, excluding the optional parts.
</t>
    <phoneticPr fontId="20" type="noConversion"/>
  </si>
  <si>
    <t xml:space="preserve">4. In case that any subsequent legislative regulations including but not limited to tax law in the territory of the Partner/Customer affects the pricing, the pricing should be adjusted accordingly.
</t>
    <phoneticPr fontId="20" type="noConversion"/>
  </si>
  <si>
    <t xml:space="preserve">5. Huawei shall be entitled to select another supplier if the nominated supplier is no longer qualified or in default of its performance.
</t>
    <phoneticPr fontId="20" type="noConversion"/>
  </si>
  <si>
    <t xml:space="preserve">6. Nevertheless, Huawei shall be allowed to provide alternative supply solution in case of discontinuation of original product.
</t>
    <phoneticPr fontId="20" type="noConversion"/>
  </si>
  <si>
    <t xml:space="preserve">­ This offer itself and/or the terms included in it, including but not limited to prices and/or costs quoted in this offer, are valid from the quotation date till 6 months. 
</t>
    <phoneticPr fontId="20" type="noConversion"/>
  </si>
  <si>
    <t xml:space="preserve">­ This offer constitutes mere information and an invitation to the Partner/Customer, not binding for Huawei, to submit to Huawei its petition of Purchase Order.
</t>
    <phoneticPr fontId="20" type="noConversion"/>
  </si>
  <si>
    <t xml:space="preserve">­ The terms contained in this offer and/or this offer itself shall be valid and enforceable by the Partner/customer and binding for Huawei only in case of Huawei and the Partner/Customer formalizes, according to Huawei contracting processes,a Purchase Order that includes Huawei terms and conditions.
</t>
    <phoneticPr fontId="20" type="noConversion"/>
  </si>
  <si>
    <t xml:space="preserve">­ The above mentioned Huawei terms and conditions shall be the only terms and conditions applicable to the provision of services described in this offer and therefore they shall govern the provision of the mentioned services.
</t>
    <phoneticPr fontId="20" type="noConversion"/>
  </si>
  <si>
    <t xml:space="preserve">­ Huawei may, at its sole discretion and without any compensation (including but not limited to indemnification for damages) in favor of the Partner/Customer, accepts or rejects the formalization of a Purchase Order.
</t>
    <phoneticPr fontId="20" type="noConversion"/>
  </si>
  <si>
    <t xml:space="preserve">­ Any Partner/Customer terms and/or conditions, communicated (orally, in writing or trough any other mean) or not, shall be void and not applicable for the provision of the services described in the present offer.
</t>
    <phoneticPr fontId="20" type="noConversion"/>
  </si>
  <si>
    <t>Service</t>
  </si>
  <si>
    <t>Region</t>
  </si>
  <si>
    <t>Billing Mode</t>
  </si>
  <si>
    <t>Purchase Amount</t>
  </si>
  <si>
    <t>Pay-per-use</t>
  </si>
  <si>
    <t>Total Price</t>
  </si>
  <si>
    <t>The preceding price is for reference only and may vary from the final price in your bill</t>
  </si>
  <si>
    <t>www.huaweicloud.com</t>
  </si>
  <si>
    <r>
      <t xml:space="preserve">Quotation Provided by: </t>
    </r>
    <r>
      <rPr>
        <b/>
        <sz val="14"/>
        <rFont val="Arial"/>
        <family val="2"/>
      </rPr>
      <t xml:space="preserve">Miguel Matos </t>
    </r>
    <phoneticPr fontId="20" type="noConversion"/>
  </si>
  <si>
    <t>Unit</t>
  </si>
  <si>
    <t>Quantity</t>
  </si>
  <si>
    <t>Specifications</t>
  </si>
  <si>
    <t>Unit Price (USD)</t>
  </si>
  <si>
    <t>Monthly Price</t>
    <phoneticPr fontId="27" type="noConversion"/>
  </si>
  <si>
    <t>CALCULADORA DE SERVICIOS</t>
  </si>
  <si>
    <t>hours</t>
  </si>
  <si>
    <t>Monthly Price (USD)</t>
  </si>
  <si>
    <t>Required</t>
  </si>
  <si>
    <t>ITEM</t>
  </si>
  <si>
    <t>Monthly Price After Discount</t>
  </si>
  <si>
    <t>Monthly Total</t>
  </si>
  <si>
    <t>Connectivity</t>
  </si>
  <si>
    <t>Security</t>
  </si>
  <si>
    <t>Global Summary</t>
  </si>
  <si>
    <t>Storage</t>
  </si>
  <si>
    <t>AZ</t>
  </si>
  <si>
    <t>Support</t>
  </si>
  <si>
    <t>Description</t>
  </si>
  <si>
    <t>LA-Mexico City2</t>
  </si>
  <si>
    <t xml:space="preserve">General AZ </t>
  </si>
  <si>
    <t>Elastic Cloud Server 1</t>
  </si>
  <si>
    <t>Elastic Cloud Server 2</t>
  </si>
  <si>
    <t>Data Warehouse Service 1</t>
  </si>
  <si>
    <t>Data Warehouse Service</t>
  </si>
  <si>
    <t>Monthly</t>
  </si>
  <si>
    <t>month</t>
  </si>
  <si>
    <t>Servidor ETL</t>
  </si>
  <si>
    <t>Gateway BI</t>
  </si>
  <si>
    <t>Elastic Load Balance 1</t>
  </si>
  <si>
    <t>Elastic Load Balance</t>
  </si>
  <si>
    <t xml:space="preserve">General AZ | 20 LCU; </t>
  </si>
  <si>
    <t>Virtual Private Network 1</t>
  </si>
  <si>
    <t>Virtual Private Network</t>
  </si>
  <si>
    <t>NAT Gateway 1</t>
  </si>
  <si>
    <t>NAT Gateway</t>
  </si>
  <si>
    <t>days</t>
  </si>
  <si>
    <t xml:space="preserve">Small; </t>
  </si>
  <si>
    <t>Elastic IP 1</t>
  </si>
  <si>
    <t>Elastic IP</t>
  </si>
  <si>
    <t xml:space="preserve">Dedicated | Dynamic BGP | Traffic | 2TB; 1 ; </t>
  </si>
  <si>
    <t>Cloud Backup and Recovery 1</t>
  </si>
  <si>
    <t>Cloud Backup and Recovery</t>
  </si>
  <si>
    <t>Object Storage Service 1</t>
  </si>
  <si>
    <t>Datawarehouse Backup</t>
  </si>
  <si>
    <t>Cloud Backup and Recovery 2</t>
  </si>
  <si>
    <t xml:space="preserve">Server backup vault | 2000GB; </t>
  </si>
  <si>
    <t>Object Storage Service 2</t>
  </si>
  <si>
    <t>Object Storage Service</t>
  </si>
  <si>
    <t xml:space="preserve">Standard | 2TB | Single-AZ storage | Object storage | Storage Duration:1month; 0GB; 1000x 10,000 requests; 1000x 10,000 requests; 1000x 1,000 requests; 0GB; 0GB; </t>
  </si>
  <si>
    <t>Host Security Service 1</t>
  </si>
  <si>
    <t>Host Security Service</t>
  </si>
  <si>
    <t xml:space="preserve">Premium; </t>
  </si>
  <si>
    <t>Data Warehouse Service 2</t>
  </si>
  <si>
    <t>Data Warehouse Service - Dev</t>
  </si>
  <si>
    <t>Elastic Cloud Server 3</t>
  </si>
  <si>
    <t>Servidor ETL - Dev</t>
  </si>
  <si>
    <t>Elastic Cloud Server 4</t>
  </si>
  <si>
    <t>Gateway BI - Dev</t>
  </si>
  <si>
    <t>Elastic Load Balance 2</t>
  </si>
  <si>
    <t>Elastic Load Balance - Dev</t>
  </si>
  <si>
    <t xml:space="preserve">General AZ | 10 LCU; </t>
  </si>
  <si>
    <t>Compute - PROD</t>
  </si>
  <si>
    <t>Compute - DEV</t>
  </si>
  <si>
    <t>Server #1 - Servidor ETL  | 8vCPU 64GB RAM | Disk1: 1 TB</t>
  </si>
  <si>
    <t>Server #2 - Gateway BI | 4vCPU 32GB RAM | Disk1: 500 GB</t>
  </si>
  <si>
    <t>Datawarehouse Load Balancer</t>
  </si>
  <si>
    <t>Datawarehouse Service (DWS) Cluster</t>
  </si>
  <si>
    <t>Server #1 - Servidor ETL  | 4vCPU 32GB RAM | Disk1: 500 GB</t>
  </si>
  <si>
    <t>Server #2 - Gateway BI | 4vCPU 16GB RAM | Disk1: 500 GB</t>
  </si>
  <si>
    <t>Server Backup - PROD</t>
  </si>
  <si>
    <t>Datawarehouse Backup - DEV</t>
  </si>
  <si>
    <t>Datawarehouse Backup - PROD</t>
  </si>
  <si>
    <t>Server Backup - DEV</t>
  </si>
  <si>
    <t>Server Security</t>
  </si>
  <si>
    <t>Support Plans 1</t>
  </si>
  <si>
    <t>Support Plans</t>
  </si>
  <si>
    <t>Support Plan</t>
  </si>
  <si>
    <t xml:space="preserve"> RI</t>
  </si>
  <si>
    <t>Elastic Volume Service 1</t>
  </si>
  <si>
    <t>Elastic Volume Service</t>
  </si>
  <si>
    <t xml:space="preserve">General Purpose SSD | 500GiB; </t>
  </si>
  <si>
    <t>Elastic Volume Service 2</t>
  </si>
  <si>
    <t xml:space="preserve">Professional 1 | 10amountsVPN Connection Groups; </t>
  </si>
  <si>
    <t>Har-Per - Clinica Union Medica - Datawarehouse Project</t>
  </si>
  <si>
    <t xml:space="preserve">250 GB * 3 Node; 4U16G.4DPU|Decoupled Storage And Compute|X86|4 vCPUs | 16 GB * 3 Node; 2* 100 GB; </t>
  </si>
  <si>
    <t xml:space="preserve">200 GB * 3 Node; 4U16G.4DPU|Decoupled Storage And Compute|X86|4 vCPUs | 16 GB * 3 Node; 2* 100 GB; </t>
  </si>
  <si>
    <t xml:space="preserve">x86 | Memory-optimized | m9.large.8 | 2 vCPUs | 16GiB; Ubuntu | Ubuntu 24.04 server 64bit; General Purpose SSD | 500GB; </t>
  </si>
  <si>
    <t xml:space="preserve">x86 | General computing-plus | c9.large.4 | 2 vCPUs | 8GiB; Ubuntu | Ubuntu 24.04 server 64bit; General Purpose SSD | 500GB; </t>
  </si>
  <si>
    <t xml:space="preserve">Ubuntu | Ubuntu 24.04 server 64bit; x86 | General computing | x0.2u.16g | 2 vCPUs | 16GiB | No Upfront | 1 Year; General Purpose SSD | 500GB; </t>
  </si>
  <si>
    <t xml:space="preserve">Ubuntu | Ubuntu 24.04 server 64bit; x86 | General computing | x0.2u.8g | 2 vCPUs | 8GiB | No Upfront | 1 Year; General Purpose SSD | 500GB; </t>
  </si>
  <si>
    <t xml:space="preserve">Business | 3000USD/month;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</si>
</sst>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39">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name val="Arial"/>
      <family val="2"/>
    </font>
    <font>
      <sz val="9"/>
      <name val="Arial"/>
      <family val="2"/>
    </font>
    <font>
      <sz val="8"/>
      <name val="Arial"/>
      <family val="2"/>
    </font>
    <font>
      <sz val="12"/>
      <name val="Arial"/>
      <family val="2"/>
    </font>
    <font>
      <b/>
      <sz val="24"/>
      <name val="Arial"/>
      <family val="2"/>
    </font>
    <font>
      <b/>
      <sz val="16"/>
      <name val="Arial"/>
      <family val="2"/>
    </font>
    <font>
      <sz val="16"/>
      <name val="Arial"/>
      <family val="2"/>
    </font>
    <font>
      <b/>
      <sz val="14"/>
      <name val="Arial"/>
      <family val="2"/>
    </font>
    <font>
      <sz val="12"/>
      <name val="宋体"/>
      <family val="2"/>
    </font>
    <font>
      <sz val="9"/>
      <name val="宋体"/>
      <family val="3"/>
      <charset val="134"/>
    </font>
    <font>
      <sz val="16"/>
      <name val="Arial Black"/>
      <family val="2"/>
    </font>
    <font>
      <sz val="12"/>
      <name val="Arial Unicode MS"/>
      <family val="2"/>
      <charset val="134"/>
    </font>
    <font>
      <sz val="11"/>
      <color theme="1"/>
      <name val="Calibri"/>
      <family val="2"/>
      <scheme val="minor"/>
    </font>
    <font>
      <u/>
      <sz val="10"/>
      <color theme="10"/>
      <name val="Arial"/>
      <family val="2"/>
    </font>
    <font>
      <u/>
      <sz val="16"/>
      <color theme="10"/>
      <name val="Arial"/>
      <family val="2"/>
    </font>
    <font>
      <sz val="10"/>
      <name val="Arial"/>
      <family val="2"/>
    </font>
    <font>
      <sz val="9"/>
      <name val="NSimSun"/>
      <family val="3"/>
      <charset val="134"/>
    </font>
    <font>
      <b/>
      <sz val="11"/>
      <color theme="1"/>
      <name val="Calibri"/>
      <family val="2"/>
      <scheme val="minor"/>
    </font>
    <font>
      <sz val="14"/>
      <color rgb="FFFFFFF0"/>
      <name val="微软雅黑"/>
    </font>
    <font>
      <sz val="12"/>
      <name val="微软雅黑"/>
    </font>
    <font>
      <sz val="12"/>
      <color rgb="FFCD2626"/>
      <name val="微软雅黑"/>
    </font>
    <font>
      <sz val="12"/>
      <color rgb="FF8F8F8F"/>
      <name val="微软雅黑"/>
    </font>
    <font>
      <sz val="14"/>
      <name val="Arial"/>
      <family val="2"/>
    </font>
    <font>
      <b/>
      <sz val="16"/>
      <name val="微软雅黑"/>
    </font>
    <font>
      <b/>
      <sz val="14"/>
      <color theme="1"/>
      <name val="微软雅黑"/>
    </font>
    <font>
      <sz val="14"/>
      <color theme="1"/>
      <name val="微软雅黑"/>
    </font>
    <font>
      <sz val="12"/>
      <color theme="1"/>
      <name val="Calibri"/>
      <family val="2"/>
      <scheme val="minor"/>
    </font>
    <font>
      <b/>
      <sz val="14"/>
      <color rgb="FFFFFFF0"/>
      <name val="微软雅黑"/>
    </font>
  </fonts>
  <fills count="10">
    <fill>
      <patternFill patternType="none"/>
    </fill>
    <fill>
      <patternFill patternType="gray125"/>
    </fill>
    <fill>
      <patternFill patternType="solid">
        <fgColor rgb="FF99CCFF"/>
        <bgColor indexed="64"/>
      </patternFill>
    </fill>
    <fill>
      <patternFill patternType="solid">
        <fgColor rgb="FFC0C0C0"/>
        <bgColor indexed="64"/>
      </patternFill>
    </fill>
    <fill>
      <patternFill patternType="solid">
        <fgColor rgb="FFFFFFCC"/>
        <bgColor indexed="64"/>
      </patternFill>
    </fill>
    <fill>
      <patternFill patternType="solid">
        <fgColor rgb="FF808080"/>
        <bgColor indexed="64"/>
      </patternFill>
    </fill>
    <fill>
      <patternFill patternType="solid">
        <fgColor rgb="FF1874CD"/>
      </patternFill>
    </fill>
    <fill>
      <patternFill patternType="solid">
        <fgColor rgb="FFDBDBDB"/>
      </patternFill>
    </fill>
    <fill>
      <patternFill patternType="solid">
        <fgColor theme="3" tint="0.59999389629810485"/>
        <bgColor indexed="64"/>
      </patternFill>
    </fill>
    <fill>
      <patternFill patternType="solid">
        <fgColor theme="0" tint="-4.9989318521683403E-2"/>
        <bgColor indexed="64"/>
      </patternFill>
    </fill>
  </fills>
  <borders count="21">
    <border>
      <left/>
      <right/>
      <top/>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bottom style="thin">
        <color auto="1"/>
      </bottom>
      <diagonal/>
    </border>
    <border>
      <left/>
      <right style="medium">
        <color auto="1"/>
      </right>
      <top/>
      <bottom/>
      <diagonal/>
    </border>
    <border>
      <left style="thin">
        <color rgb="FFFFFFFF"/>
      </left>
      <right style="thin">
        <color rgb="FFFFFFFF"/>
      </right>
      <top/>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right style="thin">
        <color rgb="FFFFFFFF"/>
      </right>
      <top/>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top style="thin">
        <color indexed="64"/>
      </top>
      <bottom style="medium">
        <color indexed="64"/>
      </bottom>
      <diagonal/>
    </border>
    <border>
      <left/>
      <right/>
      <top style="thin">
        <color indexed="64"/>
      </top>
      <bottom/>
      <diagonal/>
    </border>
  </borders>
  <cellStyleXfs count="17">
    <xf numFmtId="0" fontId="0" fillId="0" borderId="0">
      <alignment vertical="center"/>
    </xf>
    <xf numFmtId="0" fontId="23" fillId="0" borderId="0"/>
    <xf numFmtId="0" fontId="24" fillId="0" borderId="0" applyNumberFormat="0" applyFill="0" applyBorder="0" applyAlignment="0" applyProtection="0">
      <alignment vertical="center"/>
    </xf>
    <xf numFmtId="44" fontId="26" fillId="0" borderId="0" applyFont="0" applyFill="0" applyBorder="0" applyAlignment="0" applyProtection="0">
      <alignment vertical="center"/>
    </xf>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26" fillId="0" borderId="0">
      <alignment vertical="center"/>
    </xf>
    <xf numFmtId="0" fontId="1" fillId="0" borderId="0"/>
    <xf numFmtId="0" fontId="1" fillId="0" borderId="0"/>
  </cellStyleXfs>
  <cellXfs count="82">
    <xf numFmtId="0" fontId="0" fillId="0" borderId="0" xfId="0">
      <alignment vertical="center"/>
    </xf>
    <xf numFmtId="0" fontId="11" fillId="0" borderId="0" xfId="0" applyFont="1" applyAlignment="1"/>
    <xf numFmtId="0" fontId="13" fillId="0" borderId="0" xfId="0" applyFont="1">
      <alignment vertical="center"/>
    </xf>
    <xf numFmtId="49" fontId="14" fillId="0" borderId="0" xfId="0" applyNumberFormat="1" applyFont="1">
      <alignment vertical="center"/>
    </xf>
    <xf numFmtId="0" fontId="14" fillId="5" borderId="0" xfId="0" applyFont="1" applyFill="1">
      <alignment vertical="center"/>
    </xf>
    <xf numFmtId="0" fontId="15" fillId="0" borderId="0" xfId="0" applyFont="1" applyAlignment="1">
      <alignment horizontal="centerContinuous" vertical="center"/>
    </xf>
    <xf numFmtId="49" fontId="16" fillId="0" borderId="0" xfId="0" applyNumberFormat="1" applyFont="1" applyAlignment="1">
      <alignment horizontal="centerContinuous" vertical="center"/>
    </xf>
    <xf numFmtId="0" fontId="17" fillId="0" borderId="0" xfId="0" applyFont="1" applyAlignment="1">
      <alignment horizontal="centerContinuous" vertical="center"/>
    </xf>
    <xf numFmtId="0" fontId="18" fillId="5" borderId="0" xfId="0" applyFont="1" applyFill="1">
      <alignment vertical="center"/>
    </xf>
    <xf numFmtId="15" fontId="16" fillId="0" borderId="0" xfId="0" applyNumberFormat="1" applyFont="1" applyAlignment="1">
      <alignment horizontal="right" vertical="center"/>
    </xf>
    <xf numFmtId="14" fontId="16" fillId="0" borderId="0" xfId="0" applyNumberFormat="1" applyFont="1" applyAlignment="1">
      <alignment horizontal="left" vertical="center"/>
    </xf>
    <xf numFmtId="0" fontId="13" fillId="0" borderId="0" xfId="0" applyFont="1" applyAlignment="1"/>
    <xf numFmtId="0" fontId="13" fillId="0" borderId="0" xfId="0" applyFont="1">
      <alignment vertical="center"/>
    </xf>
    <xf numFmtId="0" fontId="14" fillId="0" borderId="0" xfId="0" applyFont="1" applyAlignment="1">
      <alignment vertical="center" wrapText="1"/>
    </xf>
    <xf numFmtId="1" fontId="13" fillId="0" borderId="0" xfId="0" applyNumberFormat="1" applyFont="1">
      <alignment vertical="center"/>
    </xf>
    <xf numFmtId="0" fontId="13" fillId="0" borderId="0" xfId="0" applyFont="1" applyAlignment="1">
      <alignment vertical="center" wrapText="1"/>
    </xf>
    <xf numFmtId="0" fontId="19" fillId="0" borderId="6" xfId="0" applyFont="1" applyBorder="1">
      <alignment vertical="center"/>
    </xf>
    <xf numFmtId="0" fontId="0" fillId="0" borderId="0" xfId="0" applyAlignment="1"/>
    <xf numFmtId="0" fontId="21" fillId="0" borderId="0" xfId="0" applyFont="1" applyAlignment="1">
      <alignment horizontal="center" vertical="center" wrapText="1"/>
    </xf>
    <xf numFmtId="0" fontId="14" fillId="0" borderId="0" xfId="0" applyFont="1" applyAlignment="1">
      <alignment horizontal="left" vertical="center" wrapText="1"/>
    </xf>
    <xf numFmtId="0" fontId="22" fillId="0" borderId="0" xfId="0" applyFont="1" applyAlignment="1">
      <alignment horizontal="left" vertical="center" wrapText="1"/>
    </xf>
    <xf numFmtId="0" fontId="0" fillId="0" borderId="0" xfId="0" applyAlignment="1">
      <alignment horizontal="right" vertical="center" wrapText="1"/>
    </xf>
    <xf numFmtId="0" fontId="10" fillId="0" borderId="0" xfId="4"/>
    <xf numFmtId="0" fontId="28" fillId="8" borderId="11" xfId="5" applyFont="1" applyFill="1" applyBorder="1"/>
    <xf numFmtId="14" fontId="0" fillId="0" borderId="0" xfId="0" applyNumberFormat="1">
      <alignment vertical="center"/>
    </xf>
    <xf numFmtId="14" fontId="14" fillId="0" borderId="0" xfId="0" applyNumberFormat="1" applyFont="1" applyAlignment="1">
      <alignment horizontal="left" vertical="center" wrapText="1"/>
    </xf>
    <xf numFmtId="0" fontId="29" fillId="0" borderId="0" xfId="13" applyFont="1"/>
    <xf numFmtId="0" fontId="30" fillId="7" borderId="7" xfId="13" applyFont="1" applyFill="1" applyBorder="1" applyAlignment="1">
      <alignment horizontal="right" vertical="center" wrapText="1"/>
    </xf>
    <xf numFmtId="0" fontId="30" fillId="0" borderId="0" xfId="13" applyFont="1"/>
    <xf numFmtId="0" fontId="30" fillId="0" borderId="8" xfId="13" applyFont="1" applyBorder="1" applyAlignment="1">
      <alignment horizontal="left" vertical="center" wrapText="1"/>
    </xf>
    <xf numFmtId="0" fontId="2" fillId="0" borderId="0" xfId="13"/>
    <xf numFmtId="4" fontId="30" fillId="7" borderId="9" xfId="13" applyNumberFormat="1" applyFont="1" applyFill="1" applyBorder="1" applyAlignment="1">
      <alignment horizontal="right" vertical="center" wrapText="1"/>
    </xf>
    <xf numFmtId="4" fontId="31" fillId="7" borderId="10" xfId="13" applyNumberFormat="1" applyFont="1" applyFill="1" applyBorder="1" applyAlignment="1">
      <alignment horizontal="right" vertical="center" wrapText="1"/>
    </xf>
    <xf numFmtId="0" fontId="2" fillId="0" borderId="6" xfId="13" applyBorder="1"/>
    <xf numFmtId="0" fontId="30" fillId="9" borderId="8" xfId="13" applyFont="1" applyFill="1" applyBorder="1" applyAlignment="1">
      <alignment horizontal="left" vertical="center" wrapText="1"/>
    </xf>
    <xf numFmtId="164" fontId="31" fillId="9" borderId="7" xfId="13" applyNumberFormat="1" applyFont="1" applyFill="1" applyBorder="1" applyAlignment="1">
      <alignment horizontal="right" vertical="center" wrapText="1"/>
    </xf>
    <xf numFmtId="4" fontId="31" fillId="0" borderId="7" xfId="13" applyNumberFormat="1" applyFont="1" applyBorder="1" applyAlignment="1">
      <alignment horizontal="right" vertical="center" wrapText="1"/>
    </xf>
    <xf numFmtId="0" fontId="32" fillId="0" borderId="0" xfId="11" applyFont="1" applyAlignment="1">
      <alignment horizontal="left" vertical="center" wrapText="1"/>
    </xf>
    <xf numFmtId="0" fontId="30" fillId="7" borderId="18" xfId="13" applyFont="1" applyFill="1" applyBorder="1" applyAlignment="1">
      <alignment horizontal="left" vertical="center" wrapText="1"/>
    </xf>
    <xf numFmtId="0" fontId="30" fillId="7" borderId="0" xfId="13" applyFont="1" applyFill="1" applyBorder="1" applyAlignment="1">
      <alignment horizontal="left" vertical="center" wrapText="1"/>
    </xf>
    <xf numFmtId="0" fontId="30" fillId="7" borderId="0" xfId="13" applyFont="1" applyFill="1" applyBorder="1" applyAlignment="1">
      <alignment horizontal="right" vertical="center" wrapText="1"/>
    </xf>
    <xf numFmtId="164" fontId="30" fillId="0" borderId="0" xfId="13" applyNumberFormat="1" applyFont="1" applyBorder="1" applyAlignment="1">
      <alignment horizontal="right" vertical="center" wrapText="1"/>
    </xf>
    <xf numFmtId="164" fontId="30" fillId="9" borderId="0" xfId="13" applyNumberFormat="1" applyFont="1" applyFill="1" applyBorder="1" applyAlignment="1">
      <alignment horizontal="right" vertical="center" wrapText="1"/>
    </xf>
    <xf numFmtId="0" fontId="30" fillId="0" borderId="13" xfId="13" applyFont="1" applyBorder="1" applyAlignment="1">
      <alignment horizontal="left" vertical="center" wrapText="1"/>
    </xf>
    <xf numFmtId="0" fontId="30" fillId="9" borderId="13" xfId="13" applyFont="1" applyFill="1" applyBorder="1" applyAlignment="1">
      <alignment horizontal="left" vertical="center" wrapText="1"/>
    </xf>
    <xf numFmtId="0" fontId="1" fillId="0" borderId="0" xfId="15"/>
    <xf numFmtId="0" fontId="1" fillId="0" borderId="6" xfId="15" applyBorder="1"/>
    <xf numFmtId="0" fontId="35" fillId="0" borderId="11" xfId="15" applyFont="1" applyBorder="1"/>
    <xf numFmtId="44" fontId="36" fillId="0" borderId="11" xfId="15" applyNumberFormat="1" applyFont="1" applyBorder="1"/>
    <xf numFmtId="0" fontId="37" fillId="0" borderId="0" xfId="15" applyFont="1"/>
    <xf numFmtId="0" fontId="35" fillId="0" borderId="19" xfId="15" applyFont="1" applyBorder="1"/>
    <xf numFmtId="44" fontId="35" fillId="0" borderId="19" xfId="15" applyNumberFormat="1" applyFont="1" applyBorder="1"/>
    <xf numFmtId="44" fontId="1" fillId="0" borderId="0" xfId="15" applyNumberFormat="1"/>
    <xf numFmtId="44" fontId="10" fillId="0" borderId="11" xfId="3" applyFont="1" applyFill="1" applyBorder="1" applyAlignment="1"/>
    <xf numFmtId="0" fontId="35" fillId="0" borderId="0" xfId="15" applyFont="1" applyBorder="1"/>
    <xf numFmtId="44" fontId="36" fillId="0" borderId="0" xfId="15" applyNumberFormat="1" applyFont="1" applyBorder="1"/>
    <xf numFmtId="44" fontId="36" fillId="0" borderId="20" xfId="15" applyNumberFormat="1" applyFont="1" applyBorder="1"/>
    <xf numFmtId="0" fontId="33" fillId="0" borderId="12" xfId="0" applyFont="1" applyBorder="1" applyAlignment="1">
      <alignment horizontal="center" vertical="center" wrapText="1"/>
    </xf>
    <xf numFmtId="44" fontId="10" fillId="0" borderId="0" xfId="3" applyFont="1" applyFill="1" applyBorder="1" applyAlignment="1"/>
    <xf numFmtId="0" fontId="30" fillId="9" borderId="0" xfId="13" applyFont="1" applyFill="1" applyBorder="1" applyAlignment="1">
      <alignment horizontal="left" vertical="center" wrapText="1"/>
    </xf>
    <xf numFmtId="0" fontId="38" fillId="6" borderId="11" xfId="15" applyFont="1" applyFill="1" applyBorder="1" applyAlignment="1">
      <alignment vertical="center" wrapText="1"/>
    </xf>
    <xf numFmtId="4" fontId="30" fillId="9" borderId="0" xfId="13" applyNumberFormat="1" applyFont="1" applyFill="1" applyBorder="1" applyAlignment="1">
      <alignment horizontal="right" vertical="center" wrapText="1"/>
    </xf>
    <xf numFmtId="0" fontId="12" fillId="3" borderId="2" xfId="0" applyFont="1" applyFill="1" applyBorder="1">
      <alignment vertical="center"/>
    </xf>
    <xf numFmtId="49" fontId="12" fillId="4" borderId="3" xfId="0" applyNumberFormat="1" applyFont="1" applyFill="1" applyBorder="1" applyAlignment="1" applyProtection="1">
      <alignment vertical="center" shrinkToFit="1"/>
      <protection locked="0"/>
    </xf>
    <xf numFmtId="49" fontId="12" fillId="4" borderId="5" xfId="0" applyNumberFormat="1" applyFont="1" applyFill="1" applyBorder="1" applyAlignment="1" applyProtection="1">
      <alignment vertical="center" shrinkToFit="1"/>
      <protection locked="0"/>
    </xf>
    <xf numFmtId="0" fontId="11" fillId="2" borderId="1" xfId="0" applyFont="1" applyFill="1" applyBorder="1" applyAlignment="1">
      <alignment horizontal="center" vertical="center" wrapText="1"/>
    </xf>
    <xf numFmtId="0" fontId="12" fillId="3" borderId="4" xfId="0" applyFont="1" applyFill="1" applyBorder="1">
      <alignment vertical="center"/>
    </xf>
    <xf numFmtId="49" fontId="16" fillId="0" borderId="0" xfId="0" applyNumberFormat="1" applyFont="1" applyAlignment="1">
      <alignment horizontal="center" vertical="center" wrapText="1"/>
    </xf>
    <xf numFmtId="0" fontId="16" fillId="0" borderId="0" xfId="0" applyFont="1" applyAlignment="1">
      <alignment horizontal="center" vertical="top" wrapText="1"/>
    </xf>
    <xf numFmtId="0" fontId="25" fillId="0" borderId="0" xfId="2" applyFont="1" applyAlignment="1">
      <alignment horizontal="center" vertical="center" wrapText="1"/>
    </xf>
    <xf numFmtId="0" fontId="16" fillId="0" borderId="0" xfId="0" applyNumberFormat="1" applyFont="1" applyAlignment="1">
      <alignment horizontal="center" vertical="center"/>
    </xf>
    <xf numFmtId="0" fontId="21" fillId="0" borderId="0" xfId="14" applyFont="1" applyAlignment="1">
      <alignment horizontal="center" vertical="center" wrapText="1"/>
    </xf>
    <xf numFmtId="0" fontId="34" fillId="0" borderId="0" xfId="14" applyFont="1" applyAlignment="1">
      <alignment horizontal="center" vertical="center" wrapText="1"/>
    </xf>
    <xf numFmtId="0" fontId="32" fillId="0" borderId="0" xfId="16" applyFont="1" applyBorder="1" applyAlignment="1">
      <alignment horizontal="center" vertical="top" wrapText="1"/>
    </xf>
    <xf numFmtId="0" fontId="21" fillId="0" borderId="0" xfId="0" applyFont="1" applyAlignment="1">
      <alignment horizontal="center" vertical="center" wrapText="1"/>
    </xf>
    <xf numFmtId="0" fontId="29" fillId="6" borderId="14" xfId="13" applyFont="1" applyFill="1" applyBorder="1" applyAlignment="1">
      <alignment horizontal="center" vertical="center" wrapText="1"/>
    </xf>
    <xf numFmtId="0" fontId="29" fillId="6" borderId="15" xfId="13" applyFont="1" applyFill="1" applyBorder="1" applyAlignment="1">
      <alignment horizontal="center" vertical="center" wrapText="1"/>
    </xf>
    <xf numFmtId="0" fontId="29" fillId="6" borderId="16" xfId="13" applyFont="1" applyFill="1" applyBorder="1" applyAlignment="1">
      <alignment horizontal="center" vertical="center" wrapText="1"/>
    </xf>
    <xf numFmtId="0" fontId="30" fillId="7" borderId="17" xfId="13" applyFont="1" applyFill="1" applyBorder="1" applyAlignment="1">
      <alignment horizontal="center" vertical="center" wrapText="1"/>
    </xf>
    <xf numFmtId="0" fontId="30" fillId="7" borderId="9" xfId="13" applyFont="1" applyFill="1" applyBorder="1" applyAlignment="1">
      <alignment horizontal="center" vertical="center" wrapText="1"/>
    </xf>
    <xf numFmtId="0" fontId="32" fillId="0" borderId="15" xfId="11" applyFont="1" applyBorder="1" applyAlignment="1">
      <alignment horizontal="left" vertical="center" wrapText="1"/>
    </xf>
    <xf numFmtId="0" fontId="33" fillId="0" borderId="12" xfId="0" applyFont="1" applyBorder="1" applyAlignment="1">
      <alignment horizontal="center" vertical="center" wrapText="1"/>
    </xf>
  </cellXfs>
  <cellStyles count="17">
    <cellStyle name="Currency" xfId="3" builtinId="4"/>
    <cellStyle name="Hyperlink" xfId="2" builtinId="8"/>
    <cellStyle name="Normal" xfId="0" builtinId="0"/>
    <cellStyle name="Normal 10" xfId="12" xr:uid="{00000000-0005-0000-0000-000003000000}"/>
    <cellStyle name="Normal 11" xfId="13" xr:uid="{00000000-0005-0000-0000-000004000000}"/>
    <cellStyle name="Normal 11 2" xfId="15" xr:uid="{DC190B7E-7CAB-4A17-865F-D5968821E65F}"/>
    <cellStyle name="Normal 2" xfId="4" xr:uid="{00000000-0005-0000-0000-000005000000}"/>
    <cellStyle name="Normal 3" xfId="5" xr:uid="{00000000-0005-0000-0000-000006000000}"/>
    <cellStyle name="Normal 4" xfId="6" xr:uid="{00000000-0005-0000-0000-000007000000}"/>
    <cellStyle name="Normal 4 2" xfId="14" xr:uid="{2B7987BB-0015-4C69-988C-C146EA02B677}"/>
    <cellStyle name="Normal 5" xfId="7" xr:uid="{00000000-0005-0000-0000-000008000000}"/>
    <cellStyle name="Normal 6" xfId="8" xr:uid="{00000000-0005-0000-0000-000009000000}"/>
    <cellStyle name="Normal 7" xfId="9" xr:uid="{00000000-0005-0000-0000-00000A000000}"/>
    <cellStyle name="Normal 8" xfId="10" xr:uid="{00000000-0005-0000-0000-00000B000000}"/>
    <cellStyle name="Normal 9" xfId="11" xr:uid="{00000000-0005-0000-0000-00000C000000}"/>
    <cellStyle name="Normal 9 2" xfId="16" xr:uid="{B0CCA01E-B7BE-4072-9A0B-3F9060F81B54}"/>
    <cellStyle name="常规 2" xfId="1" xr:uid="{00000000-0005-0000-0000-00000E000000}"/>
  </cellStyles>
  <dxfs count="0"/>
  <tableStyles count="0" defaultTableStyle="TableStyleMedium2" defaultPivotStyle="PivotStyleLight16"/>
  <colors>
    <mruColors>
      <color rgb="FF00C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696884</xdr:colOff>
      <xdr:row>16</xdr:row>
      <xdr:rowOff>237605</xdr:rowOff>
    </xdr:from>
    <xdr:to>
      <xdr:col>3</xdr:col>
      <xdr:colOff>1885604</xdr:colOff>
      <xdr:row>17</xdr:row>
      <xdr:rowOff>477635</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2629" y="6721532"/>
          <a:ext cx="3696393" cy="738794"/>
        </a:xfrm>
        <a:prstGeom prst="rect">
          <a:avLst/>
        </a:prstGeom>
      </xdr:spPr>
    </xdr:pic>
    <xdr:clientData/>
  </xdr:twoCellAnchor>
  <xdr:twoCellAnchor>
    <xdr:from>
      <xdr:col>2</xdr:col>
      <xdr:colOff>44450</xdr:colOff>
      <xdr:row>20</xdr:row>
      <xdr:rowOff>101600</xdr:rowOff>
    </xdr:from>
    <xdr:to>
      <xdr:col>2</xdr:col>
      <xdr:colOff>1447800</xdr:colOff>
      <xdr:row>21</xdr:row>
      <xdr:rowOff>0</xdr:rowOff>
    </xdr:to>
    <xdr:sp macro="" textlink="">
      <xdr:nvSpPr>
        <xdr:cNvPr id="3" name="Rectangle 2">
          <a:extLst>
            <a:ext uri="{FF2B5EF4-FFF2-40B4-BE49-F238E27FC236}">
              <a16:creationId xmlns:a16="http://schemas.microsoft.com/office/drawing/2014/main" id="{391B8790-6941-4814-9F55-F51169EECA4E}"/>
            </a:ext>
          </a:extLst>
        </xdr:cNvPr>
        <xdr:cNvSpPr>
          <a:spLocks noChangeArrowheads="1"/>
        </xdr:cNvSpPr>
      </xdr:nvSpPr>
      <xdr:spPr bwMode="auto">
        <a:xfrm>
          <a:off x="654050" y="8616950"/>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106680</xdr:colOff>
      <xdr:row>2</xdr:row>
      <xdr:rowOff>53340</xdr:rowOff>
    </xdr:from>
    <xdr:to>
      <xdr:col>2</xdr:col>
      <xdr:colOff>1853877</xdr:colOff>
      <xdr:row>4</xdr:row>
      <xdr:rowOff>83819</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 y="53340"/>
          <a:ext cx="1747197" cy="350519"/>
        </a:xfrm>
        <a:prstGeom prst="rect">
          <a:avLst/>
        </a:prstGeom>
      </xdr:spPr>
    </xdr:pic>
    <xdr:clientData/>
  </xdr:twoCellAnchor>
  <xdr:twoCellAnchor>
    <xdr:from>
      <xdr:col>2</xdr:col>
      <xdr:colOff>5251450</xdr:colOff>
      <xdr:row>2</xdr:row>
      <xdr:rowOff>146051</xdr:rowOff>
    </xdr:from>
    <xdr:to>
      <xdr:col>3</xdr:col>
      <xdr:colOff>6350</xdr:colOff>
      <xdr:row>4</xdr:row>
      <xdr:rowOff>69851</xdr:rowOff>
    </xdr:to>
    <xdr:sp macro="" textlink="">
      <xdr:nvSpPr>
        <xdr:cNvPr id="4" name="Rectangle 3">
          <a:extLst>
            <a:ext uri="{FF2B5EF4-FFF2-40B4-BE49-F238E27FC236}">
              <a16:creationId xmlns:a16="http://schemas.microsoft.com/office/drawing/2014/main" id="{7C3F5AB7-0F73-4711-8EAE-CE2BD05F24A9}"/>
            </a:ext>
          </a:extLst>
        </xdr:cNvPr>
        <xdr:cNvSpPr>
          <a:spLocks noChangeArrowheads="1"/>
        </xdr:cNvSpPr>
      </xdr:nvSpPr>
      <xdr:spPr bwMode="auto">
        <a:xfrm>
          <a:off x="5251450" y="146051"/>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106680</xdr:colOff>
      <xdr:row>2</xdr:row>
      <xdr:rowOff>53340</xdr:rowOff>
    </xdr:from>
    <xdr:to>
      <xdr:col>2</xdr:col>
      <xdr:colOff>1853877</xdr:colOff>
      <xdr:row>4</xdr:row>
      <xdr:rowOff>83819</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 y="53340"/>
          <a:ext cx="1747197" cy="354329"/>
        </a:xfrm>
        <a:prstGeom prst="rect">
          <a:avLst/>
        </a:prstGeom>
      </xdr:spPr>
    </xdr:pic>
    <xdr:clientData/>
  </xdr:twoCellAnchor>
  <xdr:twoCellAnchor editAs="oneCell">
    <xdr:from>
      <xdr:col>0</xdr:col>
      <xdr:colOff>0</xdr:colOff>
      <xdr:row>6</xdr:row>
      <xdr:rowOff>21102</xdr:rowOff>
    </xdr:from>
    <xdr:to>
      <xdr:col>2</xdr:col>
      <xdr:colOff>6480000</xdr:colOff>
      <xdr:row>6</xdr:row>
      <xdr:rowOff>1634713</xdr:rowOff>
    </xdr:to>
    <xdr:pic>
      <xdr:nvPicPr>
        <xdr:cNvPr id="5" name="图片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0" y="712764"/>
          <a:ext cx="6480000" cy="1613611"/>
        </a:xfrm>
        <a:prstGeom prst="rect">
          <a:avLst/>
        </a:prstGeom>
      </xdr:spPr>
    </xdr:pic>
    <xdr:clientData/>
  </xdr:twoCellAnchor>
  <xdr:twoCellAnchor editAs="oneCell">
    <xdr:from>
      <xdr:col>0</xdr:col>
      <xdr:colOff>0</xdr:colOff>
      <xdr:row>8</xdr:row>
      <xdr:rowOff>3481755</xdr:rowOff>
    </xdr:from>
    <xdr:to>
      <xdr:col>2</xdr:col>
      <xdr:colOff>6480000</xdr:colOff>
      <xdr:row>8</xdr:row>
      <xdr:rowOff>4933348</xdr:rowOff>
    </xdr:to>
    <xdr:pic>
      <xdr:nvPicPr>
        <xdr:cNvPr id="6" name="图片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3"/>
        <a:srcRect t="46229"/>
        <a:stretch/>
      </xdr:blipFill>
      <xdr:spPr>
        <a:xfrm>
          <a:off x="0" y="7854463"/>
          <a:ext cx="6480000" cy="1451593"/>
        </a:xfrm>
        <a:prstGeom prst="rect">
          <a:avLst/>
        </a:prstGeom>
      </xdr:spPr>
    </xdr:pic>
    <xdr:clientData/>
  </xdr:twoCellAnchor>
  <xdr:twoCellAnchor editAs="oneCell">
    <xdr:from>
      <xdr:col>2</xdr:col>
      <xdr:colOff>60283</xdr:colOff>
      <xdr:row>7</xdr:row>
      <xdr:rowOff>93787</xdr:rowOff>
    </xdr:from>
    <xdr:to>
      <xdr:col>2</xdr:col>
      <xdr:colOff>6419718</xdr:colOff>
      <xdr:row>8</xdr:row>
      <xdr:rowOff>1230923</xdr:rowOff>
    </xdr:to>
    <xdr:pic>
      <xdr:nvPicPr>
        <xdr:cNvPr id="8" name="图片 7">
          <a:extLst>
            <a:ext uri="{FF2B5EF4-FFF2-40B4-BE49-F238E27FC236}">
              <a16:creationId xmlns:a16="http://schemas.microsoft.com/office/drawing/2014/main" id="{00000000-0008-0000-0300-000008000000}"/>
            </a:ext>
          </a:extLst>
        </xdr:cNvPr>
        <xdr:cNvPicPr>
          <a:picLocks noChangeAspect="1"/>
        </xdr:cNvPicPr>
      </xdr:nvPicPr>
      <xdr:blipFill rotWithShape="1">
        <a:blip xmlns:r="http://schemas.openxmlformats.org/officeDocument/2006/relationships" r:embed="rId4"/>
        <a:srcRect b="7018"/>
        <a:stretch/>
      </xdr:blipFill>
      <xdr:spPr>
        <a:xfrm>
          <a:off x="60283" y="2497018"/>
          <a:ext cx="6359435" cy="3106613"/>
        </a:xfrm>
        <a:prstGeom prst="rect">
          <a:avLst/>
        </a:prstGeom>
      </xdr:spPr>
    </xdr:pic>
    <xdr:clientData/>
  </xdr:twoCellAnchor>
  <xdr:twoCellAnchor>
    <xdr:from>
      <xdr:col>2</xdr:col>
      <xdr:colOff>5251450</xdr:colOff>
      <xdr:row>2</xdr:row>
      <xdr:rowOff>152400</xdr:rowOff>
    </xdr:from>
    <xdr:to>
      <xdr:col>3</xdr:col>
      <xdr:colOff>6350</xdr:colOff>
      <xdr:row>4</xdr:row>
      <xdr:rowOff>76200</xdr:rowOff>
    </xdr:to>
    <xdr:sp macro="" textlink="">
      <xdr:nvSpPr>
        <xdr:cNvPr id="7" name="Rectangle 6">
          <a:extLst>
            <a:ext uri="{FF2B5EF4-FFF2-40B4-BE49-F238E27FC236}">
              <a16:creationId xmlns:a16="http://schemas.microsoft.com/office/drawing/2014/main" id="{3AB52B9D-94F1-442A-B74C-15E445295D36}"/>
            </a:ext>
          </a:extLst>
        </xdr:cNvPr>
        <xdr:cNvSpPr>
          <a:spLocks noChangeArrowheads="1"/>
        </xdr:cNvSpPr>
      </xdr:nvSpPr>
      <xdr:spPr bwMode="auto">
        <a:xfrm>
          <a:off x="5251450" y="152400"/>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twoCellAnchor>
    <xdr:from>
      <xdr:col>0</xdr:col>
      <xdr:colOff>0</xdr:colOff>
      <xdr:row>8</xdr:row>
      <xdr:rowOff>1340532</xdr:rowOff>
    </xdr:from>
    <xdr:to>
      <xdr:col>2</xdr:col>
      <xdr:colOff>6480000</xdr:colOff>
      <xdr:row>8</xdr:row>
      <xdr:rowOff>3286538</xdr:rowOff>
    </xdr:to>
    <xdr:grpSp>
      <xdr:nvGrpSpPr>
        <xdr:cNvPr id="15" name="Group 14">
          <a:extLst>
            <a:ext uri="{FF2B5EF4-FFF2-40B4-BE49-F238E27FC236}">
              <a16:creationId xmlns:a16="http://schemas.microsoft.com/office/drawing/2014/main" id="{2948EE3B-E282-442F-8981-65DE0095C895}"/>
            </a:ext>
          </a:extLst>
        </xdr:cNvPr>
        <xdr:cNvGrpSpPr/>
      </xdr:nvGrpSpPr>
      <xdr:grpSpPr>
        <a:xfrm>
          <a:off x="0" y="5707625"/>
          <a:ext cx="6480000" cy="1946006"/>
          <a:chOff x="0" y="5695885"/>
          <a:chExt cx="6480000" cy="1946006"/>
        </a:xfrm>
      </xdr:grpSpPr>
      <xdr:grpSp>
        <xdr:nvGrpSpPr>
          <xdr:cNvPr id="14" name="Group 13">
            <a:extLst>
              <a:ext uri="{FF2B5EF4-FFF2-40B4-BE49-F238E27FC236}">
                <a16:creationId xmlns:a16="http://schemas.microsoft.com/office/drawing/2014/main" id="{0F8C4E40-AA10-4D5D-9F0C-3B389DE17DF2}"/>
              </a:ext>
            </a:extLst>
          </xdr:cNvPr>
          <xdr:cNvGrpSpPr/>
        </xdr:nvGrpSpPr>
        <xdr:grpSpPr>
          <a:xfrm>
            <a:off x="0" y="5695885"/>
            <a:ext cx="6480000" cy="1946006"/>
            <a:chOff x="0" y="5695885"/>
            <a:chExt cx="6480000" cy="1946006"/>
          </a:xfrm>
        </xdr:grpSpPr>
        <xdr:pic>
          <xdr:nvPicPr>
            <xdr:cNvPr id="3" name="图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5"/>
            <a:stretch>
              <a:fillRect/>
            </a:stretch>
          </xdr:blipFill>
          <xdr:spPr>
            <a:xfrm>
              <a:off x="0" y="5695885"/>
              <a:ext cx="6480000" cy="1946006"/>
            </a:xfrm>
            <a:prstGeom prst="rect">
              <a:avLst/>
            </a:prstGeom>
          </xdr:spPr>
        </xdr:pic>
        <xdr:sp macro="" textlink="">
          <xdr:nvSpPr>
            <xdr:cNvPr id="10" name="Rectangle 9">
              <a:extLst>
                <a:ext uri="{FF2B5EF4-FFF2-40B4-BE49-F238E27FC236}">
                  <a16:creationId xmlns:a16="http://schemas.microsoft.com/office/drawing/2014/main" id="{AD159C3C-C1F1-487C-B733-62E55ECA32F6}"/>
                </a:ext>
              </a:extLst>
            </xdr:cNvPr>
            <xdr:cNvSpPr/>
          </xdr:nvSpPr>
          <xdr:spPr>
            <a:xfrm>
              <a:off x="1927412" y="5909235"/>
              <a:ext cx="4549588" cy="59764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9" name="Picture 8">
            <a:extLst>
              <a:ext uri="{FF2B5EF4-FFF2-40B4-BE49-F238E27FC236}">
                <a16:creationId xmlns:a16="http://schemas.microsoft.com/office/drawing/2014/main" id="{4F34A9B8-9E09-4D73-A8E9-91A3089A4992}"/>
              </a:ext>
            </a:extLst>
          </xdr:cNvPr>
          <xdr:cNvPicPr>
            <a:picLocks noChangeAspect="1"/>
          </xdr:cNvPicPr>
        </xdr:nvPicPr>
        <xdr:blipFill>
          <a:blip xmlns:r="http://schemas.openxmlformats.org/officeDocument/2006/relationships" r:embed="rId6">
            <a:clrChange>
              <a:clrFrom>
                <a:srgbClr val="F7F7F7"/>
              </a:clrFrom>
              <a:clrTo>
                <a:srgbClr val="F7F7F7">
                  <a:alpha val="0"/>
                </a:srgbClr>
              </a:clrTo>
            </a:clrChange>
          </a:blip>
          <a:stretch>
            <a:fillRect/>
          </a:stretch>
        </xdr:blipFill>
        <xdr:spPr>
          <a:xfrm>
            <a:off x="1591235" y="5969000"/>
            <a:ext cx="2562411" cy="496201"/>
          </a:xfrm>
          <a:prstGeom prst="rect">
            <a:avLst/>
          </a:prstGeom>
        </xdr:spPr>
      </xdr:pic>
      <xdr:pic>
        <xdr:nvPicPr>
          <xdr:cNvPr id="12" name="Picture 11">
            <a:extLst>
              <a:ext uri="{FF2B5EF4-FFF2-40B4-BE49-F238E27FC236}">
                <a16:creationId xmlns:a16="http://schemas.microsoft.com/office/drawing/2014/main" id="{EEF8C51C-4682-461F-9CD4-1832F5393C1B}"/>
              </a:ext>
            </a:extLst>
          </xdr:cNvPr>
          <xdr:cNvPicPr>
            <a:picLocks noChangeAspect="1"/>
          </xdr:cNvPicPr>
        </xdr:nvPicPr>
        <xdr:blipFill>
          <a:blip xmlns:r="http://schemas.openxmlformats.org/officeDocument/2006/relationships" r:embed="rId7">
            <a:clrChange>
              <a:clrFrom>
                <a:srgbClr val="F7F7F7"/>
              </a:clrFrom>
              <a:clrTo>
                <a:srgbClr val="F7F7F7">
                  <a:alpha val="0"/>
                </a:srgbClr>
              </a:clrTo>
            </a:clrChange>
          </a:blip>
          <a:stretch>
            <a:fillRect/>
          </a:stretch>
        </xdr:blipFill>
        <xdr:spPr>
          <a:xfrm>
            <a:off x="4183529" y="6021293"/>
            <a:ext cx="2263593" cy="418354"/>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117929</xdr:rowOff>
    </xdr:from>
    <xdr:to>
      <xdr:col>0</xdr:col>
      <xdr:colOff>1747197</xdr:colOff>
      <xdr:row>1</xdr:row>
      <xdr:rowOff>281758</xdr:rowOff>
    </xdr:to>
    <xdr:pic>
      <xdr:nvPicPr>
        <xdr:cNvPr id="2" name="图片 1">
          <a:extLst>
            <a:ext uri="{FF2B5EF4-FFF2-40B4-BE49-F238E27FC236}">
              <a16:creationId xmlns:a16="http://schemas.microsoft.com/office/drawing/2014/main" id="{7EDA47BB-55FE-4D40-8DC8-A74D2F2522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17929"/>
          <a:ext cx="1747197" cy="348886"/>
        </a:xfrm>
        <a:prstGeom prst="rect">
          <a:avLst/>
        </a:prstGeom>
      </xdr:spPr>
    </xdr:pic>
    <xdr:clientData/>
  </xdr:twoCellAnchor>
  <xdr:twoCellAnchor>
    <xdr:from>
      <xdr:col>3</xdr:col>
      <xdr:colOff>423333</xdr:colOff>
      <xdr:row>1</xdr:row>
      <xdr:rowOff>59266</xdr:rowOff>
    </xdr:from>
    <xdr:to>
      <xdr:col>3</xdr:col>
      <xdr:colOff>1826683</xdr:colOff>
      <xdr:row>1</xdr:row>
      <xdr:rowOff>300566</xdr:rowOff>
    </xdr:to>
    <xdr:sp macro="" textlink="">
      <xdr:nvSpPr>
        <xdr:cNvPr id="3" name="Rectangle 2">
          <a:extLst>
            <a:ext uri="{FF2B5EF4-FFF2-40B4-BE49-F238E27FC236}">
              <a16:creationId xmlns:a16="http://schemas.microsoft.com/office/drawing/2014/main" id="{730FC0C4-3ECF-49D8-BF74-D74F4460250E}"/>
            </a:ext>
          </a:extLst>
        </xdr:cNvPr>
        <xdr:cNvSpPr>
          <a:spLocks noChangeArrowheads="1"/>
        </xdr:cNvSpPr>
      </xdr:nvSpPr>
      <xdr:spPr bwMode="auto">
        <a:xfrm>
          <a:off x="8246533" y="245533"/>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484415</xdr:colOff>
      <xdr:row>0</xdr:row>
      <xdr:rowOff>96157</xdr:rowOff>
    </xdr:from>
    <xdr:to>
      <xdr:col>0</xdr:col>
      <xdr:colOff>2348815</xdr:colOff>
      <xdr:row>2</xdr:row>
      <xdr:rowOff>68216</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6940" cy="350701"/>
        </a:xfrm>
        <a:prstGeom prst="rect">
          <a:avLst/>
        </a:prstGeom>
      </xdr:spPr>
    </xdr:pic>
    <xdr:clientData/>
  </xdr:twoCellAnchor>
  <xdr:twoCellAnchor>
    <xdr:from>
      <xdr:col>11</xdr:col>
      <xdr:colOff>0</xdr:colOff>
      <xdr:row>1</xdr:row>
      <xdr:rowOff>0</xdr:rowOff>
    </xdr:from>
    <xdr:to>
      <xdr:col>11</xdr:col>
      <xdr:colOff>1140882</xdr:colOff>
      <xdr:row>2</xdr:row>
      <xdr:rowOff>55034</xdr:rowOff>
    </xdr:to>
    <xdr:sp macro="" textlink="">
      <xdr:nvSpPr>
        <xdr:cNvPr id="3" name="Rectangle 2">
          <a:extLst>
            <a:ext uri="{FF2B5EF4-FFF2-40B4-BE49-F238E27FC236}">
              <a16:creationId xmlns:a16="http://schemas.microsoft.com/office/drawing/2014/main" id="{51E86999-0D03-4C25-AB2A-A8EBEA66072D}"/>
            </a:ext>
          </a:extLst>
        </xdr:cNvPr>
        <xdr:cNvSpPr>
          <a:spLocks noChangeArrowheads="1"/>
        </xdr:cNvSpPr>
      </xdr:nvSpPr>
      <xdr:spPr bwMode="auto">
        <a:xfrm>
          <a:off x="21759332" y="186267"/>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484415</xdr:colOff>
      <xdr:row>0</xdr:row>
      <xdr:rowOff>96157</xdr:rowOff>
    </xdr:from>
    <xdr:to>
      <xdr:col>0</xdr:col>
      <xdr:colOff>2348815</xdr:colOff>
      <xdr:row>2</xdr:row>
      <xdr:rowOff>68216</xdr:rowOff>
    </xdr:to>
    <xdr:pic>
      <xdr:nvPicPr>
        <xdr:cNvPr id="2" name="图片 1">
          <a:extLst>
            <a:ext uri="{FF2B5EF4-FFF2-40B4-BE49-F238E27FC236}">
              <a16:creationId xmlns:a16="http://schemas.microsoft.com/office/drawing/2014/main" id="{11275A67-2EB8-4061-AD79-6A734E42E5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twoCellAnchor>
    <xdr:from>
      <xdr:col>11</xdr:col>
      <xdr:colOff>0</xdr:colOff>
      <xdr:row>1</xdr:row>
      <xdr:rowOff>0</xdr:rowOff>
    </xdr:from>
    <xdr:to>
      <xdr:col>11</xdr:col>
      <xdr:colOff>1140882</xdr:colOff>
      <xdr:row>2</xdr:row>
      <xdr:rowOff>55034</xdr:rowOff>
    </xdr:to>
    <xdr:sp macro="" textlink="">
      <xdr:nvSpPr>
        <xdr:cNvPr id="3" name="Rectangle 2">
          <a:extLst>
            <a:ext uri="{FF2B5EF4-FFF2-40B4-BE49-F238E27FC236}">
              <a16:creationId xmlns:a16="http://schemas.microsoft.com/office/drawing/2014/main" id="{66822C09-660B-45CB-A2F2-78E93A58A755}"/>
            </a:ext>
          </a:extLst>
        </xdr:cNvPr>
        <xdr:cNvSpPr>
          <a:spLocks noChangeArrowheads="1"/>
        </xdr:cNvSpPr>
      </xdr:nvSpPr>
      <xdr:spPr bwMode="auto">
        <a:xfrm>
          <a:off x="20904199" y="184150"/>
          <a:ext cx="1401233" cy="239184"/>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484415</xdr:colOff>
      <xdr:row>0</xdr:row>
      <xdr:rowOff>96157</xdr:rowOff>
    </xdr:from>
    <xdr:to>
      <xdr:col>0</xdr:col>
      <xdr:colOff>2351355</xdr:colOff>
      <xdr:row>2</xdr:row>
      <xdr:rowOff>69486</xdr:rowOff>
    </xdr:to>
    <xdr:pic>
      <xdr:nvPicPr>
        <xdr:cNvPr id="2" name="图片 1">
          <a:extLst>
            <a:ext uri="{FF2B5EF4-FFF2-40B4-BE49-F238E27FC236}">
              <a16:creationId xmlns:a16="http://schemas.microsoft.com/office/drawing/2014/main" id="{99A3F0F5-137B-4B4E-BE9F-BA66B411F4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6940" cy="343443"/>
        </a:xfrm>
        <a:prstGeom prst="rect">
          <a:avLst/>
        </a:prstGeom>
      </xdr:spPr>
    </xdr:pic>
    <xdr:clientData/>
  </xdr:twoCellAnchor>
  <xdr:twoCellAnchor>
    <xdr:from>
      <xdr:col>11</xdr:col>
      <xdr:colOff>0</xdr:colOff>
      <xdr:row>1</xdr:row>
      <xdr:rowOff>16934</xdr:rowOff>
    </xdr:from>
    <xdr:to>
      <xdr:col>11</xdr:col>
      <xdr:colOff>1098550</xdr:colOff>
      <xdr:row>2</xdr:row>
      <xdr:rowOff>71968</xdr:rowOff>
    </xdr:to>
    <xdr:sp macro="" textlink="">
      <xdr:nvSpPr>
        <xdr:cNvPr id="3" name="Rectangle 2">
          <a:extLst>
            <a:ext uri="{FF2B5EF4-FFF2-40B4-BE49-F238E27FC236}">
              <a16:creationId xmlns:a16="http://schemas.microsoft.com/office/drawing/2014/main" id="{33F0FCF7-5A3D-4167-A3AD-0486395EF70A}"/>
            </a:ext>
          </a:extLst>
        </xdr:cNvPr>
        <xdr:cNvSpPr>
          <a:spLocks noChangeArrowheads="1"/>
        </xdr:cNvSpPr>
      </xdr:nvSpPr>
      <xdr:spPr bwMode="auto">
        <a:xfrm>
          <a:off x="20760267" y="203201"/>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twoCellAnchor editAs="oneCell">
    <xdr:from>
      <xdr:col>0</xdr:col>
      <xdr:colOff>484415</xdr:colOff>
      <xdr:row>0</xdr:row>
      <xdr:rowOff>96157</xdr:rowOff>
    </xdr:from>
    <xdr:to>
      <xdr:col>0</xdr:col>
      <xdr:colOff>2348815</xdr:colOff>
      <xdr:row>2</xdr:row>
      <xdr:rowOff>68216</xdr:rowOff>
    </xdr:to>
    <xdr:pic>
      <xdr:nvPicPr>
        <xdr:cNvPr id="4" name="图片 1">
          <a:extLst>
            <a:ext uri="{FF2B5EF4-FFF2-40B4-BE49-F238E27FC236}">
              <a16:creationId xmlns:a16="http://schemas.microsoft.com/office/drawing/2014/main" id="{47E36B12-0C29-4D01-89B8-4B8BE0ECF2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twoCellAnchor editAs="oneCell">
    <xdr:from>
      <xdr:col>0</xdr:col>
      <xdr:colOff>484415</xdr:colOff>
      <xdr:row>0</xdr:row>
      <xdr:rowOff>96157</xdr:rowOff>
    </xdr:from>
    <xdr:to>
      <xdr:col>0</xdr:col>
      <xdr:colOff>2348815</xdr:colOff>
      <xdr:row>2</xdr:row>
      <xdr:rowOff>68216</xdr:rowOff>
    </xdr:to>
    <xdr:pic>
      <xdr:nvPicPr>
        <xdr:cNvPr id="6" name="图片 1">
          <a:extLst>
            <a:ext uri="{FF2B5EF4-FFF2-40B4-BE49-F238E27FC236}">
              <a16:creationId xmlns:a16="http://schemas.microsoft.com/office/drawing/2014/main" id="{0FE66AAE-9119-4BF2-91F4-1D38D9ABC1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484415</xdr:colOff>
      <xdr:row>0</xdr:row>
      <xdr:rowOff>96157</xdr:rowOff>
    </xdr:from>
    <xdr:to>
      <xdr:col>0</xdr:col>
      <xdr:colOff>2351355</xdr:colOff>
      <xdr:row>2</xdr:row>
      <xdr:rowOff>69486</xdr:rowOff>
    </xdr:to>
    <xdr:pic>
      <xdr:nvPicPr>
        <xdr:cNvPr id="2" name="图片 1">
          <a:extLst>
            <a:ext uri="{FF2B5EF4-FFF2-40B4-BE49-F238E27FC236}">
              <a16:creationId xmlns:a16="http://schemas.microsoft.com/office/drawing/2014/main" id="{7900B9F7-9968-44BB-894F-202482C1B5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6940" cy="343443"/>
        </a:xfrm>
        <a:prstGeom prst="rect">
          <a:avLst/>
        </a:prstGeom>
      </xdr:spPr>
    </xdr:pic>
    <xdr:clientData/>
  </xdr:twoCellAnchor>
  <xdr:twoCellAnchor>
    <xdr:from>
      <xdr:col>11</xdr:col>
      <xdr:colOff>0</xdr:colOff>
      <xdr:row>0</xdr:row>
      <xdr:rowOff>177800</xdr:rowOff>
    </xdr:from>
    <xdr:to>
      <xdr:col>11</xdr:col>
      <xdr:colOff>1140883</xdr:colOff>
      <xdr:row>2</xdr:row>
      <xdr:rowOff>46567</xdr:rowOff>
    </xdr:to>
    <xdr:sp macro="" textlink="">
      <xdr:nvSpPr>
        <xdr:cNvPr id="3" name="Rectangle 2">
          <a:extLst>
            <a:ext uri="{FF2B5EF4-FFF2-40B4-BE49-F238E27FC236}">
              <a16:creationId xmlns:a16="http://schemas.microsoft.com/office/drawing/2014/main" id="{16A153E0-4112-423B-9F08-19874F2676EA}"/>
            </a:ext>
          </a:extLst>
        </xdr:cNvPr>
        <xdr:cNvSpPr>
          <a:spLocks noChangeArrowheads="1"/>
        </xdr:cNvSpPr>
      </xdr:nvSpPr>
      <xdr:spPr bwMode="auto">
        <a:xfrm>
          <a:off x="20802600" y="177800"/>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twoCellAnchor editAs="oneCell">
    <xdr:from>
      <xdr:col>0</xdr:col>
      <xdr:colOff>484415</xdr:colOff>
      <xdr:row>0</xdr:row>
      <xdr:rowOff>96157</xdr:rowOff>
    </xdr:from>
    <xdr:to>
      <xdr:col>0</xdr:col>
      <xdr:colOff>2348815</xdr:colOff>
      <xdr:row>2</xdr:row>
      <xdr:rowOff>68216</xdr:rowOff>
    </xdr:to>
    <xdr:pic>
      <xdr:nvPicPr>
        <xdr:cNvPr id="4" name="图片 1">
          <a:extLst>
            <a:ext uri="{FF2B5EF4-FFF2-40B4-BE49-F238E27FC236}">
              <a16:creationId xmlns:a16="http://schemas.microsoft.com/office/drawing/2014/main" id="{921C04AC-3882-4B68-BFBB-8E0C3F4F9F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twoCellAnchor editAs="oneCell">
    <xdr:from>
      <xdr:col>0</xdr:col>
      <xdr:colOff>484415</xdr:colOff>
      <xdr:row>0</xdr:row>
      <xdr:rowOff>96157</xdr:rowOff>
    </xdr:from>
    <xdr:to>
      <xdr:col>0</xdr:col>
      <xdr:colOff>2348815</xdr:colOff>
      <xdr:row>2</xdr:row>
      <xdr:rowOff>68216</xdr:rowOff>
    </xdr:to>
    <xdr:pic>
      <xdr:nvPicPr>
        <xdr:cNvPr id="6" name="图片 1">
          <a:extLst>
            <a:ext uri="{FF2B5EF4-FFF2-40B4-BE49-F238E27FC236}">
              <a16:creationId xmlns:a16="http://schemas.microsoft.com/office/drawing/2014/main" id="{A47D44E3-DBBE-47F2-95E4-50B43F454F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484415</xdr:colOff>
      <xdr:row>0</xdr:row>
      <xdr:rowOff>96157</xdr:rowOff>
    </xdr:from>
    <xdr:to>
      <xdr:col>0</xdr:col>
      <xdr:colOff>2351355</xdr:colOff>
      <xdr:row>2</xdr:row>
      <xdr:rowOff>69486</xdr:rowOff>
    </xdr:to>
    <xdr:pic>
      <xdr:nvPicPr>
        <xdr:cNvPr id="2" name="图片 1">
          <a:extLst>
            <a:ext uri="{FF2B5EF4-FFF2-40B4-BE49-F238E27FC236}">
              <a16:creationId xmlns:a16="http://schemas.microsoft.com/office/drawing/2014/main" id="{82C0900E-F9BF-4720-A9BC-17F3623905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6940" cy="343443"/>
        </a:xfrm>
        <a:prstGeom prst="rect">
          <a:avLst/>
        </a:prstGeom>
      </xdr:spPr>
    </xdr:pic>
    <xdr:clientData/>
  </xdr:twoCellAnchor>
  <xdr:twoCellAnchor>
    <xdr:from>
      <xdr:col>11</xdr:col>
      <xdr:colOff>0</xdr:colOff>
      <xdr:row>1</xdr:row>
      <xdr:rowOff>16933</xdr:rowOff>
    </xdr:from>
    <xdr:to>
      <xdr:col>11</xdr:col>
      <xdr:colOff>1132417</xdr:colOff>
      <xdr:row>2</xdr:row>
      <xdr:rowOff>71967</xdr:rowOff>
    </xdr:to>
    <xdr:sp macro="" textlink="">
      <xdr:nvSpPr>
        <xdr:cNvPr id="3" name="Rectangle 2">
          <a:extLst>
            <a:ext uri="{FF2B5EF4-FFF2-40B4-BE49-F238E27FC236}">
              <a16:creationId xmlns:a16="http://schemas.microsoft.com/office/drawing/2014/main" id="{E2578A07-AE99-4E5C-8F1F-DAF1AEB9E4D5}"/>
            </a:ext>
          </a:extLst>
        </xdr:cNvPr>
        <xdr:cNvSpPr>
          <a:spLocks noChangeArrowheads="1"/>
        </xdr:cNvSpPr>
      </xdr:nvSpPr>
      <xdr:spPr bwMode="auto">
        <a:xfrm>
          <a:off x="20794134" y="203200"/>
          <a:ext cx="1403350" cy="241300"/>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twoCellAnchor editAs="oneCell">
    <xdr:from>
      <xdr:col>0</xdr:col>
      <xdr:colOff>484415</xdr:colOff>
      <xdr:row>0</xdr:row>
      <xdr:rowOff>96157</xdr:rowOff>
    </xdr:from>
    <xdr:to>
      <xdr:col>0</xdr:col>
      <xdr:colOff>2348815</xdr:colOff>
      <xdr:row>2</xdr:row>
      <xdr:rowOff>68216</xdr:rowOff>
    </xdr:to>
    <xdr:pic>
      <xdr:nvPicPr>
        <xdr:cNvPr id="4" name="图片 1">
          <a:extLst>
            <a:ext uri="{FF2B5EF4-FFF2-40B4-BE49-F238E27FC236}">
              <a16:creationId xmlns:a16="http://schemas.microsoft.com/office/drawing/2014/main" id="{0D298126-9B3C-450C-B173-7DA18F883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twoCellAnchor editAs="oneCell">
    <xdr:from>
      <xdr:col>0</xdr:col>
      <xdr:colOff>484415</xdr:colOff>
      <xdr:row>0</xdr:row>
      <xdr:rowOff>96157</xdr:rowOff>
    </xdr:from>
    <xdr:to>
      <xdr:col>0</xdr:col>
      <xdr:colOff>2348815</xdr:colOff>
      <xdr:row>2</xdr:row>
      <xdr:rowOff>68216</xdr:rowOff>
    </xdr:to>
    <xdr:pic>
      <xdr:nvPicPr>
        <xdr:cNvPr id="6" name="图片 1">
          <a:extLst>
            <a:ext uri="{FF2B5EF4-FFF2-40B4-BE49-F238E27FC236}">
              <a16:creationId xmlns:a16="http://schemas.microsoft.com/office/drawing/2014/main" id="{07683B28-3F2A-410D-B60B-F513044072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484415</xdr:colOff>
      <xdr:row>0</xdr:row>
      <xdr:rowOff>96157</xdr:rowOff>
    </xdr:from>
    <xdr:to>
      <xdr:col>0</xdr:col>
      <xdr:colOff>2351355</xdr:colOff>
      <xdr:row>2</xdr:row>
      <xdr:rowOff>69486</xdr:rowOff>
    </xdr:to>
    <xdr:pic>
      <xdr:nvPicPr>
        <xdr:cNvPr id="2" name="图片 1">
          <a:extLst>
            <a:ext uri="{FF2B5EF4-FFF2-40B4-BE49-F238E27FC236}">
              <a16:creationId xmlns:a16="http://schemas.microsoft.com/office/drawing/2014/main" id="{89795A55-1540-4553-89A8-85EA643AA2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6940" cy="341629"/>
        </a:xfrm>
        <a:prstGeom prst="rect">
          <a:avLst/>
        </a:prstGeom>
      </xdr:spPr>
    </xdr:pic>
    <xdr:clientData/>
  </xdr:twoCellAnchor>
  <xdr:twoCellAnchor>
    <xdr:from>
      <xdr:col>11</xdr:col>
      <xdr:colOff>0</xdr:colOff>
      <xdr:row>1</xdr:row>
      <xdr:rowOff>16933</xdr:rowOff>
    </xdr:from>
    <xdr:to>
      <xdr:col>11</xdr:col>
      <xdr:colOff>1132417</xdr:colOff>
      <xdr:row>2</xdr:row>
      <xdr:rowOff>71967</xdr:rowOff>
    </xdr:to>
    <xdr:sp macro="" textlink="">
      <xdr:nvSpPr>
        <xdr:cNvPr id="3" name="Rectangle 2">
          <a:extLst>
            <a:ext uri="{FF2B5EF4-FFF2-40B4-BE49-F238E27FC236}">
              <a16:creationId xmlns:a16="http://schemas.microsoft.com/office/drawing/2014/main" id="{315BEF4B-CBE7-4C09-BD6F-10D240209720}"/>
            </a:ext>
          </a:extLst>
        </xdr:cNvPr>
        <xdr:cNvSpPr>
          <a:spLocks noChangeArrowheads="1"/>
        </xdr:cNvSpPr>
      </xdr:nvSpPr>
      <xdr:spPr bwMode="auto">
        <a:xfrm>
          <a:off x="20772967" y="201083"/>
          <a:ext cx="1403350" cy="239184"/>
        </a:xfrm>
        <a:prstGeom prst="rect">
          <a:avLst/>
        </a:prstGeom>
        <a:noFill/>
        <a:ln w="12700">
          <a:noFill/>
          <a:prstDash val="dash"/>
          <a:miter lim="800000"/>
          <a:headEnd/>
          <a:tailEnd/>
        </a:ln>
        <a:effectLst/>
      </xdr:spPr>
      <xdr:txBody>
        <a:bodyPr vert="horz" wrap="square" lIns="0" tIns="0" rIns="0" bIns="63432" numCol="1" anchor="ctr" anchorCtr="0" compatLnSpc="1">
          <a:prstTxWarp prst="textNoShape">
            <a:avLst/>
          </a:prstTxWarp>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0" fontAlgn="base" latinLnBrk="0" hangingPunct="0">
            <a:lnSpc>
              <a:spcPct val="100000"/>
            </a:lnSpc>
            <a:spcBef>
              <a:spcPct val="0"/>
            </a:spcBef>
            <a:spcAft>
              <a:spcPct val="0"/>
            </a:spcAft>
            <a:buClrTx/>
            <a:buSzTx/>
            <a:buFontTx/>
            <a:buNone/>
            <a:tabLst/>
            <a:defRPr/>
          </a:pPr>
          <a:r>
            <a:rPr kumimoji="0" lang="en-US" altLang="zh-TW" sz="1200" b="0" i="0" u="none" strike="noStrike" kern="0" cap="none" spc="0" normalizeH="0" baseline="0">
              <a:ln>
                <a:noFill/>
              </a:ln>
              <a:solidFill>
                <a:prstClr val="black"/>
              </a:solidFill>
              <a:effectLst/>
              <a:uLnTx/>
              <a:uFillTx/>
              <a:latin typeface="Arial" panose="020B0604020202020204" pitchFamily="34" charset="0"/>
              <a:ea typeface="微软雅黑"/>
            </a:rPr>
            <a:t>Huawei Confidential</a:t>
          </a:r>
          <a:endParaRPr kumimoji="0" lang="zh-TW" altLang="zh-TW" sz="1200" b="0" i="0" u="none" strike="noStrike" kern="0" cap="none" spc="0" normalizeH="0" baseline="0">
            <a:ln>
              <a:noFill/>
            </a:ln>
            <a:solidFill>
              <a:prstClr val="black"/>
            </a:solidFill>
            <a:effectLst/>
            <a:uLnTx/>
            <a:uFillTx/>
            <a:latin typeface="Arial" panose="020B0604020202020204" pitchFamily="34" charset="0"/>
            <a:ea typeface="微软雅黑"/>
          </a:endParaRPr>
        </a:p>
      </xdr:txBody>
    </xdr:sp>
    <xdr:clientData/>
  </xdr:twoCellAnchor>
  <xdr:twoCellAnchor editAs="oneCell">
    <xdr:from>
      <xdr:col>0</xdr:col>
      <xdr:colOff>484415</xdr:colOff>
      <xdr:row>0</xdr:row>
      <xdr:rowOff>96157</xdr:rowOff>
    </xdr:from>
    <xdr:to>
      <xdr:col>0</xdr:col>
      <xdr:colOff>2348815</xdr:colOff>
      <xdr:row>2</xdr:row>
      <xdr:rowOff>68216</xdr:rowOff>
    </xdr:to>
    <xdr:pic>
      <xdr:nvPicPr>
        <xdr:cNvPr id="4" name="图片 1">
          <a:extLst>
            <a:ext uri="{FF2B5EF4-FFF2-40B4-BE49-F238E27FC236}">
              <a16:creationId xmlns:a16="http://schemas.microsoft.com/office/drawing/2014/main" id="{9A0E5563-59ED-41CD-B4D9-6554D63BCF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twoCellAnchor editAs="oneCell">
    <xdr:from>
      <xdr:col>0</xdr:col>
      <xdr:colOff>484415</xdr:colOff>
      <xdr:row>0</xdr:row>
      <xdr:rowOff>96157</xdr:rowOff>
    </xdr:from>
    <xdr:to>
      <xdr:col>0</xdr:col>
      <xdr:colOff>2348815</xdr:colOff>
      <xdr:row>2</xdr:row>
      <xdr:rowOff>68216</xdr:rowOff>
    </xdr:to>
    <xdr:pic>
      <xdr:nvPicPr>
        <xdr:cNvPr id="6" name="图片 1">
          <a:extLst>
            <a:ext uri="{FF2B5EF4-FFF2-40B4-BE49-F238E27FC236}">
              <a16:creationId xmlns:a16="http://schemas.microsoft.com/office/drawing/2014/main" id="{CDAA2BC1-499C-459A-8014-20F3D833D0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4415" y="96157"/>
          <a:ext cx="1864400" cy="3403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nebox/Projects/Cloud/Canales/Phitech/ITBC/Global/HUAWEI%20CLOUD%20Quotation%20for%20Phitech%20ITBC%20Project_Global%20C&amp;C%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Cover"/>
      <sheetName val="Disclaimer"/>
      <sheetName val="Solution Introduction"/>
      <sheetName val="Price Calculator Summary"/>
      <sheetName val="Price Calculator (Base)"/>
      <sheetName val="Price Calculator (Phase 2a)"/>
      <sheetName val="Price Calculator (Phase 2b)"/>
      <sheetName val="Price Calculator (Phase 3a)"/>
      <sheetName val="Price Calculator (Phase 3b)"/>
      <sheetName val="Price Calculator (Phase 4)"/>
      <sheetName val="tmp_v"/>
    </sheetNames>
    <sheetDataSet>
      <sheetData sheetId="0">
        <row r="13">
          <cell r="E13" t="str">
            <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uaweicloud.com/intl/es-us/" TargetMode="External"/><Relationship Id="rId1" Type="http://schemas.openxmlformats.org/officeDocument/2006/relationships/hyperlink" Target="https://www.huaweicloud.com/intl/es-us/"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29"/>
  <sheetViews>
    <sheetView topLeftCell="B2" workbookViewId="0"/>
  </sheetViews>
  <sheetFormatPr defaultRowHeight="12.45"/>
  <cols>
    <col min="1" max="1" width="1.84375" hidden="1" customWidth="1"/>
    <col min="2" max="2" width="1.84375" customWidth="1"/>
    <col min="3" max="3" width="19.3828125" customWidth="1"/>
    <col min="5" max="5" width="18.15234375" customWidth="1"/>
  </cols>
  <sheetData>
    <row r="1" spans="1:7" ht="12.75" hidden="1" customHeight="1">
      <c r="C1" t="s">
        <v>32</v>
      </c>
      <c r="E1" t="s">
        <v>33</v>
      </c>
    </row>
    <row r="2" spans="1:7" ht="12.75" customHeight="1"/>
    <row r="3" spans="1:7" ht="12.75" customHeight="1"/>
    <row r="4" spans="1:7" ht="12.75" customHeight="1"/>
    <row r="5" spans="1:7" ht="12.75" customHeight="1"/>
    <row r="6" spans="1:7" ht="12.75" customHeight="1"/>
    <row r="7" spans="1:7" ht="12.75" customHeight="1"/>
    <row r="8" spans="1:7" ht="12.75" customHeight="1"/>
    <row r="9" spans="1:7" hidden="1">
      <c r="C9" s="1" t="s">
        <v>34</v>
      </c>
    </row>
    <row r="10" spans="1:7" hidden="1">
      <c r="C10" s="65" t="s">
        <v>0</v>
      </c>
      <c r="D10" s="65"/>
      <c r="E10" s="65" t="s">
        <v>1</v>
      </c>
      <c r="F10" s="65"/>
      <c r="G10" s="65"/>
    </row>
    <row r="11" spans="1:7" hidden="1">
      <c r="A11" t="s">
        <v>35</v>
      </c>
      <c r="C11" s="62" t="s">
        <v>2</v>
      </c>
      <c r="D11" s="62"/>
      <c r="E11" s="63" t="s">
        <v>20</v>
      </c>
      <c r="F11" s="63"/>
      <c r="G11" s="63"/>
    </row>
    <row r="12" spans="1:7" hidden="1">
      <c r="A12" t="s">
        <v>36</v>
      </c>
      <c r="C12" s="62" t="s">
        <v>3</v>
      </c>
      <c r="D12" s="62"/>
      <c r="E12" s="63" t="s">
        <v>21</v>
      </c>
      <c r="F12" s="63"/>
      <c r="G12" s="63"/>
    </row>
    <row r="13" spans="1:7" hidden="1">
      <c r="A13" t="s">
        <v>37</v>
      </c>
      <c r="C13" s="62" t="s">
        <v>4</v>
      </c>
      <c r="D13" s="62"/>
      <c r="E13" s="63" t="s">
        <v>22</v>
      </c>
      <c r="F13" s="63"/>
      <c r="G13" s="63"/>
    </row>
    <row r="14" spans="1:7" hidden="1">
      <c r="A14" t="s">
        <v>38</v>
      </c>
      <c r="C14" s="62" t="s">
        <v>5</v>
      </c>
      <c r="D14" s="62"/>
      <c r="E14" s="63" t="s">
        <v>23</v>
      </c>
      <c r="F14" s="63"/>
      <c r="G14" s="63"/>
    </row>
    <row r="15" spans="1:7" hidden="1">
      <c r="A15" t="s">
        <v>39</v>
      </c>
      <c r="C15" s="62" t="s">
        <v>6</v>
      </c>
      <c r="D15" s="62"/>
      <c r="E15" s="63"/>
      <c r="F15" s="63"/>
      <c r="G15" s="63"/>
    </row>
    <row r="16" spans="1:7" hidden="1">
      <c r="A16" t="s">
        <v>40</v>
      </c>
      <c r="C16" s="62" t="s">
        <v>7</v>
      </c>
      <c r="D16" s="62"/>
      <c r="E16" s="63" t="s">
        <v>24</v>
      </c>
      <c r="F16" s="63"/>
      <c r="G16" s="63"/>
    </row>
    <row r="17" spans="1:7" hidden="1">
      <c r="A17" t="s">
        <v>41</v>
      </c>
      <c r="C17" s="62" t="s">
        <v>8</v>
      </c>
      <c r="D17" s="62"/>
      <c r="E17" s="63" t="s">
        <v>25</v>
      </c>
      <c r="F17" s="63"/>
      <c r="G17" s="63"/>
    </row>
    <row r="18" spans="1:7" hidden="1">
      <c r="A18" t="s">
        <v>42</v>
      </c>
      <c r="C18" s="62" t="s">
        <v>9</v>
      </c>
      <c r="D18" s="62"/>
      <c r="E18" s="63"/>
      <c r="F18" s="63"/>
      <c r="G18" s="63"/>
    </row>
    <row r="19" spans="1:7" hidden="1">
      <c r="A19" t="s">
        <v>43</v>
      </c>
      <c r="C19" s="62" t="s">
        <v>10</v>
      </c>
      <c r="D19" s="62"/>
      <c r="E19" s="63" t="s">
        <v>26</v>
      </c>
      <c r="F19" s="63"/>
      <c r="G19" s="63"/>
    </row>
    <row r="20" spans="1:7" hidden="1">
      <c r="A20" t="s">
        <v>44</v>
      </c>
      <c r="C20" s="62" t="s">
        <v>11</v>
      </c>
      <c r="D20" s="62"/>
      <c r="E20" s="63" t="s">
        <v>27</v>
      </c>
      <c r="F20" s="63"/>
      <c r="G20" s="63"/>
    </row>
    <row r="21" spans="1:7" hidden="1">
      <c r="A21" t="s">
        <v>45</v>
      </c>
      <c r="C21" s="62" t="s">
        <v>12</v>
      </c>
      <c r="D21" s="62"/>
      <c r="E21" s="63" t="s">
        <v>28</v>
      </c>
      <c r="F21" s="63"/>
      <c r="G21" s="63"/>
    </row>
    <row r="22" spans="1:7" hidden="1">
      <c r="A22" t="s">
        <v>46</v>
      </c>
      <c r="C22" s="62" t="s">
        <v>13</v>
      </c>
      <c r="D22" s="62"/>
      <c r="E22" s="63"/>
      <c r="F22" s="63"/>
      <c r="G22" s="63"/>
    </row>
    <row r="23" spans="1:7" hidden="1">
      <c r="A23" t="s">
        <v>47</v>
      </c>
      <c r="C23" s="62" t="s">
        <v>14</v>
      </c>
      <c r="D23" s="62"/>
      <c r="E23" s="63">
        <v>0</v>
      </c>
      <c r="F23" s="63"/>
      <c r="G23" s="63"/>
    </row>
    <row r="24" spans="1:7" hidden="1">
      <c r="A24" t="s">
        <v>48</v>
      </c>
      <c r="C24" s="62" t="s">
        <v>15</v>
      </c>
      <c r="D24" s="62"/>
      <c r="E24" s="63" t="s">
        <v>29</v>
      </c>
      <c r="F24" s="63"/>
      <c r="G24" s="63"/>
    </row>
    <row r="25" spans="1:7" hidden="1">
      <c r="A25" t="s">
        <v>49</v>
      </c>
      <c r="C25" s="62" t="s">
        <v>16</v>
      </c>
      <c r="D25" s="62"/>
      <c r="E25" s="63"/>
      <c r="F25" s="63"/>
      <c r="G25" s="63"/>
    </row>
    <row r="26" spans="1:7" hidden="1">
      <c r="A26" t="s">
        <v>50</v>
      </c>
      <c r="C26" s="62" t="s">
        <v>17</v>
      </c>
      <c r="D26" s="62"/>
      <c r="E26" s="63"/>
      <c r="F26" s="63"/>
      <c r="G26" s="63"/>
    </row>
    <row r="27" spans="1:7" hidden="1">
      <c r="A27" t="s">
        <v>51</v>
      </c>
      <c r="C27" s="62" t="s">
        <v>18</v>
      </c>
      <c r="D27" s="62"/>
      <c r="E27" s="63">
        <v>2</v>
      </c>
      <c r="F27" s="63"/>
      <c r="G27" s="63"/>
    </row>
    <row r="28" spans="1:7" hidden="1">
      <c r="A28" t="s">
        <v>52</v>
      </c>
      <c r="C28" s="66" t="s">
        <v>19</v>
      </c>
      <c r="D28" s="66"/>
      <c r="E28" s="64">
        <v>2</v>
      </c>
      <c r="F28" s="64"/>
      <c r="G28" s="64"/>
    </row>
    <row r="29" spans="1:7" hidden="1"/>
  </sheetData>
  <sheetProtection sheet="1" objects="1" scenarios="1"/>
  <mergeCells count="38">
    <mergeCell ref="C11:D11"/>
    <mergeCell ref="E26:G26"/>
    <mergeCell ref="C13:D13"/>
    <mergeCell ref="E27:G27"/>
    <mergeCell ref="C12:D12"/>
    <mergeCell ref="C14:D14"/>
    <mergeCell ref="C26:D26"/>
    <mergeCell ref="E14:G14"/>
    <mergeCell ref="C25:D25"/>
    <mergeCell ref="E15:G15"/>
    <mergeCell ref="C24:D24"/>
    <mergeCell ref="E16:G16"/>
    <mergeCell ref="C23:D23"/>
    <mergeCell ref="E17:G17"/>
    <mergeCell ref="C22:D22"/>
    <mergeCell ref="E18:G18"/>
    <mergeCell ref="E28:G28"/>
    <mergeCell ref="E10:G10"/>
    <mergeCell ref="E11:G11"/>
    <mergeCell ref="C28:D28"/>
    <mergeCell ref="E12:G12"/>
    <mergeCell ref="C27:D27"/>
    <mergeCell ref="E13:G13"/>
    <mergeCell ref="C10:D10"/>
    <mergeCell ref="C18:D18"/>
    <mergeCell ref="E22:G22"/>
    <mergeCell ref="C17:D17"/>
    <mergeCell ref="E23:G23"/>
    <mergeCell ref="C16:D16"/>
    <mergeCell ref="E24:G24"/>
    <mergeCell ref="C15:D15"/>
    <mergeCell ref="E25:G25"/>
    <mergeCell ref="C21:D21"/>
    <mergeCell ref="E19:G19"/>
    <mergeCell ref="C20:D20"/>
    <mergeCell ref="E20:G20"/>
    <mergeCell ref="C19:D19"/>
    <mergeCell ref="E21:G21"/>
  </mergeCells>
  <phoneticPr fontId="20" type="noConversion"/>
  <pageMargins left="0.51181102362204722" right="0.51181102362204722" top="0.51181102362204722" bottom="0.47244094488188981" header="7.874015748031496E-2" footer="0.1968503937007874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F22"/>
  <sheetViews>
    <sheetView topLeftCell="B2" zoomScaleNormal="100" workbookViewId="0">
      <selection activeCell="B8" sqref="B8:E17"/>
    </sheetView>
  </sheetViews>
  <sheetFormatPr defaultRowHeight="12.45"/>
  <cols>
    <col min="1" max="1" width="4" hidden="1" customWidth="1"/>
    <col min="2" max="2" width="8.69140625" customWidth="1"/>
    <col min="3" max="4" width="36.61328125" customWidth="1"/>
    <col min="5" max="5" width="8.69140625" customWidth="1"/>
    <col min="6" max="6" width="3.3828125" customWidth="1"/>
  </cols>
  <sheetData>
    <row r="1" spans="1:6" ht="16.5" hidden="1" customHeight="1">
      <c r="A1" s="2" t="s">
        <v>53</v>
      </c>
      <c r="B1" s="2"/>
      <c r="C1" s="2"/>
      <c r="D1" s="2"/>
      <c r="E1" s="2"/>
      <c r="F1" s="2"/>
    </row>
    <row r="2" spans="1:6" ht="15.75" customHeight="1">
      <c r="A2" s="2"/>
      <c r="B2" s="3"/>
      <c r="C2" s="2"/>
      <c r="D2" s="2"/>
      <c r="E2" s="2"/>
      <c r="F2" s="4"/>
    </row>
    <row r="3" spans="1:6" ht="21" customHeight="1">
      <c r="A3" s="2"/>
      <c r="B3" s="2"/>
      <c r="C3" s="2"/>
      <c r="D3" s="2"/>
      <c r="E3" s="2"/>
      <c r="F3" s="4"/>
    </row>
    <row r="4" spans="1:6" ht="21" customHeight="1">
      <c r="A4" s="2"/>
      <c r="B4" s="2"/>
      <c r="C4" s="2"/>
      <c r="D4" s="2"/>
      <c r="E4" s="2"/>
      <c r="F4" s="4"/>
    </row>
    <row r="5" spans="1:6" ht="36.75" customHeight="1">
      <c r="A5" s="2"/>
      <c r="B5" s="5" t="s">
        <v>56</v>
      </c>
      <c r="C5" s="5"/>
      <c r="D5" s="5"/>
      <c r="E5" s="5"/>
      <c r="F5" s="4"/>
    </row>
    <row r="6" spans="1:6" ht="63" customHeight="1">
      <c r="A6" s="2"/>
      <c r="B6" s="67" t="s">
        <v>162</v>
      </c>
      <c r="C6" s="67"/>
      <c r="D6" s="67"/>
      <c r="E6" s="67"/>
      <c r="F6" s="4"/>
    </row>
    <row r="7" spans="1:6" ht="39.75" hidden="1" customHeight="1">
      <c r="A7" s="2"/>
      <c r="B7" s="6" t="s">
        <v>54</v>
      </c>
      <c r="C7" s="7"/>
      <c r="D7" s="7"/>
      <c r="E7" s="7"/>
      <c r="F7" s="4"/>
    </row>
    <row r="8" spans="1:6" ht="39.75" customHeight="1">
      <c r="A8" s="2"/>
      <c r="B8" s="68" t="s">
        <v>77</v>
      </c>
      <c r="C8" s="68"/>
      <c r="D8" s="68"/>
      <c r="E8" s="68"/>
      <c r="F8" s="4"/>
    </row>
    <row r="9" spans="1:6" ht="39.75" customHeight="1">
      <c r="A9" s="2"/>
      <c r="B9" s="68"/>
      <c r="C9" s="68"/>
      <c r="D9" s="68"/>
      <c r="E9" s="68"/>
      <c r="F9" s="8"/>
    </row>
    <row r="10" spans="1:6" ht="39.75" customHeight="1">
      <c r="A10" s="2"/>
      <c r="B10" s="68"/>
      <c r="C10" s="68"/>
      <c r="D10" s="68"/>
      <c r="E10" s="68"/>
      <c r="F10" s="4"/>
    </row>
    <row r="11" spans="1:6" ht="39.75" customHeight="1">
      <c r="A11" s="2"/>
      <c r="B11" s="68"/>
      <c r="C11" s="68"/>
      <c r="D11" s="68"/>
      <c r="E11" s="68"/>
      <c r="F11" s="8"/>
    </row>
    <row r="12" spans="1:6" ht="39.75" customHeight="1">
      <c r="A12" s="2"/>
      <c r="B12" s="68"/>
      <c r="C12" s="68"/>
      <c r="D12" s="68"/>
      <c r="E12" s="68"/>
      <c r="F12" s="8"/>
    </row>
    <row r="13" spans="1:6" ht="39.75" customHeight="1">
      <c r="A13" s="2"/>
      <c r="B13" s="68"/>
      <c r="C13" s="68"/>
      <c r="D13" s="68"/>
      <c r="E13" s="68"/>
      <c r="F13" s="4"/>
    </row>
    <row r="14" spans="1:6" ht="39.75" customHeight="1">
      <c r="A14" s="2"/>
      <c r="B14" s="68"/>
      <c r="C14" s="68"/>
      <c r="D14" s="68"/>
      <c r="E14" s="68"/>
      <c r="F14" s="4"/>
    </row>
    <row r="15" spans="1:6" ht="39.75" customHeight="1">
      <c r="A15" s="2"/>
      <c r="B15" s="68"/>
      <c r="C15" s="68"/>
      <c r="D15" s="68"/>
      <c r="E15" s="68"/>
      <c r="F15" s="4"/>
    </row>
    <row r="16" spans="1:6" ht="39.75" customHeight="1">
      <c r="A16" s="2"/>
      <c r="B16" s="68"/>
      <c r="C16" s="68"/>
      <c r="D16" s="68"/>
      <c r="E16" s="68"/>
      <c r="F16" s="4"/>
    </row>
    <row r="17" spans="1:6" ht="39.75" customHeight="1">
      <c r="A17" s="2"/>
      <c r="B17" s="68"/>
      <c r="C17" s="68"/>
      <c r="D17" s="68"/>
      <c r="E17" s="68"/>
      <c r="F17" s="4"/>
    </row>
    <row r="18" spans="1:6" ht="39.75" customHeight="1">
      <c r="A18" s="2"/>
      <c r="B18" s="2"/>
      <c r="C18" s="9"/>
      <c r="D18" s="10"/>
      <c r="E18" s="2"/>
      <c r="F18" s="4"/>
    </row>
    <row r="19" spans="1:6" ht="39.75" customHeight="1">
      <c r="A19" s="2"/>
      <c r="B19" s="2"/>
      <c r="C19" s="2"/>
      <c r="D19" s="2"/>
      <c r="E19" s="2"/>
      <c r="F19" s="4"/>
    </row>
    <row r="20" spans="1:6" ht="39.75" customHeight="1">
      <c r="A20" s="2"/>
      <c r="B20" s="2"/>
      <c r="C20" s="69" t="s">
        <v>76</v>
      </c>
      <c r="D20" s="69"/>
      <c r="E20" s="2"/>
      <c r="F20" s="4"/>
    </row>
    <row r="21" spans="1:6" ht="27" customHeight="1">
      <c r="A21" s="2"/>
      <c r="B21" s="2"/>
      <c r="C21" s="70" t="str">
        <f ca="1">TEXT(TODAY(),"yyyy - mm - dd")</f>
        <v>2026 - 08 - 05</v>
      </c>
      <c r="D21" s="70"/>
      <c r="E21" s="2"/>
      <c r="F21" s="4"/>
    </row>
    <row r="22" spans="1:6" ht="18" customHeight="1">
      <c r="A22" s="2"/>
      <c r="B22" s="4"/>
      <c r="C22" s="4"/>
      <c r="D22" s="4"/>
      <c r="E22" s="4"/>
      <c r="F22" s="4"/>
    </row>
  </sheetData>
  <mergeCells count="4">
    <mergeCell ref="B6:E6"/>
    <mergeCell ref="B8:E17"/>
    <mergeCell ref="C20:D20"/>
    <mergeCell ref="C21:D21"/>
  </mergeCells>
  <phoneticPr fontId="20" type="noConversion"/>
  <hyperlinks>
    <hyperlink ref="C20" r:id="rId1" display="https://www.huaweicloud.com/intl/es-us/" xr:uid="{00000000-0004-0000-0100-000000000000}"/>
    <hyperlink ref="C20:D20" r:id="rId2" display="www.huaweicloud.com" xr:uid="{00000000-0004-0000-0100-000001000000}"/>
  </hyperlinks>
  <printOptions horizontalCentered="1"/>
  <pageMargins left="0.511811023622047" right="0.511811023622047" top="0.511811023622047" bottom="0.47244094488188998" header="7.8740157480315001E-2" footer="0.196850393700787"/>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D24"/>
  <sheetViews>
    <sheetView topLeftCell="C3" zoomScaleNormal="100" workbookViewId="0">
      <selection activeCell="C10" sqref="C10"/>
    </sheetView>
  </sheetViews>
  <sheetFormatPr defaultRowHeight="12.45"/>
  <cols>
    <col min="1" max="1" width="96" hidden="1" customWidth="1"/>
    <col min="2" max="2" width="1.84375" hidden="1" customWidth="1"/>
    <col min="3" max="3" width="95.15234375" customWidth="1"/>
  </cols>
  <sheetData>
    <row r="1" spans="1:4" ht="13.3" hidden="1" customHeight="1">
      <c r="A1" s="2"/>
      <c r="B1" s="2"/>
      <c r="C1" s="11"/>
    </row>
    <row r="2" spans="1:4" ht="15" hidden="1" customHeight="1">
      <c r="A2" s="12"/>
      <c r="B2" s="2"/>
      <c r="C2" s="13"/>
    </row>
    <row r="3" spans="1:4" ht="12.75" customHeight="1">
      <c r="A3" s="14"/>
      <c r="B3" s="15"/>
      <c r="C3" s="13"/>
    </row>
    <row r="4" spans="1:4" ht="12.75" customHeight="1">
      <c r="A4" s="2"/>
      <c r="B4" s="15"/>
      <c r="C4" s="13"/>
    </row>
    <row r="5" spans="1:4" ht="12.75" customHeight="1">
      <c r="A5" s="2"/>
      <c r="B5" s="2"/>
      <c r="C5" s="16"/>
    </row>
    <row r="6" spans="1:4" ht="15.75" customHeight="1">
      <c r="A6" s="2"/>
      <c r="B6" s="2"/>
      <c r="C6" s="2"/>
    </row>
    <row r="7" spans="1:4" ht="19.5" customHeight="1">
      <c r="A7" s="2"/>
      <c r="B7" s="2"/>
      <c r="C7" s="18" t="s">
        <v>55</v>
      </c>
    </row>
    <row r="8" spans="1:4" ht="15">
      <c r="A8" s="2"/>
      <c r="B8" s="2"/>
      <c r="C8" s="13"/>
    </row>
    <row r="9" spans="1:4" ht="30">
      <c r="A9" s="17"/>
      <c r="B9" s="2"/>
      <c r="C9" s="19" t="s">
        <v>57</v>
      </c>
    </row>
    <row r="10" spans="1:4" ht="45">
      <c r="A10" s="2"/>
      <c r="B10" s="2"/>
      <c r="C10" s="19" t="s">
        <v>63</v>
      </c>
    </row>
    <row r="11" spans="1:4" ht="45">
      <c r="A11" s="2"/>
      <c r="B11" s="2"/>
      <c r="C11" s="19" t="s">
        <v>64</v>
      </c>
    </row>
    <row r="12" spans="1:4" ht="75">
      <c r="A12" s="2"/>
      <c r="B12" s="2"/>
      <c r="C12" s="19" t="s">
        <v>65</v>
      </c>
    </row>
    <row r="13" spans="1:4" ht="60">
      <c r="A13" s="2"/>
      <c r="B13" s="2"/>
      <c r="C13" s="19" t="s">
        <v>66</v>
      </c>
      <c r="D13" s="20"/>
    </row>
    <row r="14" spans="1:4" ht="60">
      <c r="A14" s="2"/>
      <c r="B14" s="2"/>
      <c r="C14" s="19" t="s">
        <v>67</v>
      </c>
    </row>
    <row r="15" spans="1:4" ht="60">
      <c r="A15" s="2"/>
      <c r="B15" s="2"/>
      <c r="C15" s="19" t="s">
        <v>68</v>
      </c>
    </row>
    <row r="16" spans="1:4" ht="45">
      <c r="A16" s="12"/>
      <c r="B16" s="12"/>
      <c r="C16" s="19" t="s">
        <v>58</v>
      </c>
    </row>
    <row r="17" spans="1:3" ht="45">
      <c r="A17" s="2"/>
      <c r="B17" s="2"/>
      <c r="C17" s="19" t="s">
        <v>59</v>
      </c>
    </row>
    <row r="18" spans="1:3" ht="45">
      <c r="A18" s="12"/>
      <c r="B18" s="12"/>
      <c r="C18" s="19" t="s">
        <v>60</v>
      </c>
    </row>
    <row r="19" spans="1:3" ht="45">
      <c r="A19" s="2"/>
      <c r="B19" s="2"/>
      <c r="C19" s="19" t="s">
        <v>61</v>
      </c>
    </row>
    <row r="20" spans="1:3" ht="45">
      <c r="A20" s="12"/>
      <c r="B20" s="12"/>
      <c r="C20" s="19" t="s">
        <v>62</v>
      </c>
    </row>
    <row r="21" spans="1:3" ht="15">
      <c r="A21" s="12"/>
      <c r="B21" s="12"/>
      <c r="C21" s="25">
        <v>44519</v>
      </c>
    </row>
    <row r="22" spans="1:3" ht="15">
      <c r="A22" s="12"/>
      <c r="B22" s="12"/>
      <c r="C22" s="19"/>
    </row>
    <row r="23" spans="1:3" ht="12.75" customHeight="1">
      <c r="A23" s="2"/>
      <c r="B23" s="2"/>
      <c r="C23" s="13"/>
    </row>
    <row r="24" spans="1:3" ht="12.75" customHeight="1">
      <c r="A24" s="2"/>
      <c r="B24" s="2"/>
      <c r="C24" s="21" t="str">
        <f>QF_SYS_SIGNER</f>
        <v/>
      </c>
    </row>
  </sheetData>
  <phoneticPr fontId="20" type="noConversion"/>
  <printOptions horizontalCentered="1"/>
  <pageMargins left="0.511811023622047" right="0.511811023622047" top="0.511811023622047" bottom="0.47244094488188998" header="7.8740157480315001E-2" footer="0.196850393700787"/>
  <pageSetup scale="8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C21"/>
  <sheetViews>
    <sheetView topLeftCell="C3" zoomScale="85" zoomScaleNormal="85" workbookViewId="0">
      <selection activeCell="D8" sqref="D8"/>
    </sheetView>
  </sheetViews>
  <sheetFormatPr defaultRowHeight="12.45"/>
  <cols>
    <col min="1" max="1" width="96" hidden="1" customWidth="1"/>
    <col min="2" max="2" width="1.84375" hidden="1" customWidth="1"/>
    <col min="3" max="3" width="95.15234375" customWidth="1"/>
  </cols>
  <sheetData>
    <row r="1" spans="1:3" ht="13.3" hidden="1" customHeight="1">
      <c r="A1" s="12"/>
      <c r="B1" s="12"/>
      <c r="C1" s="11"/>
    </row>
    <row r="2" spans="1:3" ht="15" hidden="1" customHeight="1">
      <c r="A2" s="12"/>
      <c r="B2" s="12"/>
      <c r="C2" s="13"/>
    </row>
    <row r="3" spans="1:3" ht="12.75" customHeight="1">
      <c r="A3" s="14"/>
      <c r="B3" s="15"/>
      <c r="C3" s="13"/>
    </row>
    <row r="4" spans="1:3" ht="12.75" customHeight="1">
      <c r="A4" s="12"/>
      <c r="B4" s="15"/>
      <c r="C4" s="13"/>
    </row>
    <row r="5" spans="1:3" ht="12.75" customHeight="1">
      <c r="A5" s="12"/>
      <c r="B5" s="12"/>
      <c r="C5" s="16"/>
    </row>
    <row r="6" spans="1:3" ht="15.75" customHeight="1">
      <c r="A6" s="12"/>
      <c r="B6" s="12"/>
      <c r="C6" s="12"/>
    </row>
    <row r="7" spans="1:3" ht="135" customHeight="1">
      <c r="A7" s="12"/>
      <c r="B7" s="12"/>
      <c r="C7" s="19"/>
    </row>
    <row r="8" spans="1:3" ht="155.5" customHeight="1">
      <c r="A8" s="12"/>
      <c r="B8" s="12"/>
      <c r="C8" s="19"/>
    </row>
    <row r="9" spans="1:3" ht="408.65" customHeight="1">
      <c r="A9" s="12"/>
      <c r="B9" s="12"/>
      <c r="C9" s="19"/>
    </row>
    <row r="21" spans="3:3">
      <c r="C21" s="24">
        <v>44519</v>
      </c>
    </row>
  </sheetData>
  <phoneticPr fontId="20" type="noConversion"/>
  <printOptions horizontalCentered="1"/>
  <pageMargins left="0.511811023622047" right="0.511811023622047" top="0.511811023622047" bottom="0.47244094488188998" header="7.8740157480315001E-2" footer="0.196850393700787"/>
  <pageSetup scale="9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3A7A-45B1-4E92-9E22-03B4F67F09FD}">
  <sheetPr>
    <pageSetUpPr fitToPage="1"/>
  </sheetPr>
  <dimension ref="A2:G22"/>
  <sheetViews>
    <sheetView zoomScale="75" zoomScaleNormal="75" workbookViewId="0">
      <selection activeCell="E10" sqref="E10"/>
    </sheetView>
  </sheetViews>
  <sheetFormatPr defaultColWidth="9.15234375" defaultRowHeight="14.6"/>
  <cols>
    <col min="1" max="1" width="25.61328125" style="45" customWidth="1"/>
    <col min="2" max="2" width="25.4609375" style="45" customWidth="1"/>
    <col min="3" max="3" width="29.84375" style="45" bestFit="1" customWidth="1"/>
    <col min="4" max="4" width="25.61328125" style="45" customWidth="1"/>
    <col min="5" max="5" width="16.921875" style="45" customWidth="1"/>
    <col min="6" max="7" width="12.3828125" style="45" bestFit="1" customWidth="1"/>
    <col min="8" max="16384" width="9.15234375" style="45"/>
  </cols>
  <sheetData>
    <row r="2" spans="1:7" ht="24.45">
      <c r="A2" s="71"/>
      <c r="B2" s="71"/>
      <c r="C2" s="71"/>
      <c r="D2" s="71"/>
    </row>
    <row r="3" spans="1:7">
      <c r="A3" s="46"/>
      <c r="B3" s="46"/>
      <c r="C3" s="46"/>
      <c r="D3" s="46"/>
    </row>
    <row r="5" spans="1:7" ht="21.9" customHeight="1">
      <c r="A5" s="72" t="s">
        <v>92</v>
      </c>
      <c r="B5" s="72"/>
      <c r="C5" s="72"/>
      <c r="D5" s="72"/>
    </row>
    <row r="7" spans="1:7" ht="40.299999999999997">
      <c r="B7" s="60" t="s">
        <v>87</v>
      </c>
      <c r="C7" s="60" t="s">
        <v>88</v>
      </c>
    </row>
    <row r="8" spans="1:7" s="49" customFormat="1" ht="20.149999999999999">
      <c r="B8" s="47" t="s">
        <v>140</v>
      </c>
      <c r="C8" s="48">
        <f ca="1">'Compute - PROD'!B17</f>
        <v>1094.26</v>
      </c>
    </row>
    <row r="9" spans="1:7" s="49" customFormat="1" ht="20.149999999999999">
      <c r="B9" s="47" t="s">
        <v>141</v>
      </c>
      <c r="C9" s="48">
        <f ca="1">'Compute - DEV'!B19</f>
        <v>989.92000000000007</v>
      </c>
    </row>
    <row r="10" spans="1:7" s="49" customFormat="1" ht="20.149999999999999">
      <c r="B10" s="47" t="s">
        <v>93</v>
      </c>
      <c r="C10" s="48">
        <f ca="1">Storage!B17</f>
        <v>343.62</v>
      </c>
    </row>
    <row r="11" spans="1:7" s="49" customFormat="1" ht="20.149999999999999">
      <c r="B11" s="47" t="s">
        <v>90</v>
      </c>
      <c r="C11" s="48">
        <f ca="1">Connectivity!B16</f>
        <v>454.19</v>
      </c>
    </row>
    <row r="12" spans="1:7" s="49" customFormat="1" ht="20.149999999999999">
      <c r="B12" s="47" t="s">
        <v>91</v>
      </c>
      <c r="C12" s="48">
        <f ca="1">Security!B14</f>
        <v>55.2</v>
      </c>
    </row>
    <row r="13" spans="1:7" s="49" customFormat="1" ht="20.149999999999999">
      <c r="B13" s="47" t="s">
        <v>95</v>
      </c>
      <c r="C13" s="48">
        <f ca="1">Support!B14</f>
        <v>300</v>
      </c>
    </row>
    <row r="14" spans="1:7" s="49" customFormat="1" ht="20.149999999999999">
      <c r="A14" s="54"/>
      <c r="B14" s="55"/>
      <c r="C14" s="56"/>
    </row>
    <row r="15" spans="1:7" ht="20.6" thickBot="1">
      <c r="B15" s="50" t="s">
        <v>89</v>
      </c>
      <c r="C15" s="51">
        <f ca="1">SUM(C8:C13)</f>
        <v>3237.19</v>
      </c>
      <c r="D15" s="52"/>
      <c r="E15" s="52"/>
      <c r="F15" s="52"/>
      <c r="G15" s="52"/>
    </row>
    <row r="16" spans="1:7" ht="16.3">
      <c r="A16" s="73" t="s">
        <v>75</v>
      </c>
      <c r="B16" s="73"/>
      <c r="C16" s="73"/>
      <c r="D16" s="73"/>
    </row>
    <row r="18" spans="6:6" ht="23.15" customHeight="1">
      <c r="F18" s="52"/>
    </row>
    <row r="22" spans="6:6" ht="16.3" customHeight="1"/>
  </sheetData>
  <mergeCells count="3">
    <mergeCell ref="A2:D2"/>
    <mergeCell ref="A5:D5"/>
    <mergeCell ref="A16:D16"/>
  </mergeCells>
  <pageMargins left="0.7" right="0.7" top="0.75" bottom="0.75" header="0.3" footer="0.3"/>
  <pageSetup scale="71"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L18"/>
  <sheetViews>
    <sheetView tabSelected="1" zoomScale="55" zoomScaleNormal="55" workbookViewId="0">
      <selection activeCell="J10" sqref="J10"/>
    </sheetView>
  </sheetViews>
  <sheetFormatPr defaultColWidth="9.15234375" defaultRowHeight="14.6"/>
  <cols>
    <col min="1" max="1" width="43.3828125" style="30" customWidth="1"/>
    <col min="2" max="3" width="30" style="30" customWidth="1"/>
    <col min="4" max="5" width="20" style="30" customWidth="1"/>
    <col min="6" max="6" width="24.69140625" style="30" customWidth="1"/>
    <col min="7" max="7" width="24.921875" style="30" customWidth="1"/>
    <col min="8" max="8" width="10.15234375" style="30" customWidth="1"/>
    <col min="9" max="9" width="12.61328125" style="30" customWidth="1"/>
    <col min="10" max="10" width="36.84375" style="30" customWidth="1"/>
    <col min="11" max="11" width="17.84375" style="30" bestFit="1" customWidth="1"/>
    <col min="12" max="12" width="16.3828125" style="30" customWidth="1"/>
    <col min="13" max="16384" width="9.15234375" style="30"/>
  </cols>
  <sheetData>
    <row r="3" spans="1:12">
      <c r="A3" s="33"/>
      <c r="B3" s="33"/>
      <c r="C3" s="33"/>
      <c r="D3" s="33"/>
      <c r="E3" s="33"/>
      <c r="F3" s="33"/>
      <c r="G3" s="33"/>
      <c r="H3" s="33"/>
      <c r="I3" s="33"/>
      <c r="J3" s="33"/>
      <c r="K3" s="33"/>
      <c r="L3" s="33"/>
    </row>
    <row r="5" spans="1:12" ht="24.45">
      <c r="A5" s="74" t="s">
        <v>83</v>
      </c>
      <c r="B5" s="74"/>
      <c r="C5" s="74"/>
      <c r="D5" s="74"/>
      <c r="E5" s="74"/>
      <c r="F5" s="74"/>
      <c r="G5" s="74"/>
      <c r="H5" s="74"/>
      <c r="I5" s="74"/>
      <c r="J5" s="74"/>
      <c r="K5" s="74"/>
      <c r="L5" s="74"/>
    </row>
    <row r="6" spans="1:12" ht="15" thickBot="1"/>
    <row r="7" spans="1:12" s="26" customFormat="1" ht="19.75">
      <c r="A7" s="75" t="str">
        <f ca="1">"Price Calculator "&amp;TEXT(TODAY(),"mmm dd, yyyy")</f>
        <v>Price Calculator Aug 05, 2026</v>
      </c>
      <c r="B7" s="76"/>
      <c r="C7" s="76"/>
      <c r="D7" s="76"/>
      <c r="E7" s="76"/>
      <c r="F7" s="76"/>
      <c r="G7" s="76"/>
      <c r="H7" s="76"/>
      <c r="I7" s="76"/>
      <c r="J7" s="76"/>
      <c r="K7" s="76"/>
      <c r="L7" s="77"/>
    </row>
    <row r="8" spans="1:12" s="28" customFormat="1" ht="32.6">
      <c r="A8" s="38" t="s">
        <v>86</v>
      </c>
      <c r="B8" s="39" t="s">
        <v>69</v>
      </c>
      <c r="C8" s="39" t="s">
        <v>96</v>
      </c>
      <c r="D8" s="39" t="s">
        <v>70</v>
      </c>
      <c r="E8" s="39" t="s">
        <v>94</v>
      </c>
      <c r="F8" s="39" t="s">
        <v>71</v>
      </c>
      <c r="G8" s="39" t="s">
        <v>72</v>
      </c>
      <c r="H8" s="39" t="s">
        <v>78</v>
      </c>
      <c r="I8" s="39" t="s">
        <v>79</v>
      </c>
      <c r="J8" s="39" t="s">
        <v>80</v>
      </c>
      <c r="K8" s="40" t="s">
        <v>81</v>
      </c>
      <c r="L8" s="27" t="s">
        <v>85</v>
      </c>
    </row>
    <row r="9" spans="1:12" ht="65.150000000000006">
      <c r="A9" s="57" t="s">
        <v>145</v>
      </c>
      <c r="B9" s="43" t="s">
        <v>101</v>
      </c>
      <c r="C9" s="43" t="s">
        <v>102</v>
      </c>
      <c r="D9" s="29" t="s">
        <v>97</v>
      </c>
      <c r="E9" s="29" t="s">
        <v>98</v>
      </c>
      <c r="F9" s="29" t="s">
        <v>103</v>
      </c>
      <c r="G9" s="29">
        <v>1</v>
      </c>
      <c r="H9" s="29" t="s">
        <v>104</v>
      </c>
      <c r="I9" s="29">
        <v>1</v>
      </c>
      <c r="J9" s="29" t="s">
        <v>163</v>
      </c>
      <c r="K9" s="41">
        <v>840.9</v>
      </c>
      <c r="L9" s="36">
        <v>840.9</v>
      </c>
    </row>
    <row r="10" spans="1:12" ht="81.45">
      <c r="A10" s="57" t="s">
        <v>142</v>
      </c>
      <c r="B10" s="59" t="s">
        <v>99</v>
      </c>
      <c r="C10" s="59" t="s">
        <v>105</v>
      </c>
      <c r="D10" s="44" t="s">
        <v>97</v>
      </c>
      <c r="E10" s="34" t="s">
        <v>98</v>
      </c>
      <c r="F10" s="34" t="s">
        <v>156</v>
      </c>
      <c r="G10" s="34">
        <v>1</v>
      </c>
      <c r="H10" s="34"/>
      <c r="I10" s="34">
        <v>1</v>
      </c>
      <c r="J10" s="34" t="s">
        <v>167</v>
      </c>
      <c r="K10" s="61">
        <f>933.84/12</f>
        <v>77.820000000000007</v>
      </c>
      <c r="L10" s="35">
        <v>77.820000000000007</v>
      </c>
    </row>
    <row r="11" spans="1:12" ht="81.45">
      <c r="A11" s="57" t="s">
        <v>143</v>
      </c>
      <c r="B11" s="43" t="s">
        <v>100</v>
      </c>
      <c r="C11" s="43" t="s">
        <v>106</v>
      </c>
      <c r="D11" s="29" t="s">
        <v>97</v>
      </c>
      <c r="E11" s="29" t="s">
        <v>98</v>
      </c>
      <c r="F11" s="29" t="s">
        <v>156</v>
      </c>
      <c r="G11" s="29">
        <v>1</v>
      </c>
      <c r="H11" s="29"/>
      <c r="I11" s="29">
        <v>1</v>
      </c>
      <c r="J11" s="29" t="s">
        <v>168</v>
      </c>
      <c r="K11" s="41">
        <f>865.44/12</f>
        <v>72.12</v>
      </c>
      <c r="L11" s="36">
        <v>72.12</v>
      </c>
    </row>
    <row r="12" spans="1:12" ht="17.600000000000001">
      <c r="A12" s="57" t="s">
        <v>144</v>
      </c>
      <c r="B12" s="59" t="s">
        <v>107</v>
      </c>
      <c r="C12" s="59" t="s">
        <v>108</v>
      </c>
      <c r="D12" s="44" t="s">
        <v>97</v>
      </c>
      <c r="E12" s="34" t="s">
        <v>98</v>
      </c>
      <c r="F12" s="34" t="s">
        <v>73</v>
      </c>
      <c r="G12" s="34">
        <v>744</v>
      </c>
      <c r="H12" s="34" t="s">
        <v>84</v>
      </c>
      <c r="I12" s="34">
        <v>1</v>
      </c>
      <c r="J12" s="34" t="s">
        <v>109</v>
      </c>
      <c r="K12" s="42">
        <v>103.42</v>
      </c>
      <c r="L12" s="35">
        <v>103.42</v>
      </c>
    </row>
    <row r="13" spans="1:12" ht="16.75" thickBot="1">
      <c r="A13" s="78" t="s">
        <v>74</v>
      </c>
      <c r="B13" s="79"/>
      <c r="C13" s="79"/>
      <c r="D13" s="79"/>
      <c r="E13" s="79"/>
      <c r="F13" s="79"/>
      <c r="G13" s="79"/>
      <c r="H13" s="79"/>
      <c r="I13" s="79"/>
      <c r="J13" s="79"/>
      <c r="K13" s="31">
        <f t="shared" ref="K13:L13" ca="1" si="0">SUM(INDIRECT(ADDRESS(1,COLUMN())&amp;":"&amp;ADDRESS(ROW()-1,COLUMN())))</f>
        <v>1094.26</v>
      </c>
      <c r="L13" s="32">
        <f t="shared" ca="1" si="0"/>
        <v>1094.26</v>
      </c>
    </row>
    <row r="14" spans="1:12" s="22" customFormat="1" ht="16.3" customHeight="1">
      <c r="A14" s="80" t="s">
        <v>75</v>
      </c>
      <c r="B14" s="80"/>
      <c r="C14" s="80"/>
      <c r="D14" s="80"/>
      <c r="E14" s="80"/>
      <c r="F14" s="80"/>
      <c r="G14" s="80"/>
      <c r="H14" s="80"/>
      <c r="I14" s="80"/>
      <c r="J14" s="80"/>
      <c r="K14" s="80"/>
      <c r="L14" s="80"/>
    </row>
    <row r="15" spans="1:12" s="22" customFormat="1" ht="16.3">
      <c r="B15" s="37"/>
      <c r="C15" s="37"/>
      <c r="D15" s="37"/>
      <c r="E15" s="37"/>
      <c r="F15" s="37"/>
      <c r="G15" s="37"/>
      <c r="H15" s="37"/>
      <c r="I15" s="37"/>
      <c r="J15" s="37"/>
      <c r="K15" s="37"/>
      <c r="L15" s="37"/>
    </row>
    <row r="16" spans="1:12" s="22" customFormat="1"/>
    <row r="17" spans="1:8" s="22" customFormat="1">
      <c r="A17" s="23" t="s">
        <v>82</v>
      </c>
      <c r="B17" s="53">
        <f ca="1">L13</f>
        <v>1094.26</v>
      </c>
      <c r="C17" s="58"/>
      <c r="F17" s="30"/>
      <c r="G17" s="30"/>
    </row>
    <row r="18" spans="1:8">
      <c r="H18" s="22"/>
    </row>
  </sheetData>
  <mergeCells count="4">
    <mergeCell ref="A5:L5"/>
    <mergeCell ref="A7:L7"/>
    <mergeCell ref="A13:J13"/>
    <mergeCell ref="A14:L14"/>
  </mergeCells>
  <pageMargins left="0.7" right="0.7" top="0.75" bottom="0.75" header="0.3" footer="0.3"/>
  <pageSetup scale="39" orientation="portrait"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2710-030B-4149-9BBD-7E66CC727A05}">
  <sheetPr>
    <pageSetUpPr fitToPage="1"/>
  </sheetPr>
  <dimension ref="A3:L20"/>
  <sheetViews>
    <sheetView zoomScale="55" zoomScaleNormal="55" workbookViewId="0">
      <selection activeCell="C27" sqref="C27"/>
    </sheetView>
  </sheetViews>
  <sheetFormatPr defaultColWidth="9.15234375" defaultRowHeight="14.6"/>
  <cols>
    <col min="1" max="1" width="43.3828125" style="30" customWidth="1"/>
    <col min="2" max="3" width="30" style="30" customWidth="1"/>
    <col min="4" max="5" width="20" style="30" customWidth="1"/>
    <col min="6" max="6" width="24.69140625" style="30" customWidth="1"/>
    <col min="7" max="7" width="24.921875" style="30" customWidth="1"/>
    <col min="8" max="8" width="10.15234375" style="30" customWidth="1"/>
    <col min="9" max="9" width="12.61328125" style="30" customWidth="1"/>
    <col min="10" max="10" width="36.84375" style="30" customWidth="1"/>
    <col min="11" max="11" width="17.84375" style="30" bestFit="1" customWidth="1"/>
    <col min="12" max="12" width="16.3828125" style="30" customWidth="1"/>
    <col min="13" max="16384" width="9.15234375" style="30"/>
  </cols>
  <sheetData>
    <row r="3" spans="1:12">
      <c r="A3" s="33"/>
      <c r="B3" s="33"/>
      <c r="C3" s="33"/>
      <c r="D3" s="33"/>
      <c r="E3" s="33"/>
      <c r="F3" s="33"/>
      <c r="G3" s="33"/>
      <c r="H3" s="33"/>
      <c r="I3" s="33"/>
      <c r="J3" s="33"/>
      <c r="K3" s="33"/>
      <c r="L3" s="33"/>
    </row>
    <row r="5" spans="1:12" ht="24.45">
      <c r="A5" s="74" t="s">
        <v>83</v>
      </c>
      <c r="B5" s="74"/>
      <c r="C5" s="74"/>
      <c r="D5" s="74"/>
      <c r="E5" s="74"/>
      <c r="F5" s="74"/>
      <c r="G5" s="74"/>
      <c r="H5" s="74"/>
      <c r="I5" s="74"/>
      <c r="J5" s="74"/>
      <c r="K5" s="74"/>
      <c r="L5" s="74"/>
    </row>
    <row r="6" spans="1:12" ht="15" thickBot="1"/>
    <row r="7" spans="1:12" s="26" customFormat="1" ht="19.75">
      <c r="A7" s="75" t="str">
        <f ca="1">"Price Calculator "&amp;TEXT(TODAY(),"mmm dd, yyyy")</f>
        <v>Price Calculator Aug 05, 2026</v>
      </c>
      <c r="B7" s="76"/>
      <c r="C7" s="76"/>
      <c r="D7" s="76"/>
      <c r="E7" s="76"/>
      <c r="F7" s="76"/>
      <c r="G7" s="76"/>
      <c r="H7" s="76"/>
      <c r="I7" s="76"/>
      <c r="J7" s="76"/>
      <c r="K7" s="76"/>
      <c r="L7" s="77"/>
    </row>
    <row r="8" spans="1:12" s="28" customFormat="1" ht="32.6">
      <c r="A8" s="38" t="s">
        <v>86</v>
      </c>
      <c r="B8" s="39" t="s">
        <v>69</v>
      </c>
      <c r="C8" s="39" t="s">
        <v>96</v>
      </c>
      <c r="D8" s="39" t="s">
        <v>70</v>
      </c>
      <c r="E8" s="39" t="s">
        <v>94</v>
      </c>
      <c r="F8" s="39" t="s">
        <v>71</v>
      </c>
      <c r="G8" s="39" t="s">
        <v>72</v>
      </c>
      <c r="H8" s="39" t="s">
        <v>78</v>
      </c>
      <c r="I8" s="39" t="s">
        <v>79</v>
      </c>
      <c r="J8" s="39" t="s">
        <v>80</v>
      </c>
      <c r="K8" s="40" t="s">
        <v>81</v>
      </c>
      <c r="L8" s="27" t="s">
        <v>85</v>
      </c>
    </row>
    <row r="9" spans="1:12" ht="65.150000000000006">
      <c r="A9" s="57" t="s">
        <v>145</v>
      </c>
      <c r="B9" s="43" t="s">
        <v>131</v>
      </c>
      <c r="C9" s="43" t="s">
        <v>132</v>
      </c>
      <c r="D9" s="29" t="s">
        <v>97</v>
      </c>
      <c r="E9" s="29" t="s">
        <v>98</v>
      </c>
      <c r="F9" s="29" t="s">
        <v>103</v>
      </c>
      <c r="G9" s="29">
        <v>1</v>
      </c>
      <c r="H9" s="29" t="s">
        <v>104</v>
      </c>
      <c r="I9" s="29">
        <v>1</v>
      </c>
      <c r="J9" s="29" t="s">
        <v>164</v>
      </c>
      <c r="K9" s="41">
        <v>797.4</v>
      </c>
      <c r="L9" s="36">
        <v>797.4</v>
      </c>
    </row>
    <row r="10" spans="1:12" ht="81.45">
      <c r="A10" s="81" t="s">
        <v>146</v>
      </c>
      <c r="B10" s="59" t="s">
        <v>133</v>
      </c>
      <c r="C10" s="59" t="s">
        <v>134</v>
      </c>
      <c r="D10" s="44" t="s">
        <v>97</v>
      </c>
      <c r="E10" s="34" t="s">
        <v>98</v>
      </c>
      <c r="F10" s="34" t="s">
        <v>73</v>
      </c>
      <c r="G10" s="34">
        <v>220</v>
      </c>
      <c r="H10" s="34" t="s">
        <v>84</v>
      </c>
      <c r="I10" s="34">
        <v>1</v>
      </c>
      <c r="J10" s="34" t="s">
        <v>165</v>
      </c>
      <c r="K10" s="42">
        <v>39.340000000000003</v>
      </c>
      <c r="L10" s="35">
        <v>39.340000000000003</v>
      </c>
    </row>
    <row r="11" spans="1:12" ht="35.049999999999997" customHeight="1">
      <c r="A11" s="81"/>
      <c r="B11" s="43" t="s">
        <v>157</v>
      </c>
      <c r="C11" s="43" t="s">
        <v>158</v>
      </c>
      <c r="D11" s="29" t="s">
        <v>97</v>
      </c>
      <c r="E11" s="29" t="s">
        <v>98</v>
      </c>
      <c r="F11" s="29" t="s">
        <v>73</v>
      </c>
      <c r="G11" s="29">
        <v>524</v>
      </c>
      <c r="H11" s="29" t="s">
        <v>84</v>
      </c>
      <c r="I11" s="29">
        <v>1</v>
      </c>
      <c r="J11" s="29" t="s">
        <v>159</v>
      </c>
      <c r="K11" s="41">
        <v>34.06</v>
      </c>
      <c r="L11" s="36">
        <v>34.06</v>
      </c>
    </row>
    <row r="12" spans="1:12" ht="81.45">
      <c r="A12" s="81" t="s">
        <v>147</v>
      </c>
      <c r="B12" s="59" t="s">
        <v>135</v>
      </c>
      <c r="C12" s="59" t="s">
        <v>136</v>
      </c>
      <c r="D12" s="44" t="s">
        <v>97</v>
      </c>
      <c r="E12" s="34" t="s">
        <v>98</v>
      </c>
      <c r="F12" s="34" t="s">
        <v>73</v>
      </c>
      <c r="G12" s="34">
        <v>220</v>
      </c>
      <c r="H12" s="34" t="s">
        <v>84</v>
      </c>
      <c r="I12" s="34">
        <v>1</v>
      </c>
      <c r="J12" s="34" t="s">
        <v>166</v>
      </c>
      <c r="K12" s="42">
        <v>33.35</v>
      </c>
      <c r="L12" s="35">
        <v>33.35</v>
      </c>
    </row>
    <row r="13" spans="1:12" ht="35.049999999999997" customHeight="1">
      <c r="A13" s="81"/>
      <c r="B13" s="43" t="s">
        <v>160</v>
      </c>
      <c r="C13" s="43" t="s">
        <v>158</v>
      </c>
      <c r="D13" s="29" t="s">
        <v>97</v>
      </c>
      <c r="E13" s="29" t="s">
        <v>98</v>
      </c>
      <c r="F13" s="29" t="s">
        <v>73</v>
      </c>
      <c r="G13" s="29">
        <v>524</v>
      </c>
      <c r="H13" s="29" t="s">
        <v>84</v>
      </c>
      <c r="I13" s="29">
        <v>1</v>
      </c>
      <c r="J13" s="29" t="s">
        <v>159</v>
      </c>
      <c r="K13" s="41">
        <v>34.06</v>
      </c>
      <c r="L13" s="36">
        <v>34.06</v>
      </c>
    </row>
    <row r="14" spans="1:12" ht="17.600000000000001">
      <c r="A14" s="57" t="s">
        <v>144</v>
      </c>
      <c r="B14" s="59" t="s">
        <v>137</v>
      </c>
      <c r="C14" s="59" t="s">
        <v>138</v>
      </c>
      <c r="D14" s="44" t="s">
        <v>97</v>
      </c>
      <c r="E14" s="34" t="s">
        <v>98</v>
      </c>
      <c r="F14" s="34" t="s">
        <v>73</v>
      </c>
      <c r="G14" s="34">
        <v>744</v>
      </c>
      <c r="H14" s="34" t="s">
        <v>84</v>
      </c>
      <c r="I14" s="34">
        <v>1</v>
      </c>
      <c r="J14" s="34" t="s">
        <v>139</v>
      </c>
      <c r="K14" s="42">
        <v>51.71</v>
      </c>
      <c r="L14" s="35">
        <v>51.71</v>
      </c>
    </row>
    <row r="15" spans="1:12" ht="16.75" thickBot="1">
      <c r="A15" s="78" t="s">
        <v>74</v>
      </c>
      <c r="B15" s="79"/>
      <c r="C15" s="79"/>
      <c r="D15" s="79"/>
      <c r="E15" s="79"/>
      <c r="F15" s="79"/>
      <c r="G15" s="79"/>
      <c r="H15" s="79"/>
      <c r="I15" s="79"/>
      <c r="J15" s="79"/>
      <c r="K15" s="31">
        <f t="shared" ref="K15:L15" ca="1" si="0">SUM(INDIRECT(ADDRESS(1,COLUMN())&amp;":"&amp;ADDRESS(ROW()-1,COLUMN())))</f>
        <v>989.92000000000007</v>
      </c>
      <c r="L15" s="32">
        <f t="shared" ca="1" si="0"/>
        <v>989.92000000000007</v>
      </c>
    </row>
    <row r="16" spans="1:12" s="22" customFormat="1" ht="16.3" customHeight="1">
      <c r="A16" s="80" t="s">
        <v>75</v>
      </c>
      <c r="B16" s="80"/>
      <c r="C16" s="80"/>
      <c r="D16" s="80"/>
      <c r="E16" s="80"/>
      <c r="F16" s="80"/>
      <c r="G16" s="80"/>
      <c r="H16" s="80"/>
      <c r="I16" s="80"/>
      <c r="J16" s="80"/>
      <c r="K16" s="80"/>
      <c r="L16" s="80"/>
    </row>
    <row r="17" spans="1:12" s="22" customFormat="1" ht="16.3">
      <c r="B17" s="37"/>
      <c r="C17" s="37"/>
      <c r="D17" s="37"/>
      <c r="E17" s="37"/>
      <c r="F17" s="37"/>
      <c r="G17" s="37"/>
      <c r="H17" s="37"/>
      <c r="I17" s="37"/>
      <c r="J17" s="37"/>
      <c r="K17" s="37"/>
      <c r="L17" s="37"/>
    </row>
    <row r="18" spans="1:12" s="22" customFormat="1"/>
    <row r="19" spans="1:12" s="22" customFormat="1">
      <c r="A19" s="23" t="s">
        <v>82</v>
      </c>
      <c r="B19" s="53">
        <f ca="1">L15</f>
        <v>989.92000000000007</v>
      </c>
      <c r="C19" s="58"/>
      <c r="F19" s="30"/>
      <c r="G19" s="30"/>
    </row>
    <row r="20" spans="1:12">
      <c r="H20" s="22"/>
    </row>
  </sheetData>
  <mergeCells count="6">
    <mergeCell ref="A5:L5"/>
    <mergeCell ref="A7:L7"/>
    <mergeCell ref="A15:J15"/>
    <mergeCell ref="A16:L16"/>
    <mergeCell ref="A10:A11"/>
    <mergeCell ref="A12:A13"/>
  </mergeCells>
  <pageMargins left="0.7" right="0.7" top="0.75" bottom="0.75" header="0.3" footer="0.3"/>
  <pageSetup scale="39" orientation="portrait"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4BBF2-F6EA-4FEF-B2E9-D48E1D3FA27F}">
  <sheetPr>
    <pageSetUpPr fitToPage="1"/>
  </sheetPr>
  <dimension ref="A3:L18"/>
  <sheetViews>
    <sheetView topLeftCell="A6" zoomScale="75" zoomScaleNormal="75" workbookViewId="0">
      <selection activeCell="C19" sqref="C19"/>
    </sheetView>
  </sheetViews>
  <sheetFormatPr defaultColWidth="9.15234375" defaultRowHeight="14.6"/>
  <cols>
    <col min="1" max="1" width="43.3828125" style="30" customWidth="1"/>
    <col min="2" max="2" width="33.15234375" style="30" customWidth="1"/>
    <col min="3" max="3" width="30" style="30" customWidth="1"/>
    <col min="4" max="5" width="20" style="30" customWidth="1"/>
    <col min="6" max="6" width="24.69140625" style="30" customWidth="1"/>
    <col min="7" max="7" width="24.921875" style="30" customWidth="1"/>
    <col min="8" max="8" width="10.15234375" style="30" customWidth="1"/>
    <col min="9" max="9" width="12.61328125" style="30" customWidth="1"/>
    <col min="10" max="10" width="36.84375" style="30" customWidth="1"/>
    <col min="11" max="11" width="17.84375" style="30" bestFit="1" customWidth="1"/>
    <col min="12" max="12" width="16.3828125" style="30" customWidth="1"/>
    <col min="13" max="16384" width="9.15234375" style="30"/>
  </cols>
  <sheetData>
    <row r="3" spans="1:12">
      <c r="A3" s="33"/>
      <c r="B3" s="33"/>
      <c r="C3" s="33"/>
      <c r="D3" s="33"/>
      <c r="E3" s="33"/>
      <c r="F3" s="33"/>
      <c r="G3" s="33"/>
      <c r="H3" s="33"/>
      <c r="I3" s="33"/>
      <c r="J3" s="33"/>
      <c r="K3" s="33"/>
      <c r="L3" s="33"/>
    </row>
    <row r="5" spans="1:12" ht="24.45">
      <c r="A5" s="74" t="s">
        <v>83</v>
      </c>
      <c r="B5" s="74"/>
      <c r="C5" s="74"/>
      <c r="D5" s="74"/>
      <c r="E5" s="74"/>
      <c r="F5" s="74"/>
      <c r="G5" s="74"/>
      <c r="H5" s="74"/>
      <c r="I5" s="74"/>
      <c r="J5" s="74"/>
      <c r="K5" s="74"/>
      <c r="L5" s="74"/>
    </row>
    <row r="6" spans="1:12" ht="15" thickBot="1"/>
    <row r="7" spans="1:12" s="26" customFormat="1" ht="19.75">
      <c r="A7" s="75" t="str">
        <f ca="1">"Price Calculator "&amp;TEXT(TODAY(),"mmm dd, yyyy")</f>
        <v>Price Calculator Aug 05, 2026</v>
      </c>
      <c r="B7" s="76"/>
      <c r="C7" s="76"/>
      <c r="D7" s="76"/>
      <c r="E7" s="76"/>
      <c r="F7" s="76"/>
      <c r="G7" s="76"/>
      <c r="H7" s="76"/>
      <c r="I7" s="76"/>
      <c r="J7" s="76"/>
      <c r="K7" s="76"/>
      <c r="L7" s="77"/>
    </row>
    <row r="8" spans="1:12" s="28" customFormat="1" ht="32.6">
      <c r="A8" s="38" t="s">
        <v>86</v>
      </c>
      <c r="B8" s="39" t="s">
        <v>69</v>
      </c>
      <c r="C8" s="39" t="s">
        <v>96</v>
      </c>
      <c r="D8" s="39" t="s">
        <v>70</v>
      </c>
      <c r="E8" s="39" t="s">
        <v>94</v>
      </c>
      <c r="F8" s="39" t="s">
        <v>71</v>
      </c>
      <c r="G8" s="39" t="s">
        <v>72</v>
      </c>
      <c r="H8" s="39" t="s">
        <v>78</v>
      </c>
      <c r="I8" s="39" t="s">
        <v>79</v>
      </c>
      <c r="J8" s="39" t="s">
        <v>80</v>
      </c>
      <c r="K8" s="40" t="s">
        <v>81</v>
      </c>
      <c r="L8" s="27" t="s">
        <v>85</v>
      </c>
    </row>
    <row r="9" spans="1:12" ht="32.6">
      <c r="A9" s="57" t="s">
        <v>148</v>
      </c>
      <c r="B9" s="43" t="s">
        <v>119</v>
      </c>
      <c r="C9" s="43" t="s">
        <v>120</v>
      </c>
      <c r="D9" s="29" t="s">
        <v>97</v>
      </c>
      <c r="E9" s="29" t="s">
        <v>98</v>
      </c>
      <c r="F9" s="29" t="s">
        <v>73</v>
      </c>
      <c r="G9" s="29">
        <v>744</v>
      </c>
      <c r="H9" s="29" t="s">
        <v>84</v>
      </c>
      <c r="I9" s="29">
        <v>1</v>
      </c>
      <c r="J9" s="29" t="s">
        <v>124</v>
      </c>
      <c r="K9" s="41">
        <v>74.400000000000006</v>
      </c>
      <c r="L9" s="36">
        <v>74.400000000000006</v>
      </c>
    </row>
    <row r="10" spans="1:12" ht="97.75">
      <c r="A10" s="57" t="s">
        <v>150</v>
      </c>
      <c r="B10" s="59" t="s">
        <v>121</v>
      </c>
      <c r="C10" s="59" t="s">
        <v>122</v>
      </c>
      <c r="D10" s="44" t="s">
        <v>97</v>
      </c>
      <c r="E10" s="34" t="s">
        <v>98</v>
      </c>
      <c r="F10" s="34" t="s">
        <v>73</v>
      </c>
      <c r="G10" s="34">
        <v>1</v>
      </c>
      <c r="H10" s="34"/>
      <c r="I10" s="34">
        <v>1</v>
      </c>
      <c r="J10" s="34" t="s">
        <v>127</v>
      </c>
      <c r="K10" s="42">
        <v>97.41</v>
      </c>
      <c r="L10" s="35">
        <v>97.41</v>
      </c>
    </row>
    <row r="11" spans="1:12" ht="32.6">
      <c r="A11" s="57" t="s">
        <v>151</v>
      </c>
      <c r="B11" s="43" t="s">
        <v>123</v>
      </c>
      <c r="C11" s="43" t="s">
        <v>120</v>
      </c>
      <c r="D11" s="29" t="s">
        <v>97</v>
      </c>
      <c r="E11" s="29" t="s">
        <v>98</v>
      </c>
      <c r="F11" s="29" t="s">
        <v>73</v>
      </c>
      <c r="G11" s="29">
        <v>744</v>
      </c>
      <c r="H11" s="29" t="s">
        <v>84</v>
      </c>
      <c r="I11" s="29">
        <v>1</v>
      </c>
      <c r="J11" s="29" t="s">
        <v>124</v>
      </c>
      <c r="K11" s="41">
        <v>74.400000000000006</v>
      </c>
      <c r="L11" s="36">
        <v>74.400000000000006</v>
      </c>
    </row>
    <row r="12" spans="1:12" ht="97.75">
      <c r="A12" s="57" t="s">
        <v>149</v>
      </c>
      <c r="B12" s="59" t="s">
        <v>125</v>
      </c>
      <c r="C12" s="59" t="s">
        <v>126</v>
      </c>
      <c r="D12" s="44" t="s">
        <v>97</v>
      </c>
      <c r="E12" s="34" t="s">
        <v>98</v>
      </c>
      <c r="F12" s="34" t="s">
        <v>73</v>
      </c>
      <c r="G12" s="34">
        <v>1</v>
      </c>
      <c r="H12" s="34"/>
      <c r="I12" s="34">
        <v>1</v>
      </c>
      <c r="J12" s="34" t="s">
        <v>127</v>
      </c>
      <c r="K12" s="42">
        <v>97.41</v>
      </c>
      <c r="L12" s="35">
        <v>97.41</v>
      </c>
    </row>
    <row r="13" spans="1:12" ht="16.75" thickBot="1">
      <c r="A13" s="78" t="s">
        <v>74</v>
      </c>
      <c r="B13" s="79"/>
      <c r="C13" s="79"/>
      <c r="D13" s="79"/>
      <c r="E13" s="79"/>
      <c r="F13" s="79"/>
      <c r="G13" s="79"/>
      <c r="H13" s="79"/>
      <c r="I13" s="79"/>
      <c r="J13" s="79"/>
      <c r="K13" s="31">
        <f t="shared" ref="K13:L13" ca="1" si="0">SUM(INDIRECT(ADDRESS(1,COLUMN())&amp;":"&amp;ADDRESS(ROW()-1,COLUMN())))</f>
        <v>343.62</v>
      </c>
      <c r="L13" s="32">
        <f t="shared" ca="1" si="0"/>
        <v>343.62</v>
      </c>
    </row>
    <row r="14" spans="1:12" s="22" customFormat="1" ht="16.3" customHeight="1">
      <c r="A14" s="80" t="s">
        <v>75</v>
      </c>
      <c r="B14" s="80"/>
      <c r="C14" s="80"/>
      <c r="D14" s="80"/>
      <c r="E14" s="80"/>
      <c r="F14" s="80"/>
      <c r="G14" s="80"/>
      <c r="H14" s="80"/>
      <c r="I14" s="80"/>
      <c r="J14" s="80"/>
      <c r="K14" s="80"/>
      <c r="L14" s="80"/>
    </row>
    <row r="15" spans="1:12" s="22" customFormat="1" ht="16.3">
      <c r="B15" s="37"/>
      <c r="C15" s="37"/>
      <c r="D15" s="37"/>
      <c r="E15" s="37"/>
      <c r="F15" s="37"/>
      <c r="G15" s="37"/>
      <c r="H15" s="37"/>
      <c r="I15" s="37"/>
      <c r="J15" s="37"/>
      <c r="K15" s="37"/>
      <c r="L15" s="37"/>
    </row>
    <row r="16" spans="1:12" s="22" customFormat="1"/>
    <row r="17" spans="1:8" s="22" customFormat="1">
      <c r="A17" s="23" t="s">
        <v>82</v>
      </c>
      <c r="B17" s="53">
        <f ca="1">L13</f>
        <v>343.62</v>
      </c>
      <c r="C17" s="58"/>
      <c r="F17" s="30"/>
      <c r="G17" s="30"/>
    </row>
    <row r="18" spans="1:8">
      <c r="H18" s="22"/>
    </row>
  </sheetData>
  <mergeCells count="4">
    <mergeCell ref="A5:L5"/>
    <mergeCell ref="A7:L7"/>
    <mergeCell ref="A13:J13"/>
    <mergeCell ref="A14:L14"/>
  </mergeCells>
  <pageMargins left="0.7" right="0.7" top="0.75" bottom="0.75" header="0.3" footer="0.3"/>
  <pageSetup scale="39" orientation="portrait"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A05B8-5E47-4542-B88C-3BFBA91EF8C7}">
  <sheetPr>
    <pageSetUpPr fitToPage="1"/>
  </sheetPr>
  <dimension ref="A3:L17"/>
  <sheetViews>
    <sheetView zoomScale="75" zoomScaleNormal="75" workbookViewId="0">
      <selection activeCell="C9" sqref="C9:C11"/>
    </sheetView>
  </sheetViews>
  <sheetFormatPr defaultColWidth="9.15234375" defaultRowHeight="14.6"/>
  <cols>
    <col min="1" max="1" width="43.3828125" style="30" customWidth="1"/>
    <col min="2" max="3" width="30" style="30" customWidth="1"/>
    <col min="4" max="5" width="20" style="30" customWidth="1"/>
    <col min="6" max="6" width="24.69140625" style="30" customWidth="1"/>
    <col min="7" max="7" width="24.921875" style="30" customWidth="1"/>
    <col min="8" max="8" width="10.15234375" style="30" customWidth="1"/>
    <col min="9" max="9" width="12.61328125" style="30" customWidth="1"/>
    <col min="10" max="10" width="36.84375" style="30" customWidth="1"/>
    <col min="11" max="11" width="17.84375" style="30" bestFit="1" customWidth="1"/>
    <col min="12" max="12" width="16.3828125" style="30" customWidth="1"/>
    <col min="13" max="16384" width="9.15234375" style="30"/>
  </cols>
  <sheetData>
    <row r="3" spans="1:12">
      <c r="A3" s="33"/>
      <c r="B3" s="33"/>
      <c r="C3" s="33"/>
      <c r="D3" s="33"/>
      <c r="E3" s="33"/>
      <c r="F3" s="33"/>
      <c r="G3" s="33"/>
      <c r="H3" s="33"/>
      <c r="I3" s="33"/>
      <c r="J3" s="33"/>
      <c r="K3" s="33"/>
      <c r="L3" s="33"/>
    </row>
    <row r="5" spans="1:12" ht="24.45">
      <c r="A5" s="74" t="s">
        <v>83</v>
      </c>
      <c r="B5" s="74"/>
      <c r="C5" s="74"/>
      <c r="D5" s="74"/>
      <c r="E5" s="74"/>
      <c r="F5" s="74"/>
      <c r="G5" s="74"/>
      <c r="H5" s="74"/>
      <c r="I5" s="74"/>
      <c r="J5" s="74"/>
      <c r="K5" s="74"/>
      <c r="L5" s="74"/>
    </row>
    <row r="6" spans="1:12" ht="15" thickBot="1"/>
    <row r="7" spans="1:12" s="26" customFormat="1" ht="19.75">
      <c r="A7" s="75" t="str">
        <f ca="1">"Price Calculator "&amp;TEXT(TODAY(),"mmm dd, yyyy")</f>
        <v>Price Calculator Aug 05, 2026</v>
      </c>
      <c r="B7" s="76"/>
      <c r="C7" s="76"/>
      <c r="D7" s="76"/>
      <c r="E7" s="76"/>
      <c r="F7" s="76"/>
      <c r="G7" s="76"/>
      <c r="H7" s="76"/>
      <c r="I7" s="76"/>
      <c r="J7" s="76"/>
      <c r="K7" s="76"/>
      <c r="L7" s="77"/>
    </row>
    <row r="8" spans="1:12" s="28" customFormat="1" ht="32.6">
      <c r="A8" s="38" t="s">
        <v>86</v>
      </c>
      <c r="B8" s="39" t="s">
        <v>69</v>
      </c>
      <c r="C8" s="39" t="s">
        <v>96</v>
      </c>
      <c r="D8" s="39" t="s">
        <v>70</v>
      </c>
      <c r="E8" s="39" t="s">
        <v>94</v>
      </c>
      <c r="F8" s="39" t="s">
        <v>71</v>
      </c>
      <c r="G8" s="39" t="s">
        <v>72</v>
      </c>
      <c r="H8" s="39" t="s">
        <v>78</v>
      </c>
      <c r="I8" s="39" t="s">
        <v>79</v>
      </c>
      <c r="J8" s="39" t="s">
        <v>80</v>
      </c>
      <c r="K8" s="40" t="s">
        <v>81</v>
      </c>
      <c r="L8" s="27" t="s">
        <v>85</v>
      </c>
    </row>
    <row r="9" spans="1:12" ht="32.6">
      <c r="A9" s="81" t="s">
        <v>90</v>
      </c>
      <c r="B9" s="43" t="s">
        <v>110</v>
      </c>
      <c r="C9" s="43" t="s">
        <v>111</v>
      </c>
      <c r="D9" s="29" t="s">
        <v>97</v>
      </c>
      <c r="E9" s="29" t="s">
        <v>98</v>
      </c>
      <c r="F9" s="29" t="s">
        <v>103</v>
      </c>
      <c r="G9" s="29">
        <v>1</v>
      </c>
      <c r="H9" s="29" t="s">
        <v>104</v>
      </c>
      <c r="I9" s="29">
        <v>1</v>
      </c>
      <c r="J9" s="29" t="s">
        <v>161</v>
      </c>
      <c r="K9" s="41">
        <v>209</v>
      </c>
      <c r="L9" s="36">
        <v>209</v>
      </c>
    </row>
    <row r="10" spans="1:12" ht="35.049999999999997" customHeight="1">
      <c r="A10" s="81"/>
      <c r="B10" s="59" t="s">
        <v>112</v>
      </c>
      <c r="C10" s="59" t="s">
        <v>113</v>
      </c>
      <c r="D10" s="44" t="s">
        <v>97</v>
      </c>
      <c r="E10" s="34" t="s">
        <v>98</v>
      </c>
      <c r="F10" s="34" t="s">
        <v>73</v>
      </c>
      <c r="G10" s="34">
        <v>31</v>
      </c>
      <c r="H10" s="34" t="s">
        <v>114</v>
      </c>
      <c r="I10" s="34">
        <v>1</v>
      </c>
      <c r="J10" s="34" t="s">
        <v>115</v>
      </c>
      <c r="K10" s="42">
        <v>75.58</v>
      </c>
      <c r="L10" s="35">
        <v>75.58</v>
      </c>
    </row>
    <row r="11" spans="1:12" ht="35.049999999999997" customHeight="1">
      <c r="A11" s="81"/>
      <c r="B11" s="43" t="s">
        <v>116</v>
      </c>
      <c r="C11" s="43" t="s">
        <v>117</v>
      </c>
      <c r="D11" s="29" t="s">
        <v>97</v>
      </c>
      <c r="E11" s="29" t="s">
        <v>98</v>
      </c>
      <c r="F11" s="29" t="s">
        <v>73</v>
      </c>
      <c r="G11" s="29">
        <v>744</v>
      </c>
      <c r="H11" s="29" t="s">
        <v>84</v>
      </c>
      <c r="I11" s="29">
        <v>1</v>
      </c>
      <c r="J11" s="29" t="s">
        <v>118</v>
      </c>
      <c r="K11" s="41">
        <v>169.61</v>
      </c>
      <c r="L11" s="36">
        <v>169.61</v>
      </c>
    </row>
    <row r="12" spans="1:12" ht="16.75" thickBot="1">
      <c r="A12" s="78" t="s">
        <v>74</v>
      </c>
      <c r="B12" s="79"/>
      <c r="C12" s="79"/>
      <c r="D12" s="79"/>
      <c r="E12" s="79"/>
      <c r="F12" s="79"/>
      <c r="G12" s="79"/>
      <c r="H12" s="79"/>
      <c r="I12" s="79"/>
      <c r="J12" s="79"/>
      <c r="K12" s="31">
        <f t="shared" ref="K12:L12" ca="1" si="0">SUM(INDIRECT(ADDRESS(1,COLUMN())&amp;":"&amp;ADDRESS(ROW()-1,COLUMN())))</f>
        <v>454.19</v>
      </c>
      <c r="L12" s="32">
        <f t="shared" ca="1" si="0"/>
        <v>454.19</v>
      </c>
    </row>
    <row r="13" spans="1:12" s="22" customFormat="1" ht="16.3" customHeight="1">
      <c r="A13" s="80" t="s">
        <v>75</v>
      </c>
      <c r="B13" s="80"/>
      <c r="C13" s="80"/>
      <c r="D13" s="80"/>
      <c r="E13" s="80"/>
      <c r="F13" s="80"/>
      <c r="G13" s="80"/>
      <c r="H13" s="80"/>
      <c r="I13" s="80"/>
      <c r="J13" s="80"/>
      <c r="K13" s="80"/>
      <c r="L13" s="80"/>
    </row>
    <row r="14" spans="1:12" s="22" customFormat="1" ht="16.3">
      <c r="B14" s="37"/>
      <c r="C14" s="37"/>
      <c r="D14" s="37"/>
      <c r="E14" s="37"/>
      <c r="F14" s="37"/>
      <c r="G14" s="37"/>
      <c r="H14" s="37"/>
      <c r="I14" s="37"/>
      <c r="J14" s="37"/>
      <c r="K14" s="37"/>
      <c r="L14" s="37"/>
    </row>
    <row r="15" spans="1:12" s="22" customFormat="1"/>
    <row r="16" spans="1:12" s="22" customFormat="1">
      <c r="A16" s="23" t="s">
        <v>82</v>
      </c>
      <c r="B16" s="53">
        <f ca="1">L12</f>
        <v>454.19</v>
      </c>
      <c r="C16" s="58"/>
      <c r="F16" s="30"/>
      <c r="G16" s="30"/>
    </row>
    <row r="17" spans="8:8">
      <c r="H17" s="22"/>
    </row>
  </sheetData>
  <mergeCells count="5">
    <mergeCell ref="A5:L5"/>
    <mergeCell ref="A7:L7"/>
    <mergeCell ref="A12:J12"/>
    <mergeCell ref="A13:L13"/>
    <mergeCell ref="A9:A11"/>
  </mergeCells>
  <pageMargins left="0.7" right="0.7" top="0.75" bottom="0.75" header="0.3" footer="0.3"/>
  <pageSetup scale="39" orientation="portrait"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5AE15-E907-4701-8449-4A86B36F7FF7}">
  <sheetPr>
    <pageSetUpPr fitToPage="1"/>
  </sheetPr>
  <dimension ref="A3:L15"/>
  <sheetViews>
    <sheetView zoomScale="55" zoomScaleNormal="55" workbookViewId="0">
      <selection activeCell="E33" sqref="E33"/>
    </sheetView>
  </sheetViews>
  <sheetFormatPr defaultColWidth="9.15234375" defaultRowHeight="14.6"/>
  <cols>
    <col min="1" max="1" width="43.3828125" style="30" customWidth="1"/>
    <col min="2" max="3" width="30" style="30" customWidth="1"/>
    <col min="4" max="5" width="20" style="30" customWidth="1"/>
    <col min="6" max="6" width="24.69140625" style="30" customWidth="1"/>
    <col min="7" max="7" width="24.921875" style="30" customWidth="1"/>
    <col min="8" max="8" width="10.15234375" style="30" customWidth="1"/>
    <col min="9" max="9" width="12.61328125" style="30" customWidth="1"/>
    <col min="10" max="10" width="36.84375" style="30" customWidth="1"/>
    <col min="11" max="11" width="17.84375" style="30" bestFit="1" customWidth="1"/>
    <col min="12" max="12" width="16.3828125" style="30" customWidth="1"/>
    <col min="13" max="16384" width="9.15234375" style="30"/>
  </cols>
  <sheetData>
    <row r="3" spans="1:12">
      <c r="A3" s="33"/>
      <c r="B3" s="33"/>
      <c r="C3" s="33"/>
      <c r="D3" s="33"/>
      <c r="E3" s="33"/>
      <c r="F3" s="33"/>
      <c r="G3" s="33"/>
      <c r="H3" s="33"/>
      <c r="I3" s="33"/>
      <c r="J3" s="33"/>
      <c r="K3" s="33"/>
      <c r="L3" s="33"/>
    </row>
    <row r="5" spans="1:12" ht="24.45">
      <c r="A5" s="74" t="s">
        <v>83</v>
      </c>
      <c r="B5" s="74"/>
      <c r="C5" s="74"/>
      <c r="D5" s="74"/>
      <c r="E5" s="74"/>
      <c r="F5" s="74"/>
      <c r="G5" s="74"/>
      <c r="H5" s="74"/>
      <c r="I5" s="74"/>
      <c r="J5" s="74"/>
      <c r="K5" s="74"/>
      <c r="L5" s="74"/>
    </row>
    <row r="6" spans="1:12" ht="15" thickBot="1"/>
    <row r="7" spans="1:12" s="26" customFormat="1" ht="19.75">
      <c r="A7" s="75" t="str">
        <f ca="1">"Price Calculator "&amp;TEXT(TODAY(),"mmm dd, yyyy")</f>
        <v>Price Calculator Aug 05, 2026</v>
      </c>
      <c r="B7" s="76"/>
      <c r="C7" s="76"/>
      <c r="D7" s="76"/>
      <c r="E7" s="76"/>
      <c r="F7" s="76"/>
      <c r="G7" s="76"/>
      <c r="H7" s="76"/>
      <c r="I7" s="76"/>
      <c r="J7" s="76"/>
      <c r="K7" s="76"/>
      <c r="L7" s="77"/>
    </row>
    <row r="8" spans="1:12" s="28" customFormat="1" ht="32.6">
      <c r="A8" s="38" t="s">
        <v>86</v>
      </c>
      <c r="B8" s="39" t="s">
        <v>69</v>
      </c>
      <c r="C8" s="39" t="s">
        <v>96</v>
      </c>
      <c r="D8" s="39" t="s">
        <v>70</v>
      </c>
      <c r="E8" s="39" t="s">
        <v>94</v>
      </c>
      <c r="F8" s="39" t="s">
        <v>71</v>
      </c>
      <c r="G8" s="39" t="s">
        <v>72</v>
      </c>
      <c r="H8" s="39" t="s">
        <v>78</v>
      </c>
      <c r="I8" s="39" t="s">
        <v>79</v>
      </c>
      <c r="J8" s="39" t="s">
        <v>80</v>
      </c>
      <c r="K8" s="40" t="s">
        <v>81</v>
      </c>
      <c r="L8" s="27" t="s">
        <v>85</v>
      </c>
    </row>
    <row r="9" spans="1:12" ht="17.600000000000001">
      <c r="A9" s="57" t="s">
        <v>152</v>
      </c>
      <c r="B9" s="43" t="s">
        <v>128</v>
      </c>
      <c r="C9" s="43" t="s">
        <v>129</v>
      </c>
      <c r="D9" s="29" t="s">
        <v>97</v>
      </c>
      <c r="E9" s="29" t="s">
        <v>98</v>
      </c>
      <c r="F9" s="29" t="s">
        <v>103</v>
      </c>
      <c r="G9" s="29">
        <v>1</v>
      </c>
      <c r="H9" s="29" t="s">
        <v>104</v>
      </c>
      <c r="I9" s="29">
        <v>4</v>
      </c>
      <c r="J9" s="29" t="s">
        <v>130</v>
      </c>
      <c r="K9" s="41">
        <v>13.8</v>
      </c>
      <c r="L9" s="36">
        <v>55.2</v>
      </c>
    </row>
    <row r="10" spans="1:12" ht="16.75" thickBot="1">
      <c r="A10" s="78" t="s">
        <v>74</v>
      </c>
      <c r="B10" s="79"/>
      <c r="C10" s="79"/>
      <c r="D10" s="79"/>
      <c r="E10" s="79"/>
      <c r="F10" s="79"/>
      <c r="G10" s="79"/>
      <c r="H10" s="79"/>
      <c r="I10" s="79"/>
      <c r="J10" s="79"/>
      <c r="K10" s="31">
        <f t="shared" ref="K10:L10" ca="1" si="0">SUM(INDIRECT(ADDRESS(1,COLUMN())&amp;":"&amp;ADDRESS(ROW()-1,COLUMN())))</f>
        <v>13.8</v>
      </c>
      <c r="L10" s="32">
        <f t="shared" ca="1" si="0"/>
        <v>55.2</v>
      </c>
    </row>
    <row r="11" spans="1:12" s="22" customFormat="1" ht="16.3" customHeight="1">
      <c r="A11" s="80" t="s">
        <v>75</v>
      </c>
      <c r="B11" s="80"/>
      <c r="C11" s="80"/>
      <c r="D11" s="80"/>
      <c r="E11" s="80"/>
      <c r="F11" s="80"/>
      <c r="G11" s="80"/>
      <c r="H11" s="80"/>
      <c r="I11" s="80"/>
      <c r="J11" s="80"/>
      <c r="K11" s="80"/>
      <c r="L11" s="80"/>
    </row>
    <row r="12" spans="1:12" s="22" customFormat="1" ht="16.3">
      <c r="B12" s="37"/>
      <c r="C12" s="37"/>
      <c r="D12" s="37"/>
      <c r="E12" s="37"/>
      <c r="F12" s="37"/>
      <c r="G12" s="37"/>
      <c r="H12" s="37"/>
      <c r="I12" s="37"/>
      <c r="J12" s="37"/>
      <c r="K12" s="37"/>
      <c r="L12" s="37"/>
    </row>
    <row r="13" spans="1:12" s="22" customFormat="1"/>
    <row r="14" spans="1:12" s="22" customFormat="1">
      <c r="A14" s="23" t="s">
        <v>82</v>
      </c>
      <c r="B14" s="53">
        <f ca="1">L10</f>
        <v>55.2</v>
      </c>
      <c r="C14" s="58"/>
      <c r="F14" s="30"/>
      <c r="G14" s="30"/>
    </row>
    <row r="15" spans="1:12">
      <c r="H15" s="22"/>
    </row>
  </sheetData>
  <mergeCells count="4">
    <mergeCell ref="A5:L5"/>
    <mergeCell ref="A7:L7"/>
    <mergeCell ref="A10:J10"/>
    <mergeCell ref="A11:L11"/>
  </mergeCells>
  <pageMargins left="0.7" right="0.7" top="0.75" bottom="0.75" header="0.3" footer="0.3"/>
  <pageSetup scale="39" orientation="portrait" horizontalDpi="4294967295" verticalDpi="4294967295"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4ECE0-492C-43A1-A131-56B82AEB7088}">
  <sheetPr>
    <pageSetUpPr fitToPage="1"/>
  </sheetPr>
  <dimension ref="A3:L15"/>
  <sheetViews>
    <sheetView zoomScale="55" zoomScaleNormal="55" workbookViewId="0">
      <selection activeCell="C29" sqref="C29"/>
    </sheetView>
  </sheetViews>
  <sheetFormatPr defaultColWidth="9.15234375" defaultRowHeight="14.6"/>
  <cols>
    <col min="1" max="1" width="43.3828125" style="30" customWidth="1"/>
    <col min="2" max="3" width="30" style="30" customWidth="1"/>
    <col min="4" max="5" width="20" style="30" customWidth="1"/>
    <col min="6" max="6" width="24.69140625" style="30" customWidth="1"/>
    <col min="7" max="7" width="24.921875" style="30" customWidth="1"/>
    <col min="8" max="8" width="10.15234375" style="30" customWidth="1"/>
    <col min="9" max="9" width="12.61328125" style="30" customWidth="1"/>
    <col min="10" max="10" width="36.84375" style="30" customWidth="1"/>
    <col min="11" max="11" width="17.84375" style="30" bestFit="1" customWidth="1"/>
    <col min="12" max="12" width="16.3828125" style="30" customWidth="1"/>
    <col min="13" max="16384" width="9.15234375" style="30"/>
  </cols>
  <sheetData>
    <row r="3" spans="1:12">
      <c r="A3" s="33"/>
      <c r="B3" s="33"/>
      <c r="C3" s="33"/>
      <c r="D3" s="33"/>
      <c r="E3" s="33"/>
      <c r="F3" s="33"/>
      <c r="G3" s="33"/>
      <c r="H3" s="33"/>
      <c r="I3" s="33"/>
      <c r="J3" s="33"/>
      <c r="K3" s="33"/>
      <c r="L3" s="33"/>
    </row>
    <row r="5" spans="1:12" ht="24.45">
      <c r="A5" s="74" t="s">
        <v>83</v>
      </c>
      <c r="B5" s="74"/>
      <c r="C5" s="74"/>
      <c r="D5" s="74"/>
      <c r="E5" s="74"/>
      <c r="F5" s="74"/>
      <c r="G5" s="74"/>
      <c r="H5" s="74"/>
      <c r="I5" s="74"/>
      <c r="J5" s="74"/>
      <c r="K5" s="74"/>
      <c r="L5" s="74"/>
    </row>
    <row r="6" spans="1:12" ht="15" thickBot="1"/>
    <row r="7" spans="1:12" s="26" customFormat="1" ht="19.75">
      <c r="A7" s="75" t="str">
        <f ca="1">"Price Calculator "&amp;TEXT(TODAY(),"mmm dd, yyyy")</f>
        <v>Price Calculator Aug 05, 2026</v>
      </c>
      <c r="B7" s="76"/>
      <c r="C7" s="76"/>
      <c r="D7" s="76"/>
      <c r="E7" s="76"/>
      <c r="F7" s="76"/>
      <c r="G7" s="76"/>
      <c r="H7" s="76"/>
      <c r="I7" s="76"/>
      <c r="J7" s="76"/>
      <c r="K7" s="76"/>
      <c r="L7" s="77"/>
    </row>
    <row r="8" spans="1:12" s="28" customFormat="1" ht="32.6">
      <c r="A8" s="38" t="s">
        <v>86</v>
      </c>
      <c r="B8" s="39" t="s">
        <v>69</v>
      </c>
      <c r="C8" s="39" t="s">
        <v>96</v>
      </c>
      <c r="D8" s="39" t="s">
        <v>70</v>
      </c>
      <c r="E8" s="39" t="s">
        <v>94</v>
      </c>
      <c r="F8" s="39" t="s">
        <v>71</v>
      </c>
      <c r="G8" s="39" t="s">
        <v>72</v>
      </c>
      <c r="H8" s="39" t="s">
        <v>78</v>
      </c>
      <c r="I8" s="39" t="s">
        <v>79</v>
      </c>
      <c r="J8" s="39" t="s">
        <v>80</v>
      </c>
      <c r="K8" s="40" t="s">
        <v>81</v>
      </c>
      <c r="L8" s="27" t="s">
        <v>85</v>
      </c>
    </row>
    <row r="9" spans="1:12" ht="17.600000000000001">
      <c r="A9" s="57" t="s">
        <v>155</v>
      </c>
      <c r="B9" s="43" t="s">
        <v>153</v>
      </c>
      <c r="C9" s="43" t="s">
        <v>154</v>
      </c>
      <c r="D9" s="29" t="s">
        <v>97</v>
      </c>
      <c r="E9" s="29" t="s">
        <v>98</v>
      </c>
      <c r="F9" s="29" t="s">
        <v>103</v>
      </c>
      <c r="G9" s="29">
        <v>1</v>
      </c>
      <c r="H9" s="29" t="s">
        <v>104</v>
      </c>
      <c r="I9" s="29">
        <v>1</v>
      </c>
      <c r="J9" s="29" t="s">
        <v>169</v>
      </c>
      <c r="K9" s="41">
        <v>300</v>
      </c>
      <c r="L9" s="36">
        <v>300</v>
      </c>
    </row>
    <row r="10" spans="1:12" ht="16.75" thickBot="1">
      <c r="A10" s="78" t="s">
        <v>74</v>
      </c>
      <c r="B10" s="79"/>
      <c r="C10" s="79"/>
      <c r="D10" s="79"/>
      <c r="E10" s="79"/>
      <c r="F10" s="79"/>
      <c r="G10" s="79"/>
      <c r="H10" s="79"/>
      <c r="I10" s="79"/>
      <c r="J10" s="79"/>
      <c r="K10" s="31">
        <f t="shared" ref="K10:L10" ca="1" si="0">SUM(INDIRECT(ADDRESS(1,COLUMN())&amp;":"&amp;ADDRESS(ROW()-1,COLUMN())))</f>
        <v>300</v>
      </c>
      <c r="L10" s="32">
        <f t="shared" ca="1" si="0"/>
        <v>300</v>
      </c>
    </row>
    <row r="11" spans="1:12" s="22" customFormat="1" ht="16.3" customHeight="1">
      <c r="A11" s="80" t="s">
        <v>75</v>
      </c>
      <c r="B11" s="80"/>
      <c r="C11" s="80"/>
      <c r="D11" s="80"/>
      <c r="E11" s="80"/>
      <c r="F11" s="80"/>
      <c r="G11" s="80"/>
      <c r="H11" s="80"/>
      <c r="I11" s="80"/>
      <c r="J11" s="80"/>
      <c r="K11" s="80"/>
      <c r="L11" s="80"/>
    </row>
    <row r="12" spans="1:12" s="22" customFormat="1" ht="16.3">
      <c r="B12" s="37"/>
      <c r="C12" s="37"/>
      <c r="D12" s="37"/>
      <c r="E12" s="37"/>
      <c r="F12" s="37"/>
      <c r="G12" s="37"/>
      <c r="H12" s="37"/>
      <c r="I12" s="37"/>
      <c r="J12" s="37"/>
      <c r="K12" s="37"/>
      <c r="L12" s="37"/>
    </row>
    <row r="13" spans="1:12" s="22" customFormat="1"/>
    <row r="14" spans="1:12" s="22" customFormat="1">
      <c r="A14" s="23" t="s">
        <v>82</v>
      </c>
      <c r="B14" s="53">
        <f ca="1">L10</f>
        <v>300</v>
      </c>
      <c r="C14" s="58"/>
      <c r="F14" s="30"/>
      <c r="G14" s="30"/>
    </row>
    <row r="15" spans="1:12">
      <c r="H15" s="22"/>
    </row>
  </sheetData>
  <mergeCells count="4">
    <mergeCell ref="A5:L5"/>
    <mergeCell ref="A7:L7"/>
    <mergeCell ref="A10:J10"/>
    <mergeCell ref="A11:L11"/>
  </mergeCells>
  <pageMargins left="0.7" right="0.7" top="0.75" bottom="0.75" header="0.3" footer="0.3"/>
  <pageSetup scale="39" orientation="portrait" horizontalDpi="4294967295" verticalDpi="4294967295"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E2"/>
  <sheetViews>
    <sheetView workbookViewId="0"/>
  </sheetViews>
  <sheetFormatPr defaultRowHeight="12.45"/>
  <sheetData>
    <row r="1" spans="1:239">
      <c r="A1" t="s">
        <v>30</v>
      </c>
      <c r="E1" t="s">
        <v>31</v>
      </c>
      <c r="H1" t="s">
        <v>31</v>
      </c>
      <c r="V1" t="s">
        <v>30</v>
      </c>
      <c r="Z1" t="s">
        <v>31</v>
      </c>
      <c r="AC1" t="s">
        <v>31</v>
      </c>
      <c r="AQ1" t="s">
        <v>30</v>
      </c>
      <c r="AU1" t="s">
        <v>31</v>
      </c>
      <c r="AX1" t="s">
        <v>31</v>
      </c>
      <c r="BL1" t="s">
        <v>30</v>
      </c>
      <c r="BP1" t="s">
        <v>31</v>
      </c>
      <c r="BS1" t="s">
        <v>31</v>
      </c>
      <c r="CG1" t="s">
        <v>30</v>
      </c>
      <c r="CK1" t="s">
        <v>31</v>
      </c>
      <c r="CN1" t="s">
        <v>31</v>
      </c>
      <c r="DB1" t="s">
        <v>30</v>
      </c>
      <c r="DF1" t="s">
        <v>31</v>
      </c>
      <c r="DI1" t="s">
        <v>31</v>
      </c>
      <c r="DW1" t="s">
        <v>30</v>
      </c>
      <c r="EA1" t="s">
        <v>31</v>
      </c>
      <c r="ED1" t="s">
        <v>31</v>
      </c>
      <c r="ER1" t="s">
        <v>30</v>
      </c>
      <c r="EV1" t="s">
        <v>31</v>
      </c>
      <c r="EY1" t="s">
        <v>31</v>
      </c>
      <c r="FM1" t="s">
        <v>30</v>
      </c>
      <c r="FQ1" t="s">
        <v>31</v>
      </c>
      <c r="FT1" t="s">
        <v>31</v>
      </c>
      <c r="GH1" t="s">
        <v>30</v>
      </c>
      <c r="GL1" t="s">
        <v>31</v>
      </c>
      <c r="GO1" t="s">
        <v>31</v>
      </c>
      <c r="HC1" t="s">
        <v>30</v>
      </c>
      <c r="HG1" t="s">
        <v>31</v>
      </c>
      <c r="HJ1" t="s">
        <v>31</v>
      </c>
      <c r="HX1" t="s">
        <v>30</v>
      </c>
      <c r="IB1" t="s">
        <v>31</v>
      </c>
      <c r="IE1" t="s">
        <v>31</v>
      </c>
    </row>
    <row r="2" spans="1:239">
      <c r="M2" t="s">
        <v>30</v>
      </c>
      <c r="Q2" t="s">
        <v>31</v>
      </c>
      <c r="T2" t="s">
        <v>31</v>
      </c>
    </row>
  </sheetData>
  <phoneticPr fontId="20" type="noConversion"/>
  <pageMargins left="0.51181102362204722" right="0.51181102362204722" top="0.51181102362204722" bottom="0.47244094488188981" header="7.874015748031496E-2" footer="0.196850393700787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43</vt:i4>
      </vt:variant>
    </vt:vector>
  </HeadingPairs>
  <TitlesOfParts>
    <vt:vector size="54" baseType="lpstr">
      <vt:lpstr>Cover</vt:lpstr>
      <vt:lpstr>Disclaimer</vt:lpstr>
      <vt:lpstr>Solution Introduction</vt:lpstr>
      <vt:lpstr>Price Calculator Summary</vt:lpstr>
      <vt:lpstr>Compute - PROD</vt:lpstr>
      <vt:lpstr>Compute - DEV</vt:lpstr>
      <vt:lpstr>Storage</vt:lpstr>
      <vt:lpstr>Connectivity</vt:lpstr>
      <vt:lpstr>Security</vt:lpstr>
      <vt:lpstr>Support</vt:lpstr>
      <vt:lpstr>tmp_v</vt:lpstr>
      <vt:lpstr>Cover!BOQ_FLAG</vt:lpstr>
      <vt:lpstr>Disclaimer!CFG_HEADER_LINE</vt:lpstr>
      <vt:lpstr>'Solution Introduction'!CFG_HEADER_LINE</vt:lpstr>
      <vt:lpstr>Disclaimer!CFGTEMPLATEROW</vt:lpstr>
      <vt:lpstr>Discount!CFGTITLE</vt:lpstr>
      <vt:lpstr>Cover!CREATE_DATE</vt:lpstr>
      <vt:lpstr>Disclaimer!DISCLAIMER_TOTALROW</vt:lpstr>
      <vt:lpstr>'Solution Introduction'!DISCLAIMER_TOTALROW</vt:lpstr>
      <vt:lpstr>Disclaimer!DYNAMIC_DISCLAIMER</vt:lpstr>
      <vt:lpstr>Cover!Print_Area</vt:lpstr>
      <vt:lpstr>Disclaimer!Print_Area</vt:lpstr>
      <vt:lpstr>'Solution Introduction'!Print_Area</vt:lpstr>
      <vt:lpstr>Disclaimer!Print_Titles</vt:lpstr>
      <vt:lpstr>'Solution Introduction'!Print_Titles</vt:lpstr>
      <vt:lpstr>Disclaimer!PRODUCT_DISCLAIMER</vt:lpstr>
      <vt:lpstr>Cover!PROJECTCODE</vt:lpstr>
      <vt:lpstr>Discount!projinfo</vt:lpstr>
      <vt:lpstr>QF_SYS_BRANCHOFFICE</vt:lpstr>
      <vt:lpstr>QF_SYS_CALC_DECIMAL</vt:lpstr>
      <vt:lpstr>QF_SYS_CONTRACT_NUMBER</vt:lpstr>
      <vt:lpstr>QF_SYS_DECIMAL_FORMAT</vt:lpstr>
      <vt:lpstr>QF_SYS_DISPLAY_DECIMAL</vt:lpstr>
      <vt:lpstr>QF_SYS_LISTPRICECURRENCY_CURRENCY</vt:lpstr>
      <vt:lpstr>QF_SYS_LISTPRICECURRENCY_CUSTOM</vt:lpstr>
      <vt:lpstr>QF_SYS_OPERATOR</vt:lpstr>
      <vt:lpstr>QF_SYS_PRODUCT_LINE</vt:lpstr>
      <vt:lpstr>QF_SYS_PROJNAME</vt:lpstr>
      <vt:lpstr>QF_SYS_QUOTATION_NAME</vt:lpstr>
      <vt:lpstr>QF_SYS_QUOTATION_NO</vt:lpstr>
      <vt:lpstr>QF_SYS_QUOTATION_PONUMBER</vt:lpstr>
      <vt:lpstr>QF_SYS_RFP_NO</vt:lpstr>
      <vt:lpstr>QF_SYS_SECURITY_FLAG</vt:lpstr>
      <vt:lpstr>QF_SYS_SERVICE_ONLY</vt:lpstr>
      <vt:lpstr>QF_SYS_SIGNER</vt:lpstr>
      <vt:lpstr>QF_SYS_VALIDITY_DATE</vt:lpstr>
      <vt:lpstr>Cover!QUOTATIONBY</vt:lpstr>
      <vt:lpstr>Cover!QUOTATIONNO</vt:lpstr>
      <vt:lpstr>Cover!SOLUTIONNAME</vt:lpstr>
      <vt:lpstr>Cover!VALID_AREA</vt:lpstr>
      <vt:lpstr>Disclaimer!VALID_AREA</vt:lpstr>
      <vt:lpstr>'Solution Introduction'!VALID_AREA</vt:lpstr>
      <vt:lpstr>Disclaimer!VALIDDATE</vt:lpstr>
      <vt:lpstr>'Solution Introduction'!VALIDDATE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2026-08-05T15:46:58Z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uotationNo">
    <vt:lpwstr>000000522472202110040001</vt:lpwstr>
  </property>
  <property fmtid="{D5CDD505-2E9C-101B-9397-08002B2CF9AE}" pid="3" name="NeedBlankColumn">
    <vt:lpwstr>0</vt:lpwstr>
  </property>
  <property fmtid="{D5CDD505-2E9C-101B-9397-08002B2CF9AE}" pid="4" name="ProjectName">
    <vt:lpwstr>TLF ESB EOS relacement-V3.0 1004</vt:lpwstr>
  </property>
  <property fmtid="{D5CDD505-2E9C-101B-9397-08002B2CF9AE}" pid="5" name="CommerceID">
    <vt:lpwstr>6ih9c$5gr$$</vt:lpwstr>
  </property>
  <property fmtid="{D5CDD505-2E9C-101B-9397-08002B2CF9AE}" pid="6" name="IsOSX64">
    <vt:lpwstr>0</vt:lpwstr>
  </property>
  <property fmtid="{D5CDD505-2E9C-101B-9397-08002B2CF9AE}" pid="7" name="userID">
    <vt:lpwstr>00522472</vt:lpwstr>
  </property>
  <property fmtid="{D5CDD505-2E9C-101B-9397-08002B2CF9AE}" pid="8" name="isXMLFormat">
    <vt:lpwstr>1</vt:lpwstr>
  </property>
  <property fmtid="{D5CDD505-2E9C-101B-9397-08002B2CF9AE}" pid="9" name="UserGroup">
    <vt:lpwstr>appSoftAbroad</vt:lpwstr>
  </property>
  <property fmtid="{D5CDD505-2E9C-101B-9397-08002B2CF9AE}" pid="10" name="DataVersionCode">
    <vt:lpwstr>APPSWENG</vt:lpwstr>
  </property>
  <property fmtid="{D5CDD505-2E9C-101B-9397-08002B2CF9AE}" pid="11" name="RoundMode">
    <vt:lpwstr>0</vt:lpwstr>
  </property>
  <property fmtid="{D5CDD505-2E9C-101B-9397-08002B2CF9AE}" pid="12" name="SolutionID">
    <vt:lpwstr>6ih9c$5gn$$</vt:lpwstr>
  </property>
  <property fmtid="{D5CDD505-2E9C-101B-9397-08002B2CF9AE}" pid="13" name="QuotationByName">
    <vt:lpwstr>None</vt:lpwstr>
  </property>
  <property fmtid="{D5CDD505-2E9C-101B-9397-08002B2CF9AE}" pid="14" name="SolutionName">
    <vt:lpwstr>Solution</vt:lpwstr>
  </property>
  <property fmtid="{D5CDD505-2E9C-101B-9397-08002B2CF9AE}" pid="15" name="QuoterQuotationFlag">
    <vt:lpwstr>1</vt:lpwstr>
  </property>
  <property fmtid="{D5CDD505-2E9C-101B-9397-08002B2CF9AE}" pid="16" name="dataversionID">
    <vt:lpwstr>147454</vt:lpwstr>
  </property>
  <property fmtid="{D5CDD505-2E9C-101B-9397-08002B2CF9AE}" pid="17" name="IsBeta">
    <vt:lpwstr>0</vt:lpwstr>
  </property>
  <property fmtid="{D5CDD505-2E9C-101B-9397-08002B2CF9AE}" pid="18" name="OutputType">
    <vt:lpwstr>2</vt:lpwstr>
  </property>
  <property fmtid="{D5CDD505-2E9C-101B-9397-08002B2CF9AE}" pid="19" name="APPSWENG_CORE_UNION_OUTPUT">
    <vt:lpwstr>null</vt:lpwstr>
  </property>
  <property fmtid="{D5CDD505-2E9C-101B-9397-08002B2CF9AE}" pid="20" name="dataversionDesc">
    <vt:lpwstr>AppSW CFG V500R012C21</vt:lpwstr>
  </property>
  <property fmtid="{D5CDD505-2E9C-101B-9397-08002B2CF9AE}" pid="21" name="IsFullList">
    <vt:lpwstr>0</vt:lpwstr>
  </property>
  <property fmtid="{D5CDD505-2E9C-101B-9397-08002B2CF9AE}" pid="22" name="userName">
    <vt:lpwstr>h00522472</vt:lpwstr>
  </property>
  <property fmtid="{D5CDD505-2E9C-101B-9397-08002B2CF9AE}" pid="23" name="QuotationByID">
    <vt:lpwstr>None</vt:lpwstr>
  </property>
  <property fmtid="{D5CDD505-2E9C-101B-9397-08002B2CF9AE}" pid="24" name="QuotationVersion">
    <vt:lpwstr>1</vt:lpwstr>
  </property>
  <property fmtid="{D5CDD505-2E9C-101B-9397-08002B2CF9AE}" pid="25" name="BOQFlag">
    <vt:lpwstr>1</vt:lpwstr>
  </property>
  <property fmtid="{D5CDD505-2E9C-101B-9397-08002B2CF9AE}" pid="26" name="ValidateDate">
    <vt:lpwstr>2022-01-05</vt:lpwstr>
  </property>
  <property fmtid="{D5CDD505-2E9C-101B-9397-08002B2CF9AE}" pid="27" name="OutputSettingID">
    <vt:lpwstr>6ih9c$5gn$$</vt:lpwstr>
  </property>
  <property fmtid="{D5CDD505-2E9C-101B-9397-08002B2CF9AE}" pid="28" name="ProjectType">
    <vt:lpwstr>2</vt:lpwstr>
  </property>
  <property fmtid="{D5CDD505-2E9C-101B-9397-08002B2CF9AE}" pid="29" name="DefaultFileName">
    <vt:lpwstr>C:\Users\h00522472\Desktop\墨西哥行销材料\01 TLF\01 TLF ESB&amp;provision 维保\03 ESB proposal&amp; BOQ\TLF ESB EOS relacement-V3.0 1004\Solution FOR TLF ESB EOS relacement-V3.0 1004_BOQ_Safe.xlsx</vt:lpwstr>
  </property>
  <property fmtid="{D5CDD505-2E9C-101B-9397-08002B2CF9AE}" pid="30" name="printReview">
    <vt:lpwstr>1</vt:lpwstr>
  </property>
  <property fmtid="{D5CDD505-2E9C-101B-9397-08002B2CF9AE}" pid="31" name="softwareVersion">
    <vt:lpwstr>V200R011C30</vt:lpwstr>
  </property>
  <property fmtid="{D5CDD505-2E9C-101B-9397-08002B2CF9AE}" pid="32" name="HasHideZeroRow">
    <vt:lpwstr>1</vt:lpwstr>
  </property>
  <property fmtid="{D5CDD505-2E9C-101B-9397-08002B2CF9AE}" pid="33" name="HasAutoFixTitle">
    <vt:lpwstr>1</vt:lpwstr>
  </property>
  <property fmtid="{D5CDD505-2E9C-101B-9397-08002B2CF9AE}" pid="34" name="_readonly">
    <vt:lpwstr/>
  </property>
  <property fmtid="{D5CDD505-2E9C-101B-9397-08002B2CF9AE}" pid="35" name="_change">
    <vt:lpwstr/>
  </property>
  <property fmtid="{D5CDD505-2E9C-101B-9397-08002B2CF9AE}" pid="36" name="_full-control">
    <vt:lpwstr/>
  </property>
  <property fmtid="{D5CDD505-2E9C-101B-9397-08002B2CF9AE}" pid="37" name="sflag">
    <vt:lpwstr>1633450294</vt:lpwstr>
  </property>
  <property fmtid="{D5CDD505-2E9C-101B-9397-08002B2CF9AE}" pid="38" name="_2015_ms_pID_725343">
    <vt:lpwstr>(3)0MQ25phltYTVckATI2O/xdU98OuuodOkdFGFbTogAMe5/pqRdpq8Qh0FAO/OHYaBdX51RwSe
zx15N32jsBtY0oF+2dr7QrpZ7mJys751JeZZ/Iwoy9twIMdxGDAQdTB0KCXZ1IzX2GsKtkbC
zlEoEYgBm7r2lpTXlkjt0bl4aNl07HDmOco3iCspmapH+537/RFtZd9uDCE3vdjv2mheaHEg
DO99d0GcnADZH74osq</vt:lpwstr>
  </property>
  <property fmtid="{D5CDD505-2E9C-101B-9397-08002B2CF9AE}" pid="39" name="_2015_ms_pID_7253431">
    <vt:lpwstr>LzHPQ58oHv8tTzKVlw44KQjTn25xgErQqk/BHvaM4kkVS17tgdhg0j
Om9Ln7WXvbj9GCUdJ5jpEZll0nPkjTZrXFu+6qDTEWFL3qzisSTLfPJP/5fMg4CK9Dg+BNVD
Fl49g4LxpiUCyHrwaq4Eam9hc6mAst4nViMUoaGkMjMlPOgkRheFfONCR2MQtGFO275Ozf5A
K1bLmYYf4KkpcjhbIH5jBmQleV0vE7GEfSeq</vt:lpwstr>
  </property>
  <property fmtid="{D5CDD505-2E9C-101B-9397-08002B2CF9AE}" pid="40" name="_2015_ms_pID_7253432">
    <vt:lpwstr>Ww==</vt:lpwstr>
  </property>
</Properties>
</file>